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"/>
    </mc:Choice>
  </mc:AlternateContent>
  <xr:revisionPtr revIDLastSave="0" documentId="13_ncr:1_{D69E6A4E-72BB-47C2-BA71-C596864FD57D}" xr6:coauthVersionLast="36" xr6:coauthVersionMax="36" xr10:uidLastSave="{00000000-0000-0000-0000-000000000000}"/>
  <bookViews>
    <workbookView xWindow="-120" yWindow="-120" windowWidth="29040" windowHeight="15750" tabRatio="712" xr2:uid="{00000000-000D-0000-FFFF-FFFF00000000}"/>
  </bookViews>
  <sheets>
    <sheet name="Spielplan" sheetId="26" r:id="rId1"/>
    <sheet name="DirVergl_Grp_A" sheetId="32" r:id="rId2"/>
    <sheet name="DirVergl_Grp_B" sheetId="33" r:id="rId3"/>
    <sheet name="DirVergl_Grp_C" sheetId="34" r:id="rId4"/>
    <sheet name="Spielpaarungen 4x4" sheetId="31" state="hidden" r:id="rId5"/>
    <sheet name="DirVergl_Grp_D" sheetId="44" r:id="rId6"/>
    <sheet name="DirVergl_Grp_E" sheetId="45" r:id="rId7"/>
    <sheet name="DirVergl_Grp_F" sheetId="46" r:id="rId8"/>
    <sheet name="Calc1" sheetId="38" r:id="rId9"/>
    <sheet name="Calc2" sheetId="39" r:id="rId10"/>
    <sheet name="Calc3" sheetId="40" r:id="rId11"/>
    <sheet name="Calc4" sheetId="41" r:id="rId12"/>
    <sheet name="Calc5" sheetId="42" r:id="rId13"/>
    <sheet name="Calc6" sheetId="43" r:id="rId14"/>
  </sheets>
  <calcPr calcId="191029" concurrentCalc="0"/>
</workbook>
</file>

<file path=xl/calcChain.xml><?xml version="1.0" encoding="utf-8"?>
<calcChain xmlns="http://schemas.openxmlformats.org/spreadsheetml/2006/main">
  <c r="B5" i="46" l="1" a="1"/>
  <c r="B5" i="46"/>
  <c r="C5" i="46"/>
  <c r="D5" i="46"/>
  <c r="E5" i="46"/>
  <c r="F5" i="46"/>
  <c r="G5" i="46"/>
  <c r="H5" i="46"/>
  <c r="I5" i="46"/>
  <c r="J5" i="46"/>
  <c r="K5" i="46"/>
  <c r="L5" i="46"/>
  <c r="M5" i="46"/>
  <c r="N5" i="46"/>
  <c r="O5" i="46"/>
  <c r="P5" i="46"/>
  <c r="Q5" i="46"/>
  <c r="R5" i="46"/>
  <c r="S5" i="46"/>
  <c r="T5" i="46"/>
  <c r="B6" i="46"/>
  <c r="C6" i="46"/>
  <c r="D6" i="46"/>
  <c r="E6" i="46"/>
  <c r="F6" i="46"/>
  <c r="G6" i="46"/>
  <c r="H6" i="46"/>
  <c r="I6" i="46"/>
  <c r="J6" i="46"/>
  <c r="K6" i="46"/>
  <c r="L6" i="46"/>
  <c r="M6" i="46"/>
  <c r="N6" i="46"/>
  <c r="O6" i="46"/>
  <c r="P6" i="46"/>
  <c r="Q6" i="46"/>
  <c r="R6" i="46"/>
  <c r="S6" i="46"/>
  <c r="T6" i="46"/>
  <c r="B7" i="46"/>
  <c r="C7" i="46"/>
  <c r="D7" i="46"/>
  <c r="E7" i="46"/>
  <c r="F7" i="46"/>
  <c r="G7" i="46"/>
  <c r="H7" i="46"/>
  <c r="I7" i="46"/>
  <c r="J7" i="46"/>
  <c r="K7" i="46"/>
  <c r="L7" i="46"/>
  <c r="M7" i="46"/>
  <c r="N7" i="46"/>
  <c r="O7" i="46"/>
  <c r="P7" i="46"/>
  <c r="Q7" i="46"/>
  <c r="R7" i="46"/>
  <c r="S7" i="46"/>
  <c r="T7" i="46"/>
  <c r="B8" i="46"/>
  <c r="C8" i="46"/>
  <c r="D8" i="46"/>
  <c r="E8" i="46"/>
  <c r="F8" i="46"/>
  <c r="G8" i="46"/>
  <c r="H8" i="46"/>
  <c r="I8" i="46"/>
  <c r="J8" i="46"/>
  <c r="K8" i="46"/>
  <c r="L8" i="46"/>
  <c r="M8" i="46"/>
  <c r="N8" i="46"/>
  <c r="O8" i="46"/>
  <c r="P8" i="46"/>
  <c r="Q8" i="46"/>
  <c r="R8" i="46"/>
  <c r="S8" i="46"/>
  <c r="T8" i="46"/>
  <c r="B9" i="46"/>
  <c r="C9" i="46"/>
  <c r="D9" i="46"/>
  <c r="E9" i="46"/>
  <c r="F9" i="46"/>
  <c r="G9" i="46"/>
  <c r="H9" i="46"/>
  <c r="I9" i="46"/>
  <c r="J9" i="46"/>
  <c r="K9" i="46"/>
  <c r="L9" i="46"/>
  <c r="M9" i="46"/>
  <c r="N9" i="46"/>
  <c r="O9" i="46"/>
  <c r="P9" i="46"/>
  <c r="Q9" i="46"/>
  <c r="R9" i="46"/>
  <c r="S9" i="46"/>
  <c r="T9" i="46"/>
  <c r="B10" i="46"/>
  <c r="C10" i="46"/>
  <c r="D10" i="46"/>
  <c r="E10" i="46"/>
  <c r="F10" i="46"/>
  <c r="G10" i="46"/>
  <c r="H10" i="46"/>
  <c r="I10" i="46"/>
  <c r="J10" i="46"/>
  <c r="K10" i="46"/>
  <c r="L10" i="46"/>
  <c r="M10" i="46"/>
  <c r="N10" i="46"/>
  <c r="O10" i="46"/>
  <c r="P10" i="46"/>
  <c r="Q10" i="46"/>
  <c r="R10" i="46"/>
  <c r="S10" i="46"/>
  <c r="T10" i="46"/>
  <c r="B11" i="46"/>
  <c r="C11" i="46"/>
  <c r="D11" i="46"/>
  <c r="E11" i="46"/>
  <c r="F11" i="46"/>
  <c r="G11" i="46"/>
  <c r="H11" i="46"/>
  <c r="I11" i="46"/>
  <c r="J11" i="46"/>
  <c r="K11" i="46"/>
  <c r="L11" i="46"/>
  <c r="M11" i="46"/>
  <c r="N11" i="46"/>
  <c r="O11" i="46"/>
  <c r="P11" i="46"/>
  <c r="Q11" i="46"/>
  <c r="R11" i="46"/>
  <c r="S11" i="46"/>
  <c r="T11" i="46"/>
  <c r="B12" i="46"/>
  <c r="C12" i="46"/>
  <c r="D12" i="46"/>
  <c r="E12" i="46"/>
  <c r="F12" i="46"/>
  <c r="G12" i="46"/>
  <c r="H12" i="46"/>
  <c r="I12" i="46"/>
  <c r="J12" i="46"/>
  <c r="K12" i="46"/>
  <c r="L12" i="46"/>
  <c r="M12" i="46"/>
  <c r="N12" i="46"/>
  <c r="O12" i="46"/>
  <c r="P12" i="46"/>
  <c r="Q12" i="46"/>
  <c r="R12" i="46"/>
  <c r="S12" i="46"/>
  <c r="T12" i="46"/>
  <c r="B13" i="46"/>
  <c r="C13" i="46"/>
  <c r="D13" i="46"/>
  <c r="E13" i="46"/>
  <c r="F13" i="46"/>
  <c r="G13" i="46"/>
  <c r="H13" i="46"/>
  <c r="I13" i="46"/>
  <c r="J13" i="46"/>
  <c r="K13" i="46"/>
  <c r="L13" i="46"/>
  <c r="M13" i="46"/>
  <c r="N13" i="46"/>
  <c r="O13" i="46"/>
  <c r="P13" i="46"/>
  <c r="Q13" i="46"/>
  <c r="R13" i="46"/>
  <c r="S13" i="46"/>
  <c r="T13" i="46"/>
  <c r="B14" i="46"/>
  <c r="C14" i="46"/>
  <c r="D14" i="46"/>
  <c r="E14" i="46"/>
  <c r="F14" i="46"/>
  <c r="G14" i="46"/>
  <c r="H14" i="46"/>
  <c r="I14" i="46"/>
  <c r="J14" i="46"/>
  <c r="K14" i="46"/>
  <c r="L14" i="46"/>
  <c r="M14" i="46"/>
  <c r="N14" i="46"/>
  <c r="O14" i="46"/>
  <c r="P14" i="46"/>
  <c r="Q14" i="46"/>
  <c r="R14" i="46"/>
  <c r="S14" i="46"/>
  <c r="T14" i="46"/>
  <c r="B15" i="46"/>
  <c r="C15" i="46"/>
  <c r="D15" i="46"/>
  <c r="E15" i="46"/>
  <c r="F15" i="46"/>
  <c r="G15" i="46"/>
  <c r="H15" i="46"/>
  <c r="I15" i="46"/>
  <c r="J15" i="46"/>
  <c r="K15" i="46"/>
  <c r="L15" i="46"/>
  <c r="M15" i="46"/>
  <c r="N15" i="46"/>
  <c r="O15" i="46"/>
  <c r="P15" i="46"/>
  <c r="Q15" i="46"/>
  <c r="R15" i="46"/>
  <c r="S15" i="46"/>
  <c r="T15" i="46"/>
  <c r="B16" i="46"/>
  <c r="C16" i="46"/>
  <c r="D16" i="46"/>
  <c r="E16" i="46"/>
  <c r="F16" i="46"/>
  <c r="G16" i="46"/>
  <c r="H16" i="46"/>
  <c r="I16" i="46"/>
  <c r="J16" i="46"/>
  <c r="K16" i="46"/>
  <c r="L16" i="46"/>
  <c r="M16" i="46"/>
  <c r="N16" i="46"/>
  <c r="O16" i="46"/>
  <c r="P16" i="46"/>
  <c r="Q16" i="46"/>
  <c r="R16" i="46"/>
  <c r="S16" i="46"/>
  <c r="T16" i="46"/>
  <c r="B17" i="46"/>
  <c r="C17" i="46"/>
  <c r="D17" i="46"/>
  <c r="E17" i="46"/>
  <c r="F17" i="46"/>
  <c r="G17" i="46"/>
  <c r="H17" i="46"/>
  <c r="I17" i="46"/>
  <c r="J17" i="46"/>
  <c r="K17" i="46"/>
  <c r="L17" i="46"/>
  <c r="M17" i="46"/>
  <c r="N17" i="46"/>
  <c r="O17" i="46"/>
  <c r="P17" i="46"/>
  <c r="Q17" i="46"/>
  <c r="R17" i="46"/>
  <c r="S17" i="46"/>
  <c r="T17" i="46"/>
  <c r="B18" i="46"/>
  <c r="C18" i="46"/>
  <c r="D18" i="46"/>
  <c r="E18" i="46"/>
  <c r="F18" i="46"/>
  <c r="G18" i="46"/>
  <c r="H18" i="46"/>
  <c r="I18" i="46"/>
  <c r="J18" i="46"/>
  <c r="K18" i="46"/>
  <c r="L18" i="46"/>
  <c r="M18" i="46"/>
  <c r="N18" i="46"/>
  <c r="O18" i="46"/>
  <c r="P18" i="46"/>
  <c r="Q18" i="46"/>
  <c r="R18" i="46"/>
  <c r="S18" i="46"/>
  <c r="T18" i="46"/>
  <c r="B19" i="46"/>
  <c r="C19" i="46"/>
  <c r="D19" i="46"/>
  <c r="E19" i="46"/>
  <c r="F19" i="46"/>
  <c r="G19" i="46"/>
  <c r="H19" i="46"/>
  <c r="I19" i="46"/>
  <c r="J19" i="46"/>
  <c r="K19" i="46"/>
  <c r="L19" i="46"/>
  <c r="M19" i="46"/>
  <c r="N19" i="46"/>
  <c r="O19" i="46"/>
  <c r="P19" i="46"/>
  <c r="Q19" i="46"/>
  <c r="R19" i="46"/>
  <c r="S19" i="46"/>
  <c r="T19" i="46"/>
  <c r="B20" i="46"/>
  <c r="C20" i="46"/>
  <c r="D20" i="46"/>
  <c r="E20" i="46"/>
  <c r="F20" i="46"/>
  <c r="G20" i="46"/>
  <c r="H20" i="46"/>
  <c r="I20" i="46"/>
  <c r="J20" i="46"/>
  <c r="K20" i="46"/>
  <c r="L20" i="46"/>
  <c r="M20" i="46"/>
  <c r="N20" i="46"/>
  <c r="O20" i="46"/>
  <c r="P20" i="46"/>
  <c r="Q20" i="46"/>
  <c r="R20" i="46"/>
  <c r="S20" i="46"/>
  <c r="T20" i="46"/>
  <c r="B21" i="46"/>
  <c r="C21" i="46"/>
  <c r="D21" i="46"/>
  <c r="E21" i="46"/>
  <c r="F21" i="46"/>
  <c r="G21" i="46"/>
  <c r="H21" i="46"/>
  <c r="I21" i="46"/>
  <c r="J21" i="46"/>
  <c r="K21" i="46"/>
  <c r="L21" i="46"/>
  <c r="M21" i="46"/>
  <c r="N21" i="46"/>
  <c r="O21" i="46"/>
  <c r="P21" i="46"/>
  <c r="Q21" i="46"/>
  <c r="R21" i="46"/>
  <c r="S21" i="46"/>
  <c r="T21" i="46"/>
  <c r="B22" i="46"/>
  <c r="C22" i="46"/>
  <c r="D22" i="46"/>
  <c r="E22" i="46"/>
  <c r="F22" i="46"/>
  <c r="G22" i="46"/>
  <c r="H22" i="46"/>
  <c r="I22" i="46"/>
  <c r="J22" i="46"/>
  <c r="K22" i="46"/>
  <c r="L22" i="46"/>
  <c r="M22" i="46"/>
  <c r="N22" i="46"/>
  <c r="O22" i="46"/>
  <c r="P22" i="46"/>
  <c r="Q22" i="46"/>
  <c r="R22" i="46"/>
  <c r="S22" i="46"/>
  <c r="T22" i="46"/>
  <c r="B23" i="46"/>
  <c r="C23" i="46"/>
  <c r="D23" i="46"/>
  <c r="E23" i="46"/>
  <c r="F23" i="46"/>
  <c r="G23" i="46"/>
  <c r="H23" i="46"/>
  <c r="I23" i="46"/>
  <c r="J23" i="46"/>
  <c r="K23" i="46"/>
  <c r="L23" i="46"/>
  <c r="M23" i="46"/>
  <c r="N23" i="46"/>
  <c r="O23" i="46"/>
  <c r="P23" i="46"/>
  <c r="Q23" i="46"/>
  <c r="R23" i="46"/>
  <c r="S23" i="46"/>
  <c r="T23" i="46"/>
  <c r="B24" i="46"/>
  <c r="C24" i="46"/>
  <c r="D24" i="46"/>
  <c r="E24" i="46"/>
  <c r="F24" i="46"/>
  <c r="G24" i="46"/>
  <c r="H24" i="46"/>
  <c r="I24" i="46"/>
  <c r="J24" i="46"/>
  <c r="K24" i="46"/>
  <c r="L24" i="46"/>
  <c r="M24" i="46"/>
  <c r="N24" i="46"/>
  <c r="O24" i="46"/>
  <c r="P24" i="46"/>
  <c r="Q24" i="46"/>
  <c r="R24" i="46"/>
  <c r="S24" i="46"/>
  <c r="T24" i="46"/>
  <c r="B25" i="46"/>
  <c r="C25" i="46"/>
  <c r="D25" i="46"/>
  <c r="E25" i="46"/>
  <c r="F25" i="46"/>
  <c r="G25" i="46"/>
  <c r="H25" i="46"/>
  <c r="I25" i="46"/>
  <c r="J25" i="46"/>
  <c r="K25" i="46"/>
  <c r="L25" i="46"/>
  <c r="M25" i="46"/>
  <c r="N25" i="46"/>
  <c r="O25" i="46"/>
  <c r="P25" i="46"/>
  <c r="Q25" i="46"/>
  <c r="R25" i="46"/>
  <c r="S25" i="46"/>
  <c r="T25" i="46"/>
  <c r="B26" i="46"/>
  <c r="C26" i="46"/>
  <c r="D26" i="46"/>
  <c r="E26" i="46"/>
  <c r="F26" i="46"/>
  <c r="G26" i="46"/>
  <c r="H26" i="46"/>
  <c r="I26" i="46"/>
  <c r="J26" i="46"/>
  <c r="K26" i="46"/>
  <c r="L26" i="46"/>
  <c r="M26" i="46"/>
  <c r="N26" i="46"/>
  <c r="O26" i="46"/>
  <c r="P26" i="46"/>
  <c r="Q26" i="46"/>
  <c r="R26" i="46"/>
  <c r="S26" i="46"/>
  <c r="T26" i="46"/>
  <c r="B27" i="46"/>
  <c r="C27" i="46"/>
  <c r="D27" i="46"/>
  <c r="E27" i="46"/>
  <c r="F27" i="46"/>
  <c r="G27" i="46"/>
  <c r="H27" i="46"/>
  <c r="I27" i="46"/>
  <c r="J27" i="46"/>
  <c r="K27" i="46"/>
  <c r="L27" i="46"/>
  <c r="M27" i="46"/>
  <c r="N27" i="46"/>
  <c r="O27" i="46"/>
  <c r="P27" i="46"/>
  <c r="Q27" i="46"/>
  <c r="R27" i="46"/>
  <c r="S27" i="46"/>
  <c r="T27" i="46"/>
  <c r="B28" i="46"/>
  <c r="C28" i="46"/>
  <c r="D28" i="46"/>
  <c r="E28" i="46"/>
  <c r="F28" i="46"/>
  <c r="G28" i="46"/>
  <c r="H28" i="46"/>
  <c r="I28" i="46"/>
  <c r="J28" i="46"/>
  <c r="K28" i="46"/>
  <c r="L28" i="46"/>
  <c r="M28" i="46"/>
  <c r="N28" i="46"/>
  <c r="O28" i="46"/>
  <c r="P28" i="46"/>
  <c r="Q28" i="46"/>
  <c r="R28" i="46"/>
  <c r="S28" i="46"/>
  <c r="T28" i="46"/>
  <c r="B29" i="46"/>
  <c r="C29" i="46"/>
  <c r="D29" i="46"/>
  <c r="E29" i="46"/>
  <c r="F29" i="46"/>
  <c r="G29" i="46"/>
  <c r="H29" i="46"/>
  <c r="I29" i="46"/>
  <c r="J29" i="46"/>
  <c r="K29" i="46"/>
  <c r="L29" i="46"/>
  <c r="M29" i="46"/>
  <c r="N29" i="46"/>
  <c r="O29" i="46"/>
  <c r="P29" i="46"/>
  <c r="Q29" i="46"/>
  <c r="R29" i="46"/>
  <c r="S29" i="46"/>
  <c r="T29" i="46"/>
  <c r="B30" i="46"/>
  <c r="C30" i="46"/>
  <c r="D30" i="46"/>
  <c r="E30" i="46"/>
  <c r="F30" i="46"/>
  <c r="G30" i="46"/>
  <c r="H30" i="46"/>
  <c r="I30" i="46"/>
  <c r="J30" i="46"/>
  <c r="K30" i="46"/>
  <c r="L30" i="46"/>
  <c r="M30" i="46"/>
  <c r="N30" i="46"/>
  <c r="O30" i="46"/>
  <c r="P30" i="46"/>
  <c r="Q30" i="46"/>
  <c r="R30" i="46"/>
  <c r="S30" i="46"/>
  <c r="T30" i="46"/>
  <c r="B31" i="46"/>
  <c r="C31" i="46"/>
  <c r="D31" i="46"/>
  <c r="E31" i="46"/>
  <c r="F31" i="46"/>
  <c r="G31" i="46"/>
  <c r="H31" i="46"/>
  <c r="I31" i="46"/>
  <c r="J31" i="46"/>
  <c r="K31" i="46"/>
  <c r="L31" i="46"/>
  <c r="M31" i="46"/>
  <c r="N31" i="46"/>
  <c r="O31" i="46"/>
  <c r="P31" i="46"/>
  <c r="Q31" i="46"/>
  <c r="R31" i="46"/>
  <c r="S31" i="46"/>
  <c r="T31" i="46"/>
  <c r="B32" i="46"/>
  <c r="C32" i="46"/>
  <c r="D32" i="46"/>
  <c r="E32" i="46"/>
  <c r="F32" i="46"/>
  <c r="G32" i="46"/>
  <c r="H32" i="46"/>
  <c r="I32" i="46"/>
  <c r="J32" i="46"/>
  <c r="K32" i="46"/>
  <c r="L32" i="46"/>
  <c r="M32" i="46"/>
  <c r="N32" i="46"/>
  <c r="O32" i="46"/>
  <c r="P32" i="46"/>
  <c r="Q32" i="46"/>
  <c r="R32" i="46"/>
  <c r="S32" i="46"/>
  <c r="T32" i="46"/>
  <c r="B33" i="46"/>
  <c r="C33" i="46"/>
  <c r="D33" i="46"/>
  <c r="E33" i="46"/>
  <c r="F33" i="46"/>
  <c r="G33" i="46"/>
  <c r="H33" i="46"/>
  <c r="I33" i="46"/>
  <c r="J33" i="46"/>
  <c r="K33" i="46"/>
  <c r="L33" i="46"/>
  <c r="M33" i="46"/>
  <c r="N33" i="46"/>
  <c r="O33" i="46"/>
  <c r="P33" i="46"/>
  <c r="Q33" i="46"/>
  <c r="R33" i="46"/>
  <c r="S33" i="46"/>
  <c r="T33" i="46"/>
  <c r="B34" i="46"/>
  <c r="C34" i="46"/>
  <c r="D34" i="46"/>
  <c r="E34" i="46"/>
  <c r="F34" i="46"/>
  <c r="G34" i="46"/>
  <c r="H34" i="46"/>
  <c r="I34" i="46"/>
  <c r="J34" i="46"/>
  <c r="K34" i="46"/>
  <c r="L34" i="46"/>
  <c r="M34" i="46"/>
  <c r="N34" i="46"/>
  <c r="O34" i="46"/>
  <c r="P34" i="46"/>
  <c r="Q34" i="46"/>
  <c r="R34" i="46"/>
  <c r="S34" i="46"/>
  <c r="T34" i="46"/>
  <c r="B35" i="46"/>
  <c r="C35" i="46"/>
  <c r="D35" i="46"/>
  <c r="E35" i="46"/>
  <c r="F35" i="46"/>
  <c r="G35" i="46"/>
  <c r="H35" i="46"/>
  <c r="I35" i="46"/>
  <c r="J35" i="46"/>
  <c r="K35" i="46"/>
  <c r="L35" i="46"/>
  <c r="M35" i="46"/>
  <c r="N35" i="46"/>
  <c r="O35" i="46"/>
  <c r="P35" i="46"/>
  <c r="Q35" i="46"/>
  <c r="R35" i="46"/>
  <c r="S35" i="46"/>
  <c r="T35" i="46"/>
  <c r="B36" i="46"/>
  <c r="C36" i="46"/>
  <c r="D36" i="46"/>
  <c r="E36" i="46"/>
  <c r="F36" i="46"/>
  <c r="G36" i="46"/>
  <c r="H36" i="46"/>
  <c r="I36" i="46"/>
  <c r="J36" i="46"/>
  <c r="K36" i="46"/>
  <c r="L36" i="46"/>
  <c r="M36" i="46"/>
  <c r="N36" i="46"/>
  <c r="O36" i="46"/>
  <c r="P36" i="46"/>
  <c r="Q36" i="46"/>
  <c r="R36" i="46"/>
  <c r="S36" i="46"/>
  <c r="T36" i="46"/>
  <c r="B37" i="46"/>
  <c r="C37" i="46"/>
  <c r="D37" i="46"/>
  <c r="E37" i="46"/>
  <c r="F37" i="46"/>
  <c r="G37" i="46"/>
  <c r="H37" i="46"/>
  <c r="I37" i="46"/>
  <c r="J37" i="46"/>
  <c r="K37" i="46"/>
  <c r="L37" i="46"/>
  <c r="M37" i="46"/>
  <c r="N37" i="46"/>
  <c r="O37" i="46"/>
  <c r="P37" i="46"/>
  <c r="Q37" i="46"/>
  <c r="R37" i="46"/>
  <c r="S37" i="46"/>
  <c r="T37" i="46"/>
  <c r="B38" i="46"/>
  <c r="C38" i="46"/>
  <c r="D38" i="46"/>
  <c r="E38" i="46"/>
  <c r="F38" i="46"/>
  <c r="G38" i="46"/>
  <c r="H38" i="46"/>
  <c r="I38" i="46"/>
  <c r="J38" i="46"/>
  <c r="K38" i="46"/>
  <c r="L38" i="46"/>
  <c r="M38" i="46"/>
  <c r="N38" i="46"/>
  <c r="O38" i="46"/>
  <c r="P38" i="46"/>
  <c r="Q38" i="46"/>
  <c r="R38" i="46"/>
  <c r="S38" i="46"/>
  <c r="T38" i="46"/>
  <c r="B39" i="46"/>
  <c r="C39" i="46"/>
  <c r="D39" i="46"/>
  <c r="E39" i="46"/>
  <c r="F39" i="46"/>
  <c r="G39" i="46"/>
  <c r="H39" i="46"/>
  <c r="I39" i="46"/>
  <c r="J39" i="46"/>
  <c r="K39" i="46"/>
  <c r="L39" i="46"/>
  <c r="M39" i="46"/>
  <c r="N39" i="46"/>
  <c r="O39" i="46"/>
  <c r="P39" i="46"/>
  <c r="Q39" i="46"/>
  <c r="R39" i="46"/>
  <c r="S39" i="46"/>
  <c r="T39" i="46"/>
  <c r="B5" i="45" a="1"/>
  <c r="B5" i="45"/>
  <c r="C5" i="45"/>
  <c r="D5" i="45"/>
  <c r="E5" i="45"/>
  <c r="F5" i="45"/>
  <c r="G5" i="45"/>
  <c r="H5" i="45"/>
  <c r="I5" i="45"/>
  <c r="J5" i="45"/>
  <c r="K5" i="45"/>
  <c r="L5" i="45"/>
  <c r="M5" i="45"/>
  <c r="N5" i="45"/>
  <c r="O5" i="45"/>
  <c r="P5" i="45"/>
  <c r="Q5" i="45"/>
  <c r="R5" i="45"/>
  <c r="S5" i="45"/>
  <c r="T5" i="45"/>
  <c r="B6" i="45"/>
  <c r="C6" i="45"/>
  <c r="D6" i="45"/>
  <c r="E6" i="45"/>
  <c r="F6" i="45"/>
  <c r="G6" i="45"/>
  <c r="H6" i="45"/>
  <c r="I6" i="45"/>
  <c r="J6" i="45"/>
  <c r="K6" i="45"/>
  <c r="L6" i="45"/>
  <c r="M6" i="45"/>
  <c r="N6" i="45"/>
  <c r="O6" i="45"/>
  <c r="P6" i="45"/>
  <c r="Q6" i="45"/>
  <c r="R6" i="45"/>
  <c r="S6" i="45"/>
  <c r="T6" i="45"/>
  <c r="B7" i="45"/>
  <c r="C7" i="45"/>
  <c r="D7" i="45"/>
  <c r="E7" i="45"/>
  <c r="F7" i="45"/>
  <c r="G7" i="45"/>
  <c r="H7" i="45"/>
  <c r="I7" i="45"/>
  <c r="J7" i="45"/>
  <c r="K7" i="45"/>
  <c r="L7" i="45"/>
  <c r="M7" i="45"/>
  <c r="N7" i="45"/>
  <c r="O7" i="45"/>
  <c r="P7" i="45"/>
  <c r="Q7" i="45"/>
  <c r="R7" i="45"/>
  <c r="S7" i="45"/>
  <c r="T7" i="45"/>
  <c r="B8" i="45"/>
  <c r="C8" i="45"/>
  <c r="D8" i="45"/>
  <c r="E8" i="45"/>
  <c r="F8" i="45"/>
  <c r="G8" i="45"/>
  <c r="H8" i="45"/>
  <c r="I8" i="45"/>
  <c r="J8" i="45"/>
  <c r="K8" i="45"/>
  <c r="L8" i="45"/>
  <c r="M8" i="45"/>
  <c r="N8" i="45"/>
  <c r="O8" i="45"/>
  <c r="P8" i="45"/>
  <c r="Q8" i="45"/>
  <c r="R8" i="45"/>
  <c r="S8" i="45"/>
  <c r="T8" i="45"/>
  <c r="B9" i="45"/>
  <c r="C9" i="45"/>
  <c r="D9" i="45"/>
  <c r="E9" i="45"/>
  <c r="F9" i="45"/>
  <c r="G9" i="45"/>
  <c r="H9" i="45"/>
  <c r="I9" i="45"/>
  <c r="J9" i="45"/>
  <c r="K9" i="45"/>
  <c r="L9" i="45"/>
  <c r="M9" i="45"/>
  <c r="N9" i="45"/>
  <c r="O9" i="45"/>
  <c r="P9" i="45"/>
  <c r="Q9" i="45"/>
  <c r="R9" i="45"/>
  <c r="S9" i="45"/>
  <c r="T9" i="45"/>
  <c r="B10" i="45"/>
  <c r="C10" i="45"/>
  <c r="D10" i="45"/>
  <c r="E10" i="45"/>
  <c r="F10" i="45"/>
  <c r="G10" i="45"/>
  <c r="H10" i="45"/>
  <c r="I10" i="45"/>
  <c r="J10" i="45"/>
  <c r="K10" i="45"/>
  <c r="L10" i="45"/>
  <c r="M10" i="45"/>
  <c r="N10" i="45"/>
  <c r="O10" i="45"/>
  <c r="P10" i="45"/>
  <c r="Q10" i="45"/>
  <c r="R10" i="45"/>
  <c r="S10" i="45"/>
  <c r="T10" i="45"/>
  <c r="B11" i="45"/>
  <c r="C11" i="45"/>
  <c r="D11" i="45"/>
  <c r="E11" i="45"/>
  <c r="F11" i="45"/>
  <c r="G11" i="45"/>
  <c r="H11" i="45"/>
  <c r="I11" i="45"/>
  <c r="J11" i="45"/>
  <c r="K11" i="45"/>
  <c r="L11" i="45"/>
  <c r="M11" i="45"/>
  <c r="N11" i="45"/>
  <c r="O11" i="45"/>
  <c r="P11" i="45"/>
  <c r="Q11" i="45"/>
  <c r="R11" i="45"/>
  <c r="S11" i="45"/>
  <c r="T11" i="45"/>
  <c r="B12" i="45"/>
  <c r="C12" i="45"/>
  <c r="D12" i="45"/>
  <c r="E12" i="45"/>
  <c r="F12" i="45"/>
  <c r="G12" i="45"/>
  <c r="H12" i="45"/>
  <c r="I12" i="45"/>
  <c r="J12" i="45"/>
  <c r="K12" i="45"/>
  <c r="L12" i="45"/>
  <c r="M12" i="45"/>
  <c r="N12" i="45"/>
  <c r="O12" i="45"/>
  <c r="P12" i="45"/>
  <c r="Q12" i="45"/>
  <c r="R12" i="45"/>
  <c r="S12" i="45"/>
  <c r="T12" i="45"/>
  <c r="B13" i="45"/>
  <c r="C13" i="45"/>
  <c r="D13" i="45"/>
  <c r="E13" i="45"/>
  <c r="F13" i="45"/>
  <c r="G13" i="45"/>
  <c r="H13" i="45"/>
  <c r="I13" i="45"/>
  <c r="J13" i="45"/>
  <c r="K13" i="45"/>
  <c r="L13" i="45"/>
  <c r="M13" i="45"/>
  <c r="N13" i="45"/>
  <c r="O13" i="45"/>
  <c r="P13" i="45"/>
  <c r="Q13" i="45"/>
  <c r="R13" i="45"/>
  <c r="S13" i="45"/>
  <c r="T13" i="45"/>
  <c r="B14" i="45"/>
  <c r="C14" i="45"/>
  <c r="D14" i="45"/>
  <c r="E14" i="45"/>
  <c r="F14" i="45"/>
  <c r="G14" i="45"/>
  <c r="H14" i="45"/>
  <c r="I14" i="45"/>
  <c r="J14" i="45"/>
  <c r="K14" i="45"/>
  <c r="L14" i="45"/>
  <c r="M14" i="45"/>
  <c r="N14" i="45"/>
  <c r="O14" i="45"/>
  <c r="P14" i="45"/>
  <c r="Q14" i="45"/>
  <c r="R14" i="45"/>
  <c r="S14" i="45"/>
  <c r="T14" i="45"/>
  <c r="B15" i="45"/>
  <c r="C15" i="45"/>
  <c r="D15" i="45"/>
  <c r="E15" i="45"/>
  <c r="F15" i="45"/>
  <c r="G15" i="45"/>
  <c r="H15" i="45"/>
  <c r="I15" i="45"/>
  <c r="J15" i="45"/>
  <c r="K15" i="45"/>
  <c r="L15" i="45"/>
  <c r="M15" i="45"/>
  <c r="N15" i="45"/>
  <c r="O15" i="45"/>
  <c r="P15" i="45"/>
  <c r="Q15" i="45"/>
  <c r="R15" i="45"/>
  <c r="S15" i="45"/>
  <c r="T15" i="45"/>
  <c r="B16" i="45"/>
  <c r="C16" i="45"/>
  <c r="D16" i="45"/>
  <c r="E16" i="45"/>
  <c r="F16" i="45"/>
  <c r="G16" i="45"/>
  <c r="H16" i="45"/>
  <c r="I16" i="45"/>
  <c r="J16" i="45"/>
  <c r="K16" i="45"/>
  <c r="L16" i="45"/>
  <c r="M16" i="45"/>
  <c r="N16" i="45"/>
  <c r="O16" i="45"/>
  <c r="P16" i="45"/>
  <c r="Q16" i="45"/>
  <c r="R16" i="45"/>
  <c r="S16" i="45"/>
  <c r="T16" i="45"/>
  <c r="B17" i="45"/>
  <c r="C17" i="45"/>
  <c r="D17" i="45"/>
  <c r="E17" i="45"/>
  <c r="F17" i="45"/>
  <c r="G17" i="45"/>
  <c r="H17" i="45"/>
  <c r="I17" i="45"/>
  <c r="J17" i="45"/>
  <c r="K17" i="45"/>
  <c r="L17" i="45"/>
  <c r="M17" i="45"/>
  <c r="N17" i="45"/>
  <c r="O17" i="45"/>
  <c r="P17" i="45"/>
  <c r="Q17" i="45"/>
  <c r="R17" i="45"/>
  <c r="S17" i="45"/>
  <c r="T17" i="45"/>
  <c r="B18" i="45"/>
  <c r="C18" i="45"/>
  <c r="D18" i="45"/>
  <c r="E18" i="45"/>
  <c r="F18" i="45"/>
  <c r="G18" i="45"/>
  <c r="H18" i="45"/>
  <c r="I18" i="45"/>
  <c r="J18" i="45"/>
  <c r="K18" i="45"/>
  <c r="L18" i="45"/>
  <c r="M18" i="45"/>
  <c r="N18" i="45"/>
  <c r="O18" i="45"/>
  <c r="P18" i="45"/>
  <c r="Q18" i="45"/>
  <c r="R18" i="45"/>
  <c r="S18" i="45"/>
  <c r="T18" i="45"/>
  <c r="B19" i="45"/>
  <c r="C19" i="45"/>
  <c r="D19" i="45"/>
  <c r="E19" i="45"/>
  <c r="F19" i="45"/>
  <c r="G19" i="45"/>
  <c r="H19" i="45"/>
  <c r="I19" i="45"/>
  <c r="J19" i="45"/>
  <c r="K19" i="45"/>
  <c r="L19" i="45"/>
  <c r="M19" i="45"/>
  <c r="N19" i="45"/>
  <c r="O19" i="45"/>
  <c r="P19" i="45"/>
  <c r="Q19" i="45"/>
  <c r="R19" i="45"/>
  <c r="S19" i="45"/>
  <c r="T19" i="45"/>
  <c r="B20" i="45"/>
  <c r="C20" i="45"/>
  <c r="D20" i="45"/>
  <c r="E20" i="45"/>
  <c r="F20" i="45"/>
  <c r="G20" i="45"/>
  <c r="H20" i="45"/>
  <c r="I20" i="45"/>
  <c r="J20" i="45"/>
  <c r="K20" i="45"/>
  <c r="L20" i="45"/>
  <c r="M20" i="45"/>
  <c r="N20" i="45"/>
  <c r="O20" i="45"/>
  <c r="P20" i="45"/>
  <c r="Q20" i="45"/>
  <c r="R20" i="45"/>
  <c r="S20" i="45"/>
  <c r="T20" i="45"/>
  <c r="B21" i="45"/>
  <c r="C21" i="45"/>
  <c r="D21" i="45"/>
  <c r="E21" i="45"/>
  <c r="F21" i="45"/>
  <c r="G21" i="45"/>
  <c r="H21" i="45"/>
  <c r="I21" i="45"/>
  <c r="J21" i="45"/>
  <c r="K21" i="45"/>
  <c r="L21" i="45"/>
  <c r="M21" i="45"/>
  <c r="N21" i="45"/>
  <c r="O21" i="45"/>
  <c r="P21" i="45"/>
  <c r="Q21" i="45"/>
  <c r="R21" i="45"/>
  <c r="S21" i="45"/>
  <c r="T21" i="45"/>
  <c r="B22" i="45"/>
  <c r="C22" i="45"/>
  <c r="D22" i="45"/>
  <c r="E22" i="45"/>
  <c r="F22" i="45"/>
  <c r="G22" i="45"/>
  <c r="H22" i="45"/>
  <c r="I22" i="45"/>
  <c r="J22" i="45"/>
  <c r="K22" i="45"/>
  <c r="L22" i="45"/>
  <c r="M22" i="45"/>
  <c r="N22" i="45"/>
  <c r="O22" i="45"/>
  <c r="P22" i="45"/>
  <c r="Q22" i="45"/>
  <c r="R22" i="45"/>
  <c r="S22" i="45"/>
  <c r="T22" i="45"/>
  <c r="B23" i="45"/>
  <c r="C23" i="45"/>
  <c r="D23" i="45"/>
  <c r="E23" i="45"/>
  <c r="F23" i="45"/>
  <c r="G23" i="45"/>
  <c r="H23" i="45"/>
  <c r="I23" i="45"/>
  <c r="J23" i="45"/>
  <c r="K23" i="45"/>
  <c r="L23" i="45"/>
  <c r="M23" i="45"/>
  <c r="N23" i="45"/>
  <c r="O23" i="45"/>
  <c r="P23" i="45"/>
  <c r="Q23" i="45"/>
  <c r="R23" i="45"/>
  <c r="S23" i="45"/>
  <c r="T23" i="45"/>
  <c r="B24" i="45"/>
  <c r="C24" i="45"/>
  <c r="D24" i="45"/>
  <c r="E24" i="45"/>
  <c r="F24" i="45"/>
  <c r="G24" i="45"/>
  <c r="H24" i="45"/>
  <c r="I24" i="45"/>
  <c r="J24" i="45"/>
  <c r="K24" i="45"/>
  <c r="L24" i="45"/>
  <c r="M24" i="45"/>
  <c r="N24" i="45"/>
  <c r="O24" i="45"/>
  <c r="P24" i="45"/>
  <c r="Q24" i="45"/>
  <c r="R24" i="45"/>
  <c r="S24" i="45"/>
  <c r="T24" i="45"/>
  <c r="B25" i="45"/>
  <c r="C25" i="45"/>
  <c r="D25" i="45"/>
  <c r="E25" i="45"/>
  <c r="F25" i="45"/>
  <c r="G25" i="45"/>
  <c r="H25" i="45"/>
  <c r="I25" i="45"/>
  <c r="J25" i="45"/>
  <c r="K25" i="45"/>
  <c r="L25" i="45"/>
  <c r="M25" i="45"/>
  <c r="N25" i="45"/>
  <c r="O25" i="45"/>
  <c r="P25" i="45"/>
  <c r="Q25" i="45"/>
  <c r="R25" i="45"/>
  <c r="S25" i="45"/>
  <c r="T25" i="45"/>
  <c r="B26" i="45"/>
  <c r="C26" i="45"/>
  <c r="D26" i="45"/>
  <c r="E26" i="45"/>
  <c r="F26" i="45"/>
  <c r="G26" i="45"/>
  <c r="H26" i="45"/>
  <c r="I26" i="45"/>
  <c r="J26" i="45"/>
  <c r="K26" i="45"/>
  <c r="L26" i="45"/>
  <c r="M26" i="45"/>
  <c r="N26" i="45"/>
  <c r="O26" i="45"/>
  <c r="P26" i="45"/>
  <c r="Q26" i="45"/>
  <c r="R26" i="45"/>
  <c r="S26" i="45"/>
  <c r="T26" i="45"/>
  <c r="B27" i="45"/>
  <c r="C27" i="45"/>
  <c r="D27" i="45"/>
  <c r="E27" i="45"/>
  <c r="F27" i="45"/>
  <c r="G27" i="45"/>
  <c r="H27" i="45"/>
  <c r="I27" i="45"/>
  <c r="J27" i="45"/>
  <c r="K27" i="45"/>
  <c r="L27" i="45"/>
  <c r="M27" i="45"/>
  <c r="N27" i="45"/>
  <c r="O27" i="45"/>
  <c r="P27" i="45"/>
  <c r="Q27" i="45"/>
  <c r="R27" i="45"/>
  <c r="S27" i="45"/>
  <c r="T27" i="45"/>
  <c r="B28" i="45"/>
  <c r="C28" i="45"/>
  <c r="D28" i="45"/>
  <c r="E28" i="45"/>
  <c r="F28" i="45"/>
  <c r="G28" i="45"/>
  <c r="H28" i="45"/>
  <c r="I28" i="45"/>
  <c r="J28" i="45"/>
  <c r="K28" i="45"/>
  <c r="L28" i="45"/>
  <c r="M28" i="45"/>
  <c r="N28" i="45"/>
  <c r="O28" i="45"/>
  <c r="P28" i="45"/>
  <c r="Q28" i="45"/>
  <c r="R28" i="45"/>
  <c r="S28" i="45"/>
  <c r="T28" i="45"/>
  <c r="B29" i="45"/>
  <c r="C29" i="45"/>
  <c r="D29" i="45"/>
  <c r="E29" i="45"/>
  <c r="F29" i="45"/>
  <c r="G29" i="45"/>
  <c r="H29" i="45"/>
  <c r="I29" i="45"/>
  <c r="J29" i="45"/>
  <c r="K29" i="45"/>
  <c r="L29" i="45"/>
  <c r="M29" i="45"/>
  <c r="N29" i="45"/>
  <c r="O29" i="45"/>
  <c r="P29" i="45"/>
  <c r="Q29" i="45"/>
  <c r="R29" i="45"/>
  <c r="S29" i="45"/>
  <c r="T29" i="45"/>
  <c r="B30" i="45"/>
  <c r="C30" i="45"/>
  <c r="D30" i="45"/>
  <c r="E30" i="45"/>
  <c r="F30" i="45"/>
  <c r="G30" i="45"/>
  <c r="H30" i="45"/>
  <c r="I30" i="45"/>
  <c r="J30" i="45"/>
  <c r="K30" i="45"/>
  <c r="L30" i="45"/>
  <c r="M30" i="45"/>
  <c r="N30" i="45"/>
  <c r="O30" i="45"/>
  <c r="P30" i="45"/>
  <c r="Q30" i="45"/>
  <c r="R30" i="45"/>
  <c r="S30" i="45"/>
  <c r="T30" i="45"/>
  <c r="B31" i="45"/>
  <c r="C31" i="45"/>
  <c r="D31" i="45"/>
  <c r="E31" i="45"/>
  <c r="F31" i="45"/>
  <c r="G31" i="45"/>
  <c r="H31" i="45"/>
  <c r="I31" i="45"/>
  <c r="J31" i="45"/>
  <c r="K31" i="45"/>
  <c r="L31" i="45"/>
  <c r="M31" i="45"/>
  <c r="N31" i="45"/>
  <c r="O31" i="45"/>
  <c r="P31" i="45"/>
  <c r="Q31" i="45"/>
  <c r="R31" i="45"/>
  <c r="S31" i="45"/>
  <c r="T31" i="45"/>
  <c r="B32" i="45"/>
  <c r="C32" i="45"/>
  <c r="D32" i="45"/>
  <c r="E32" i="45"/>
  <c r="F32" i="45"/>
  <c r="G32" i="45"/>
  <c r="H32" i="45"/>
  <c r="I32" i="45"/>
  <c r="J32" i="45"/>
  <c r="K32" i="45"/>
  <c r="L32" i="45"/>
  <c r="M32" i="45"/>
  <c r="N32" i="45"/>
  <c r="O32" i="45"/>
  <c r="P32" i="45"/>
  <c r="Q32" i="45"/>
  <c r="R32" i="45"/>
  <c r="S32" i="45"/>
  <c r="T32" i="45"/>
  <c r="B33" i="45"/>
  <c r="C33" i="45"/>
  <c r="D33" i="45"/>
  <c r="E33" i="45"/>
  <c r="F33" i="45"/>
  <c r="G33" i="45"/>
  <c r="H33" i="45"/>
  <c r="I33" i="45"/>
  <c r="J33" i="45"/>
  <c r="K33" i="45"/>
  <c r="L33" i="45"/>
  <c r="M33" i="45"/>
  <c r="N33" i="45"/>
  <c r="O33" i="45"/>
  <c r="P33" i="45"/>
  <c r="Q33" i="45"/>
  <c r="R33" i="45"/>
  <c r="S33" i="45"/>
  <c r="T33" i="45"/>
  <c r="B34" i="45"/>
  <c r="C34" i="45"/>
  <c r="D34" i="45"/>
  <c r="E34" i="45"/>
  <c r="F34" i="45"/>
  <c r="G34" i="45"/>
  <c r="H34" i="45"/>
  <c r="I34" i="45"/>
  <c r="J34" i="45"/>
  <c r="K34" i="45"/>
  <c r="L34" i="45"/>
  <c r="M34" i="45"/>
  <c r="N34" i="45"/>
  <c r="O34" i="45"/>
  <c r="P34" i="45"/>
  <c r="Q34" i="45"/>
  <c r="R34" i="45"/>
  <c r="S34" i="45"/>
  <c r="T34" i="45"/>
  <c r="B35" i="45"/>
  <c r="C35" i="45"/>
  <c r="D35" i="45"/>
  <c r="E35" i="45"/>
  <c r="F35" i="45"/>
  <c r="G35" i="45"/>
  <c r="H35" i="45"/>
  <c r="I35" i="45"/>
  <c r="J35" i="45"/>
  <c r="K35" i="45"/>
  <c r="L35" i="45"/>
  <c r="M35" i="45"/>
  <c r="N35" i="45"/>
  <c r="O35" i="45"/>
  <c r="P35" i="45"/>
  <c r="Q35" i="45"/>
  <c r="R35" i="45"/>
  <c r="S35" i="45"/>
  <c r="T35" i="45"/>
  <c r="B36" i="45"/>
  <c r="C36" i="45"/>
  <c r="D36" i="45"/>
  <c r="E36" i="45"/>
  <c r="F36" i="45"/>
  <c r="G36" i="45"/>
  <c r="H36" i="45"/>
  <c r="I36" i="45"/>
  <c r="J36" i="45"/>
  <c r="K36" i="45"/>
  <c r="L36" i="45"/>
  <c r="M36" i="45"/>
  <c r="N36" i="45"/>
  <c r="O36" i="45"/>
  <c r="P36" i="45"/>
  <c r="Q36" i="45"/>
  <c r="R36" i="45"/>
  <c r="S36" i="45"/>
  <c r="T36" i="45"/>
  <c r="B37" i="45"/>
  <c r="C37" i="45"/>
  <c r="D37" i="45"/>
  <c r="E37" i="45"/>
  <c r="F37" i="45"/>
  <c r="G37" i="45"/>
  <c r="H37" i="45"/>
  <c r="I37" i="45"/>
  <c r="J37" i="45"/>
  <c r="K37" i="45"/>
  <c r="L37" i="45"/>
  <c r="M37" i="45"/>
  <c r="N37" i="45"/>
  <c r="O37" i="45"/>
  <c r="P37" i="45"/>
  <c r="Q37" i="45"/>
  <c r="R37" i="45"/>
  <c r="S37" i="45"/>
  <c r="T37" i="45"/>
  <c r="B38" i="45"/>
  <c r="C38" i="45"/>
  <c r="D38" i="45"/>
  <c r="E38" i="45"/>
  <c r="F38" i="45"/>
  <c r="G38" i="45"/>
  <c r="H38" i="45"/>
  <c r="I38" i="45"/>
  <c r="J38" i="45"/>
  <c r="K38" i="45"/>
  <c r="L38" i="45"/>
  <c r="M38" i="45"/>
  <c r="N38" i="45"/>
  <c r="O38" i="45"/>
  <c r="P38" i="45"/>
  <c r="Q38" i="45"/>
  <c r="R38" i="45"/>
  <c r="S38" i="45"/>
  <c r="T38" i="45"/>
  <c r="B39" i="45"/>
  <c r="C39" i="45"/>
  <c r="D39" i="45"/>
  <c r="E39" i="45"/>
  <c r="F39" i="45"/>
  <c r="G39" i="45"/>
  <c r="H39" i="45"/>
  <c r="I39" i="45"/>
  <c r="J39" i="45"/>
  <c r="K39" i="45"/>
  <c r="L39" i="45"/>
  <c r="M39" i="45"/>
  <c r="N39" i="45"/>
  <c r="O39" i="45"/>
  <c r="P39" i="45"/>
  <c r="Q39" i="45"/>
  <c r="R39" i="45"/>
  <c r="S39" i="45"/>
  <c r="T39" i="45"/>
  <c r="B5" i="44" a="1"/>
  <c r="B5" i="44"/>
  <c r="C5" i="44"/>
  <c r="D5" i="44"/>
  <c r="E5" i="44"/>
  <c r="F5" i="44"/>
  <c r="G5" i="44"/>
  <c r="H5" i="44"/>
  <c r="I5" i="44"/>
  <c r="J5" i="44"/>
  <c r="K5" i="44"/>
  <c r="L5" i="44"/>
  <c r="M5" i="44"/>
  <c r="N5" i="44"/>
  <c r="O5" i="44"/>
  <c r="P5" i="44"/>
  <c r="Q5" i="44"/>
  <c r="R5" i="44"/>
  <c r="S5" i="44"/>
  <c r="T5" i="44"/>
  <c r="B6" i="44"/>
  <c r="C6" i="44"/>
  <c r="D6" i="44"/>
  <c r="E6" i="44"/>
  <c r="F6" i="44"/>
  <c r="G6" i="44"/>
  <c r="H6" i="44"/>
  <c r="I6" i="44"/>
  <c r="J6" i="44"/>
  <c r="K6" i="44"/>
  <c r="L6" i="44"/>
  <c r="M6" i="44"/>
  <c r="N6" i="44"/>
  <c r="O6" i="44"/>
  <c r="P6" i="44"/>
  <c r="Q6" i="44"/>
  <c r="R6" i="44"/>
  <c r="S6" i="44"/>
  <c r="T6" i="44"/>
  <c r="B7" i="44"/>
  <c r="C7" i="44"/>
  <c r="D7" i="44"/>
  <c r="E7" i="44"/>
  <c r="F7" i="44"/>
  <c r="G7" i="44"/>
  <c r="H7" i="44"/>
  <c r="I7" i="44"/>
  <c r="J7" i="44"/>
  <c r="K7" i="44"/>
  <c r="L7" i="44"/>
  <c r="M7" i="44"/>
  <c r="N7" i="44"/>
  <c r="O7" i="44"/>
  <c r="P7" i="44"/>
  <c r="Q7" i="44"/>
  <c r="R7" i="44"/>
  <c r="S7" i="44"/>
  <c r="T7" i="44"/>
  <c r="B8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B9" i="44"/>
  <c r="C9" i="44"/>
  <c r="D9" i="44"/>
  <c r="E9" i="44"/>
  <c r="F9" i="44"/>
  <c r="G9" i="44"/>
  <c r="H9" i="44"/>
  <c r="I9" i="44"/>
  <c r="J9" i="44"/>
  <c r="K9" i="44"/>
  <c r="L9" i="44"/>
  <c r="M9" i="44"/>
  <c r="N9" i="44"/>
  <c r="O9" i="44"/>
  <c r="P9" i="44"/>
  <c r="Q9" i="44"/>
  <c r="R9" i="44"/>
  <c r="S9" i="44"/>
  <c r="T9" i="44"/>
  <c r="B10" i="44"/>
  <c r="C10" i="44"/>
  <c r="D10" i="44"/>
  <c r="E10" i="44"/>
  <c r="F10" i="44"/>
  <c r="G10" i="44"/>
  <c r="H10" i="44"/>
  <c r="I10" i="44"/>
  <c r="J10" i="44"/>
  <c r="K10" i="44"/>
  <c r="L10" i="44"/>
  <c r="M10" i="44"/>
  <c r="N10" i="44"/>
  <c r="O10" i="44"/>
  <c r="P10" i="44"/>
  <c r="Q10" i="44"/>
  <c r="R10" i="44"/>
  <c r="S10" i="44"/>
  <c r="T10" i="44"/>
  <c r="B11" i="44"/>
  <c r="C11" i="44"/>
  <c r="D11" i="44"/>
  <c r="E11" i="44"/>
  <c r="F11" i="44"/>
  <c r="G11" i="44"/>
  <c r="H11" i="44"/>
  <c r="I11" i="44"/>
  <c r="J11" i="44"/>
  <c r="K11" i="44"/>
  <c r="L11" i="44"/>
  <c r="M11" i="44"/>
  <c r="N11" i="44"/>
  <c r="O11" i="44"/>
  <c r="P11" i="44"/>
  <c r="Q11" i="44"/>
  <c r="R11" i="44"/>
  <c r="S11" i="44"/>
  <c r="T11" i="44"/>
  <c r="B12" i="44"/>
  <c r="C12" i="44"/>
  <c r="D12" i="44"/>
  <c r="E12" i="44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B13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B14" i="44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P14" i="44"/>
  <c r="Q14" i="44"/>
  <c r="R14" i="44"/>
  <c r="S14" i="44"/>
  <c r="T14" i="44"/>
  <c r="B15" i="44"/>
  <c r="C15" i="44"/>
  <c r="D15" i="44"/>
  <c r="E15" i="44"/>
  <c r="F15" i="44"/>
  <c r="G15" i="44"/>
  <c r="H15" i="44"/>
  <c r="I15" i="44"/>
  <c r="J15" i="44"/>
  <c r="K15" i="44"/>
  <c r="L15" i="44"/>
  <c r="M15" i="44"/>
  <c r="N15" i="44"/>
  <c r="O15" i="44"/>
  <c r="P15" i="44"/>
  <c r="Q15" i="44"/>
  <c r="R15" i="44"/>
  <c r="S15" i="44"/>
  <c r="T15" i="44"/>
  <c r="B16" i="44"/>
  <c r="C16" i="44"/>
  <c r="D16" i="44"/>
  <c r="E16" i="44"/>
  <c r="F16" i="44"/>
  <c r="G16" i="44"/>
  <c r="H16" i="44"/>
  <c r="I16" i="44"/>
  <c r="J16" i="44"/>
  <c r="K16" i="44"/>
  <c r="L16" i="44"/>
  <c r="M16" i="44"/>
  <c r="N16" i="44"/>
  <c r="O16" i="44"/>
  <c r="P16" i="44"/>
  <c r="Q16" i="44"/>
  <c r="R16" i="44"/>
  <c r="S16" i="44"/>
  <c r="T16" i="44"/>
  <c r="B17" i="44"/>
  <c r="C17" i="44"/>
  <c r="D17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Q17" i="44"/>
  <c r="R17" i="44"/>
  <c r="S17" i="44"/>
  <c r="T17" i="44"/>
  <c r="B18" i="44"/>
  <c r="C18" i="44"/>
  <c r="D18" i="44"/>
  <c r="E18" i="44"/>
  <c r="F18" i="44"/>
  <c r="G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T18" i="44"/>
  <c r="B19" i="44"/>
  <c r="C19" i="44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B20" i="44"/>
  <c r="C20" i="44"/>
  <c r="D20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B21" i="44"/>
  <c r="C21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B22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B23" i="44"/>
  <c r="C23" i="44"/>
  <c r="D23" i="44"/>
  <c r="E23" i="44"/>
  <c r="F23" i="44"/>
  <c r="G23" i="44"/>
  <c r="H23" i="44"/>
  <c r="I23" i="44"/>
  <c r="J23" i="44"/>
  <c r="K23" i="44"/>
  <c r="L23" i="44"/>
  <c r="M23" i="44"/>
  <c r="N23" i="44"/>
  <c r="O23" i="44"/>
  <c r="P23" i="44"/>
  <c r="Q23" i="44"/>
  <c r="R23" i="44"/>
  <c r="S23" i="44"/>
  <c r="T23" i="44"/>
  <c r="B24" i="44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P24" i="44"/>
  <c r="Q24" i="44"/>
  <c r="R24" i="44"/>
  <c r="S24" i="44"/>
  <c r="T24" i="44"/>
  <c r="B25" i="44"/>
  <c r="C25" i="44"/>
  <c r="D25" i="44"/>
  <c r="E25" i="44"/>
  <c r="F25" i="44"/>
  <c r="G25" i="44"/>
  <c r="H25" i="44"/>
  <c r="I25" i="44"/>
  <c r="J25" i="44"/>
  <c r="K25" i="44"/>
  <c r="L25" i="44"/>
  <c r="M25" i="44"/>
  <c r="N25" i="44"/>
  <c r="O25" i="44"/>
  <c r="P25" i="44"/>
  <c r="Q25" i="44"/>
  <c r="R25" i="44"/>
  <c r="S25" i="44"/>
  <c r="T25" i="44"/>
  <c r="B26" i="44"/>
  <c r="C26" i="44"/>
  <c r="D26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S26" i="44"/>
  <c r="T26" i="44"/>
  <c r="B27" i="44"/>
  <c r="C27" i="44"/>
  <c r="D27" i="44"/>
  <c r="E27" i="44"/>
  <c r="F27" i="44"/>
  <c r="G27" i="44"/>
  <c r="H27" i="44"/>
  <c r="I27" i="44"/>
  <c r="J27" i="44"/>
  <c r="K27" i="44"/>
  <c r="L27" i="44"/>
  <c r="M27" i="44"/>
  <c r="N27" i="44"/>
  <c r="O27" i="44"/>
  <c r="P27" i="44"/>
  <c r="Q27" i="44"/>
  <c r="R27" i="44"/>
  <c r="S27" i="44"/>
  <c r="T27" i="44"/>
  <c r="B28" i="44"/>
  <c r="C28" i="44"/>
  <c r="D28" i="44"/>
  <c r="E28" i="44"/>
  <c r="F28" i="44"/>
  <c r="G28" i="44"/>
  <c r="H28" i="44"/>
  <c r="I28" i="44"/>
  <c r="J28" i="44"/>
  <c r="K28" i="44"/>
  <c r="L28" i="44"/>
  <c r="M28" i="44"/>
  <c r="N28" i="44"/>
  <c r="O28" i="44"/>
  <c r="P28" i="44"/>
  <c r="Q28" i="44"/>
  <c r="R28" i="44"/>
  <c r="S28" i="44"/>
  <c r="T28" i="44"/>
  <c r="B29" i="44"/>
  <c r="C29" i="44"/>
  <c r="D29" i="44"/>
  <c r="E29" i="44"/>
  <c r="F29" i="44"/>
  <c r="G29" i="44"/>
  <c r="H29" i="44"/>
  <c r="I29" i="44"/>
  <c r="J29" i="44"/>
  <c r="K29" i="44"/>
  <c r="L29" i="44"/>
  <c r="M29" i="44"/>
  <c r="N29" i="44"/>
  <c r="O29" i="44"/>
  <c r="P29" i="44"/>
  <c r="Q29" i="44"/>
  <c r="R29" i="44"/>
  <c r="S29" i="44"/>
  <c r="T29" i="44"/>
  <c r="B30" i="44"/>
  <c r="C30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B31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B32" i="44"/>
  <c r="C32" i="44"/>
  <c r="D32" i="44"/>
  <c r="E32" i="44"/>
  <c r="F32" i="44"/>
  <c r="G32" i="44"/>
  <c r="H32" i="44"/>
  <c r="I32" i="44"/>
  <c r="J32" i="44"/>
  <c r="K32" i="44"/>
  <c r="L32" i="44"/>
  <c r="M32" i="44"/>
  <c r="N32" i="44"/>
  <c r="O32" i="44"/>
  <c r="P32" i="44"/>
  <c r="Q32" i="44"/>
  <c r="R32" i="44"/>
  <c r="S32" i="44"/>
  <c r="T32" i="44"/>
  <c r="B33" i="44"/>
  <c r="C33" i="44"/>
  <c r="D33" i="44"/>
  <c r="E33" i="44"/>
  <c r="F33" i="44"/>
  <c r="G33" i="44"/>
  <c r="H33" i="44"/>
  <c r="I33" i="44"/>
  <c r="J33" i="44"/>
  <c r="K33" i="44"/>
  <c r="L33" i="44"/>
  <c r="M33" i="44"/>
  <c r="N33" i="44"/>
  <c r="O33" i="44"/>
  <c r="P33" i="44"/>
  <c r="Q33" i="44"/>
  <c r="R33" i="44"/>
  <c r="S33" i="44"/>
  <c r="T33" i="44"/>
  <c r="B34" i="44"/>
  <c r="C34" i="44"/>
  <c r="D34" i="44"/>
  <c r="E34" i="44"/>
  <c r="F34" i="44"/>
  <c r="G34" i="44"/>
  <c r="H34" i="44"/>
  <c r="I34" i="44"/>
  <c r="J34" i="44"/>
  <c r="K34" i="44"/>
  <c r="L34" i="44"/>
  <c r="M34" i="44"/>
  <c r="N34" i="44"/>
  <c r="O34" i="44"/>
  <c r="P34" i="44"/>
  <c r="Q34" i="44"/>
  <c r="R34" i="44"/>
  <c r="S34" i="44"/>
  <c r="T34" i="44"/>
  <c r="B35" i="44"/>
  <c r="C35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B36" i="44"/>
  <c r="C36" i="44"/>
  <c r="D36" i="44"/>
  <c r="E36" i="44"/>
  <c r="F36" i="44"/>
  <c r="G36" i="44"/>
  <c r="H36" i="44"/>
  <c r="I36" i="44"/>
  <c r="J36" i="44"/>
  <c r="K36" i="44"/>
  <c r="L36" i="44"/>
  <c r="M36" i="44"/>
  <c r="N36" i="44"/>
  <c r="O36" i="44"/>
  <c r="P36" i="44"/>
  <c r="Q36" i="44"/>
  <c r="R36" i="44"/>
  <c r="S36" i="44"/>
  <c r="T36" i="44"/>
  <c r="B37" i="44"/>
  <c r="C37" i="44"/>
  <c r="D37" i="44"/>
  <c r="E37" i="44"/>
  <c r="F37" i="44"/>
  <c r="G37" i="44"/>
  <c r="H37" i="44"/>
  <c r="I37" i="44"/>
  <c r="J37" i="44"/>
  <c r="K37" i="44"/>
  <c r="L37" i="44"/>
  <c r="M37" i="44"/>
  <c r="N37" i="44"/>
  <c r="O37" i="44"/>
  <c r="P37" i="44"/>
  <c r="Q37" i="44"/>
  <c r="R37" i="44"/>
  <c r="S37" i="44"/>
  <c r="T37" i="44"/>
  <c r="B38" i="44"/>
  <c r="C38" i="44"/>
  <c r="D38" i="44"/>
  <c r="E38" i="44"/>
  <c r="F38" i="44"/>
  <c r="G38" i="44"/>
  <c r="H38" i="44"/>
  <c r="I38" i="44"/>
  <c r="J38" i="44"/>
  <c r="K38" i="44"/>
  <c r="L38" i="44"/>
  <c r="M38" i="44"/>
  <c r="N38" i="44"/>
  <c r="O38" i="44"/>
  <c r="P38" i="44"/>
  <c r="Q38" i="44"/>
  <c r="R38" i="44"/>
  <c r="S38" i="44"/>
  <c r="T38" i="44"/>
  <c r="B39" i="44"/>
  <c r="C39" i="44"/>
  <c r="D39" i="44"/>
  <c r="E39" i="44"/>
  <c r="F39" i="44"/>
  <c r="G39" i="44"/>
  <c r="H39" i="44"/>
  <c r="I39" i="44"/>
  <c r="J39" i="44"/>
  <c r="K39" i="44"/>
  <c r="L39" i="44"/>
  <c r="M39" i="44"/>
  <c r="N39" i="44"/>
  <c r="O39" i="44"/>
  <c r="P39" i="44"/>
  <c r="Q39" i="44"/>
  <c r="R39" i="44"/>
  <c r="S39" i="44"/>
  <c r="T39" i="44"/>
  <c r="B5" i="34" a="1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O5" i="34"/>
  <c r="P5" i="34"/>
  <c r="Q5" i="34"/>
  <c r="R5" i="34"/>
  <c r="S5" i="34"/>
  <c r="T5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O6" i="34"/>
  <c r="P6" i="34"/>
  <c r="Q6" i="34"/>
  <c r="R6" i="34"/>
  <c r="S6" i="34"/>
  <c r="T6" i="34"/>
  <c r="B7" i="34"/>
  <c r="C7" i="34"/>
  <c r="D7" i="34"/>
  <c r="E7" i="34"/>
  <c r="F7" i="34"/>
  <c r="G7" i="34"/>
  <c r="H7" i="34"/>
  <c r="I7" i="34"/>
  <c r="J7" i="34"/>
  <c r="K7" i="34"/>
  <c r="L7" i="34"/>
  <c r="M7" i="34"/>
  <c r="N7" i="34"/>
  <c r="O7" i="34"/>
  <c r="P7" i="34"/>
  <c r="Q7" i="34"/>
  <c r="R7" i="34"/>
  <c r="S7" i="34"/>
  <c r="T7" i="34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O8" i="34"/>
  <c r="P8" i="34"/>
  <c r="Q8" i="34"/>
  <c r="R8" i="34"/>
  <c r="S8" i="34"/>
  <c r="T8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O9" i="34"/>
  <c r="P9" i="34"/>
  <c r="Q9" i="34"/>
  <c r="R9" i="34"/>
  <c r="S9" i="34"/>
  <c r="T9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O10" i="34"/>
  <c r="P10" i="34"/>
  <c r="Q10" i="34"/>
  <c r="R10" i="34"/>
  <c r="S10" i="34"/>
  <c r="T10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O11" i="34"/>
  <c r="P11" i="34"/>
  <c r="Q11" i="34"/>
  <c r="R11" i="34"/>
  <c r="S11" i="34"/>
  <c r="T11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O12" i="34"/>
  <c r="P12" i="34"/>
  <c r="Q12" i="34"/>
  <c r="R12" i="34"/>
  <c r="S12" i="34"/>
  <c r="T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O14" i="34"/>
  <c r="P14" i="34"/>
  <c r="Q14" i="34"/>
  <c r="R14" i="34"/>
  <c r="S14" i="34"/>
  <c r="T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O15" i="34"/>
  <c r="P15" i="34"/>
  <c r="Q15" i="34"/>
  <c r="R15" i="34"/>
  <c r="S15" i="34"/>
  <c r="T15" i="34"/>
  <c r="B16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O16" i="34"/>
  <c r="P16" i="34"/>
  <c r="Q16" i="34"/>
  <c r="R16" i="34"/>
  <c r="S16" i="34"/>
  <c r="T16" i="34"/>
  <c r="B17" i="34"/>
  <c r="C17" i="34"/>
  <c r="D17" i="34"/>
  <c r="E17" i="34"/>
  <c r="F17" i="34"/>
  <c r="G17" i="34"/>
  <c r="H17" i="34"/>
  <c r="I17" i="34"/>
  <c r="J17" i="34"/>
  <c r="K17" i="34"/>
  <c r="L17" i="34"/>
  <c r="M17" i="34"/>
  <c r="N17" i="34"/>
  <c r="O17" i="34"/>
  <c r="P17" i="34"/>
  <c r="Q17" i="34"/>
  <c r="R17" i="34"/>
  <c r="S17" i="34"/>
  <c r="T17" i="34"/>
  <c r="B18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B20" i="34"/>
  <c r="C20" i="34"/>
  <c r="D20" i="34"/>
  <c r="E20" i="34"/>
  <c r="F20" i="34"/>
  <c r="G20" i="34"/>
  <c r="H20" i="34"/>
  <c r="I20" i="34"/>
  <c r="J20" i="34"/>
  <c r="K20" i="34"/>
  <c r="L20" i="34"/>
  <c r="M20" i="34"/>
  <c r="N20" i="34"/>
  <c r="O20" i="34"/>
  <c r="P20" i="34"/>
  <c r="Q20" i="34"/>
  <c r="R20" i="34"/>
  <c r="S20" i="34"/>
  <c r="T20" i="34"/>
  <c r="B21" i="34"/>
  <c r="C21" i="34"/>
  <c r="D21" i="34"/>
  <c r="E21" i="34"/>
  <c r="F21" i="34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N23" i="34"/>
  <c r="O23" i="34"/>
  <c r="P23" i="34"/>
  <c r="Q23" i="34"/>
  <c r="R23" i="34"/>
  <c r="S23" i="34"/>
  <c r="T23" i="34"/>
  <c r="B24" i="34"/>
  <c r="C24" i="34"/>
  <c r="D24" i="34"/>
  <c r="E24" i="34"/>
  <c r="F24" i="34"/>
  <c r="G24" i="34"/>
  <c r="H24" i="34"/>
  <c r="I24" i="34"/>
  <c r="J24" i="34"/>
  <c r="K24" i="34"/>
  <c r="L24" i="34"/>
  <c r="M24" i="34"/>
  <c r="N24" i="34"/>
  <c r="O24" i="34"/>
  <c r="P24" i="34"/>
  <c r="Q24" i="34"/>
  <c r="R24" i="34"/>
  <c r="S24" i="34"/>
  <c r="T24" i="34"/>
  <c r="B25" i="34"/>
  <c r="C25" i="34"/>
  <c r="D25" i="34"/>
  <c r="E25" i="34"/>
  <c r="F25" i="34"/>
  <c r="G25" i="34"/>
  <c r="H25" i="34"/>
  <c r="I25" i="34"/>
  <c r="J25" i="34"/>
  <c r="K25" i="34"/>
  <c r="L25" i="34"/>
  <c r="M25" i="34"/>
  <c r="N25" i="34"/>
  <c r="O25" i="34"/>
  <c r="P25" i="34"/>
  <c r="Q25" i="34"/>
  <c r="R25" i="34"/>
  <c r="S25" i="34"/>
  <c r="T25" i="34"/>
  <c r="B26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B27" i="34"/>
  <c r="C27" i="34"/>
  <c r="D27" i="34"/>
  <c r="E27" i="34"/>
  <c r="F27" i="34"/>
  <c r="G27" i="34"/>
  <c r="H27" i="34"/>
  <c r="I27" i="34"/>
  <c r="J27" i="34"/>
  <c r="K27" i="34"/>
  <c r="L27" i="34"/>
  <c r="M27" i="34"/>
  <c r="N27" i="34"/>
  <c r="O27" i="34"/>
  <c r="P27" i="34"/>
  <c r="Q27" i="34"/>
  <c r="R27" i="34"/>
  <c r="S27" i="34"/>
  <c r="T27" i="34"/>
  <c r="B28" i="34"/>
  <c r="C28" i="34"/>
  <c r="D28" i="34"/>
  <c r="E28" i="34"/>
  <c r="F28" i="34"/>
  <c r="G28" i="34"/>
  <c r="H28" i="34"/>
  <c r="I28" i="34"/>
  <c r="J28" i="34"/>
  <c r="K28" i="34"/>
  <c r="L28" i="34"/>
  <c r="M28" i="34"/>
  <c r="N28" i="34"/>
  <c r="O28" i="34"/>
  <c r="P28" i="34"/>
  <c r="Q28" i="34"/>
  <c r="R28" i="34"/>
  <c r="S28" i="34"/>
  <c r="T28" i="34"/>
  <c r="B29" i="34"/>
  <c r="C29" i="34"/>
  <c r="D29" i="34"/>
  <c r="E29" i="34"/>
  <c r="F29" i="34"/>
  <c r="G29" i="34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B30" i="34"/>
  <c r="C30" i="34"/>
  <c r="D30" i="34"/>
  <c r="E30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R30" i="34"/>
  <c r="S30" i="34"/>
  <c r="T30" i="34"/>
  <c r="B31" i="34"/>
  <c r="C31" i="34"/>
  <c r="D31" i="34"/>
  <c r="E31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B32" i="34"/>
  <c r="C32" i="34"/>
  <c r="D32" i="34"/>
  <c r="E32" i="34"/>
  <c r="F32" i="34"/>
  <c r="G32" i="34"/>
  <c r="H32" i="34"/>
  <c r="I32" i="34"/>
  <c r="J32" i="34"/>
  <c r="K32" i="34"/>
  <c r="L32" i="34"/>
  <c r="M32" i="34"/>
  <c r="N32" i="34"/>
  <c r="O32" i="34"/>
  <c r="P32" i="34"/>
  <c r="Q32" i="34"/>
  <c r="R32" i="34"/>
  <c r="S32" i="34"/>
  <c r="T32" i="34"/>
  <c r="B33" i="34"/>
  <c r="C33" i="34"/>
  <c r="D33" i="34"/>
  <c r="E33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B34" i="34"/>
  <c r="C34" i="34"/>
  <c r="D34" i="34"/>
  <c r="E34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B35" i="34"/>
  <c r="C35" i="34"/>
  <c r="D35" i="34"/>
  <c r="E35" i="34"/>
  <c r="F35" i="34"/>
  <c r="G35" i="34"/>
  <c r="H35" i="34"/>
  <c r="I35" i="34"/>
  <c r="J35" i="34"/>
  <c r="K35" i="34"/>
  <c r="L35" i="34"/>
  <c r="M35" i="34"/>
  <c r="N35" i="34"/>
  <c r="O35" i="34"/>
  <c r="P35" i="34"/>
  <c r="Q35" i="34"/>
  <c r="R35" i="34"/>
  <c r="S35" i="34"/>
  <c r="T35" i="34"/>
  <c r="B36" i="34"/>
  <c r="C36" i="34"/>
  <c r="D36" i="34"/>
  <c r="E36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B37" i="34"/>
  <c r="C37" i="34"/>
  <c r="D37" i="34"/>
  <c r="E37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R37" i="34"/>
  <c r="S37" i="34"/>
  <c r="T37" i="34"/>
  <c r="B38" i="34"/>
  <c r="C38" i="34"/>
  <c r="D38" i="34"/>
  <c r="E38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B39" i="34"/>
  <c r="C39" i="34"/>
  <c r="D39" i="34"/>
  <c r="E39" i="34"/>
  <c r="F39" i="34"/>
  <c r="G39" i="34"/>
  <c r="H39" i="34"/>
  <c r="I39" i="34"/>
  <c r="J39" i="34"/>
  <c r="K39" i="34"/>
  <c r="L39" i="34"/>
  <c r="M39" i="34"/>
  <c r="N39" i="34"/>
  <c r="O39" i="34"/>
  <c r="P39" i="34"/>
  <c r="Q39" i="34"/>
  <c r="R39" i="34"/>
  <c r="S39" i="34"/>
  <c r="T39" i="34"/>
  <c r="B5" i="33" a="1"/>
  <c r="B5" i="33"/>
  <c r="C5" i="33"/>
  <c r="D5" i="33"/>
  <c r="E5" i="33"/>
  <c r="F5" i="33"/>
  <c r="G5" i="33"/>
  <c r="H5" i="33"/>
  <c r="I5" i="33"/>
  <c r="J5" i="33"/>
  <c r="K5" i="33"/>
  <c r="L5" i="33"/>
  <c r="M5" i="33"/>
  <c r="N5" i="33"/>
  <c r="O5" i="33"/>
  <c r="P5" i="33"/>
  <c r="Q5" i="33"/>
  <c r="R5" i="33"/>
  <c r="S5" i="33"/>
  <c r="T5" i="33"/>
  <c r="B6" i="33"/>
  <c r="C6" i="33"/>
  <c r="D6" i="33"/>
  <c r="E6" i="33"/>
  <c r="F6" i="33"/>
  <c r="G6" i="33"/>
  <c r="H6" i="33"/>
  <c r="I6" i="33"/>
  <c r="J6" i="33"/>
  <c r="K6" i="33"/>
  <c r="L6" i="33"/>
  <c r="M6" i="33"/>
  <c r="N6" i="33"/>
  <c r="O6" i="33"/>
  <c r="P6" i="33"/>
  <c r="Q6" i="33"/>
  <c r="R6" i="33"/>
  <c r="S6" i="33"/>
  <c r="T6" i="33"/>
  <c r="B7" i="33"/>
  <c r="C7" i="33"/>
  <c r="D7" i="3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R7" i="33"/>
  <c r="S7" i="33"/>
  <c r="T7" i="33"/>
  <c r="B8" i="33"/>
  <c r="C8" i="33"/>
  <c r="D8" i="33"/>
  <c r="E8" i="33"/>
  <c r="F8" i="33"/>
  <c r="G8" i="33"/>
  <c r="H8" i="33"/>
  <c r="I8" i="33"/>
  <c r="J8" i="33"/>
  <c r="K8" i="33"/>
  <c r="L8" i="33"/>
  <c r="M8" i="33"/>
  <c r="N8" i="33"/>
  <c r="O8" i="33"/>
  <c r="P8" i="33"/>
  <c r="Q8" i="33"/>
  <c r="R8" i="33"/>
  <c r="S8" i="33"/>
  <c r="T8" i="33"/>
  <c r="B9" i="33"/>
  <c r="C9" i="33"/>
  <c r="D9" i="33"/>
  <c r="E9" i="33"/>
  <c r="F9" i="33"/>
  <c r="G9" i="33"/>
  <c r="H9" i="33"/>
  <c r="I9" i="33"/>
  <c r="J9" i="33"/>
  <c r="K9" i="33"/>
  <c r="L9" i="33"/>
  <c r="M9" i="33"/>
  <c r="N9" i="33"/>
  <c r="O9" i="33"/>
  <c r="P9" i="33"/>
  <c r="Q9" i="33"/>
  <c r="R9" i="33"/>
  <c r="S9" i="33"/>
  <c r="T9" i="33"/>
  <c r="B10" i="33"/>
  <c r="C10" i="33"/>
  <c r="D10" i="33"/>
  <c r="E10" i="33"/>
  <c r="F10" i="33"/>
  <c r="G10" i="33"/>
  <c r="H10" i="33"/>
  <c r="I10" i="33"/>
  <c r="J10" i="33"/>
  <c r="K10" i="33"/>
  <c r="L10" i="33"/>
  <c r="M10" i="33"/>
  <c r="N10" i="33"/>
  <c r="O10" i="33"/>
  <c r="P10" i="33"/>
  <c r="Q10" i="33"/>
  <c r="R10" i="33"/>
  <c r="S10" i="33"/>
  <c r="T10" i="33"/>
  <c r="B11" i="33"/>
  <c r="C11" i="33"/>
  <c r="D11" i="33"/>
  <c r="E11" i="33"/>
  <c r="F11" i="33"/>
  <c r="G11" i="33"/>
  <c r="H11" i="33"/>
  <c r="I11" i="33"/>
  <c r="J11" i="33"/>
  <c r="K11" i="33"/>
  <c r="L11" i="33"/>
  <c r="M11" i="33"/>
  <c r="N11" i="33"/>
  <c r="O11" i="33"/>
  <c r="P11" i="33"/>
  <c r="Q11" i="33"/>
  <c r="R11" i="33"/>
  <c r="S11" i="33"/>
  <c r="T11" i="33"/>
  <c r="B12" i="33"/>
  <c r="C12" i="33"/>
  <c r="D12" i="33"/>
  <c r="E12" i="33"/>
  <c r="F12" i="33"/>
  <c r="G12" i="33"/>
  <c r="H12" i="33"/>
  <c r="I12" i="33"/>
  <c r="J12" i="33"/>
  <c r="K12" i="33"/>
  <c r="L12" i="33"/>
  <c r="M12" i="33"/>
  <c r="N12" i="33"/>
  <c r="O12" i="33"/>
  <c r="P12" i="33"/>
  <c r="Q12" i="33"/>
  <c r="R12" i="33"/>
  <c r="S12" i="33"/>
  <c r="T12" i="33"/>
  <c r="B13" i="33"/>
  <c r="C13" i="33"/>
  <c r="D13" i="33"/>
  <c r="E13" i="33"/>
  <c r="F13" i="33"/>
  <c r="G13" i="33"/>
  <c r="H13" i="33"/>
  <c r="I13" i="33"/>
  <c r="J13" i="33"/>
  <c r="K13" i="33"/>
  <c r="L13" i="33"/>
  <c r="M13" i="33"/>
  <c r="N13" i="33"/>
  <c r="O13" i="33"/>
  <c r="P13" i="33"/>
  <c r="Q13" i="33"/>
  <c r="R13" i="33"/>
  <c r="S13" i="33"/>
  <c r="T13" i="33"/>
  <c r="B14" i="33"/>
  <c r="C14" i="33"/>
  <c r="D14" i="33"/>
  <c r="E14" i="33"/>
  <c r="F14" i="33"/>
  <c r="G14" i="33"/>
  <c r="H14" i="33"/>
  <c r="I14" i="33"/>
  <c r="J14" i="33"/>
  <c r="K14" i="33"/>
  <c r="L14" i="33"/>
  <c r="M14" i="33"/>
  <c r="N14" i="33"/>
  <c r="O14" i="33"/>
  <c r="P14" i="33"/>
  <c r="Q14" i="33"/>
  <c r="R14" i="33"/>
  <c r="S14" i="33"/>
  <c r="T14" i="33"/>
  <c r="B15" i="33"/>
  <c r="C15" i="33"/>
  <c r="D15" i="33"/>
  <c r="E15" i="33"/>
  <c r="F15" i="33"/>
  <c r="G15" i="33"/>
  <c r="H15" i="33"/>
  <c r="I15" i="33"/>
  <c r="J15" i="33"/>
  <c r="K15" i="33"/>
  <c r="L15" i="33"/>
  <c r="M15" i="33"/>
  <c r="N15" i="33"/>
  <c r="O15" i="33"/>
  <c r="P15" i="33"/>
  <c r="Q15" i="33"/>
  <c r="R15" i="33"/>
  <c r="S15" i="33"/>
  <c r="T15" i="33"/>
  <c r="B16" i="33"/>
  <c r="C16" i="33"/>
  <c r="D16" i="33"/>
  <c r="E16" i="33"/>
  <c r="F16" i="33"/>
  <c r="G16" i="33"/>
  <c r="H16" i="33"/>
  <c r="I16" i="33"/>
  <c r="J16" i="33"/>
  <c r="K16" i="33"/>
  <c r="L16" i="33"/>
  <c r="M16" i="33"/>
  <c r="N16" i="33"/>
  <c r="O16" i="33"/>
  <c r="P16" i="33"/>
  <c r="Q16" i="33"/>
  <c r="R16" i="33"/>
  <c r="S16" i="33"/>
  <c r="T16" i="33"/>
  <c r="B17" i="33"/>
  <c r="C17" i="33"/>
  <c r="D17" i="33"/>
  <c r="E17" i="33"/>
  <c r="F17" i="33"/>
  <c r="G17" i="33"/>
  <c r="H17" i="33"/>
  <c r="I17" i="33"/>
  <c r="J17" i="33"/>
  <c r="K17" i="33"/>
  <c r="L17" i="33"/>
  <c r="M17" i="33"/>
  <c r="N17" i="33"/>
  <c r="O17" i="33"/>
  <c r="P17" i="33"/>
  <c r="Q17" i="33"/>
  <c r="R17" i="33"/>
  <c r="S17" i="33"/>
  <c r="T17" i="33"/>
  <c r="B18" i="33"/>
  <c r="C18" i="33"/>
  <c r="D18" i="33"/>
  <c r="E18" i="33"/>
  <c r="F18" i="33"/>
  <c r="G18" i="33"/>
  <c r="H18" i="33"/>
  <c r="I18" i="33"/>
  <c r="J18" i="33"/>
  <c r="K18" i="33"/>
  <c r="L18" i="33"/>
  <c r="M18" i="33"/>
  <c r="N18" i="33"/>
  <c r="O18" i="33"/>
  <c r="P18" i="33"/>
  <c r="Q18" i="33"/>
  <c r="R18" i="33"/>
  <c r="S18" i="33"/>
  <c r="T18" i="33"/>
  <c r="B19" i="33"/>
  <c r="C19" i="33"/>
  <c r="D19" i="33"/>
  <c r="E19" i="33"/>
  <c r="F19" i="33"/>
  <c r="G19" i="33"/>
  <c r="H19" i="33"/>
  <c r="I19" i="33"/>
  <c r="J19" i="33"/>
  <c r="K19" i="33"/>
  <c r="L19" i="33"/>
  <c r="M19" i="33"/>
  <c r="N19" i="33"/>
  <c r="O19" i="33"/>
  <c r="P19" i="33"/>
  <c r="Q19" i="33"/>
  <c r="R19" i="33"/>
  <c r="S19" i="33"/>
  <c r="T19" i="33"/>
  <c r="B20" i="33"/>
  <c r="C20" i="33"/>
  <c r="D20" i="33"/>
  <c r="E20" i="33"/>
  <c r="F20" i="33"/>
  <c r="G20" i="33"/>
  <c r="H20" i="33"/>
  <c r="I20" i="33"/>
  <c r="J20" i="33"/>
  <c r="K20" i="33"/>
  <c r="L20" i="33"/>
  <c r="M20" i="33"/>
  <c r="N20" i="33"/>
  <c r="O20" i="33"/>
  <c r="P20" i="33"/>
  <c r="Q20" i="33"/>
  <c r="R20" i="33"/>
  <c r="S20" i="33"/>
  <c r="T20" i="33"/>
  <c r="B21" i="33"/>
  <c r="C21" i="33"/>
  <c r="D21" i="33"/>
  <c r="E21" i="33"/>
  <c r="F21" i="33"/>
  <c r="G21" i="33"/>
  <c r="H21" i="33"/>
  <c r="I21" i="33"/>
  <c r="J21" i="33"/>
  <c r="K21" i="33"/>
  <c r="L21" i="33"/>
  <c r="M21" i="33"/>
  <c r="N21" i="33"/>
  <c r="O21" i="33"/>
  <c r="P21" i="33"/>
  <c r="Q21" i="33"/>
  <c r="R21" i="33"/>
  <c r="S21" i="33"/>
  <c r="T21" i="33"/>
  <c r="B22" i="33"/>
  <c r="C22" i="33"/>
  <c r="D22" i="33"/>
  <c r="E22" i="33"/>
  <c r="F22" i="33"/>
  <c r="G22" i="33"/>
  <c r="H22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B23" i="33"/>
  <c r="C23" i="33"/>
  <c r="D23" i="33"/>
  <c r="E23" i="33"/>
  <c r="F23" i="33"/>
  <c r="G23" i="33"/>
  <c r="H23" i="33"/>
  <c r="I23" i="33"/>
  <c r="J23" i="33"/>
  <c r="K23" i="33"/>
  <c r="L23" i="33"/>
  <c r="M23" i="33"/>
  <c r="N23" i="33"/>
  <c r="O23" i="33"/>
  <c r="P23" i="33"/>
  <c r="Q23" i="33"/>
  <c r="R23" i="33"/>
  <c r="S23" i="33"/>
  <c r="T23" i="33"/>
  <c r="B24" i="33"/>
  <c r="C24" i="33"/>
  <c r="D24" i="33"/>
  <c r="E24" i="33"/>
  <c r="F24" i="33"/>
  <c r="G24" i="33"/>
  <c r="H24" i="33"/>
  <c r="I24" i="33"/>
  <c r="J24" i="33"/>
  <c r="K24" i="33"/>
  <c r="L24" i="33"/>
  <c r="M24" i="33"/>
  <c r="N24" i="33"/>
  <c r="O24" i="33"/>
  <c r="P24" i="33"/>
  <c r="Q24" i="33"/>
  <c r="R24" i="33"/>
  <c r="S24" i="33"/>
  <c r="T24" i="33"/>
  <c r="B25" i="33"/>
  <c r="C25" i="33"/>
  <c r="D25" i="33"/>
  <c r="E25" i="33"/>
  <c r="F25" i="33"/>
  <c r="G25" i="33"/>
  <c r="H25" i="33"/>
  <c r="I25" i="33"/>
  <c r="J25" i="33"/>
  <c r="K25" i="33"/>
  <c r="L25" i="33"/>
  <c r="M25" i="33"/>
  <c r="N25" i="33"/>
  <c r="O25" i="33"/>
  <c r="P25" i="33"/>
  <c r="Q25" i="33"/>
  <c r="R25" i="33"/>
  <c r="S25" i="33"/>
  <c r="T25" i="33"/>
  <c r="B26" i="33"/>
  <c r="C26" i="33"/>
  <c r="D26" i="33"/>
  <c r="E26" i="33"/>
  <c r="F26" i="33"/>
  <c r="G26" i="33"/>
  <c r="H26" i="33"/>
  <c r="I26" i="33"/>
  <c r="J26" i="33"/>
  <c r="K26" i="33"/>
  <c r="L26" i="33"/>
  <c r="M26" i="33"/>
  <c r="N26" i="33"/>
  <c r="O26" i="33"/>
  <c r="P26" i="33"/>
  <c r="Q26" i="33"/>
  <c r="R26" i="33"/>
  <c r="S26" i="33"/>
  <c r="T26" i="33"/>
  <c r="B27" i="33"/>
  <c r="C27" i="33"/>
  <c r="D27" i="33"/>
  <c r="E27" i="33"/>
  <c r="F27" i="33"/>
  <c r="G27" i="33"/>
  <c r="H27" i="33"/>
  <c r="I27" i="33"/>
  <c r="J27" i="33"/>
  <c r="K27" i="33"/>
  <c r="L27" i="33"/>
  <c r="M27" i="33"/>
  <c r="N27" i="33"/>
  <c r="O27" i="33"/>
  <c r="P27" i="33"/>
  <c r="Q27" i="33"/>
  <c r="R27" i="33"/>
  <c r="S27" i="33"/>
  <c r="T27" i="33"/>
  <c r="B28" i="33"/>
  <c r="C28" i="33"/>
  <c r="D28" i="33"/>
  <c r="E28" i="33"/>
  <c r="F28" i="33"/>
  <c r="G28" i="33"/>
  <c r="H28" i="33"/>
  <c r="I28" i="33"/>
  <c r="J28" i="33"/>
  <c r="K28" i="33"/>
  <c r="L28" i="33"/>
  <c r="M28" i="33"/>
  <c r="N28" i="33"/>
  <c r="O28" i="33"/>
  <c r="P28" i="33"/>
  <c r="Q28" i="33"/>
  <c r="R28" i="33"/>
  <c r="S28" i="33"/>
  <c r="T28" i="33"/>
  <c r="B29" i="33"/>
  <c r="C29" i="33"/>
  <c r="D29" i="33"/>
  <c r="E29" i="33"/>
  <c r="F29" i="33"/>
  <c r="G29" i="33"/>
  <c r="H29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B30" i="33"/>
  <c r="C30" i="33"/>
  <c r="D30" i="33"/>
  <c r="E30" i="33"/>
  <c r="F30" i="33"/>
  <c r="G30" i="33"/>
  <c r="H30" i="33"/>
  <c r="I30" i="33"/>
  <c r="J30" i="33"/>
  <c r="K30" i="33"/>
  <c r="L30" i="33"/>
  <c r="M30" i="33"/>
  <c r="N30" i="33"/>
  <c r="O30" i="33"/>
  <c r="P30" i="33"/>
  <c r="Q30" i="33"/>
  <c r="R30" i="33"/>
  <c r="S30" i="33"/>
  <c r="T30" i="33"/>
  <c r="B31" i="33"/>
  <c r="C31" i="33"/>
  <c r="D31" i="33"/>
  <c r="E31" i="33"/>
  <c r="F31" i="33"/>
  <c r="G31" i="33"/>
  <c r="H31" i="33"/>
  <c r="I31" i="33"/>
  <c r="J31" i="33"/>
  <c r="K31" i="33"/>
  <c r="L31" i="33"/>
  <c r="M31" i="33"/>
  <c r="N31" i="33"/>
  <c r="O31" i="33"/>
  <c r="P31" i="33"/>
  <c r="Q31" i="33"/>
  <c r="R31" i="33"/>
  <c r="S31" i="33"/>
  <c r="T31" i="33"/>
  <c r="B32" i="33"/>
  <c r="C32" i="33"/>
  <c r="D32" i="33"/>
  <c r="E32" i="33"/>
  <c r="F32" i="33"/>
  <c r="G32" i="33"/>
  <c r="H32" i="33"/>
  <c r="I32" i="33"/>
  <c r="J32" i="33"/>
  <c r="K32" i="33"/>
  <c r="L32" i="33"/>
  <c r="M32" i="33"/>
  <c r="N32" i="33"/>
  <c r="O32" i="33"/>
  <c r="P32" i="33"/>
  <c r="Q32" i="33"/>
  <c r="R32" i="33"/>
  <c r="S32" i="33"/>
  <c r="T32" i="33"/>
  <c r="B33" i="33"/>
  <c r="C33" i="33"/>
  <c r="D33" i="33"/>
  <c r="E33" i="33"/>
  <c r="F33" i="33"/>
  <c r="G33" i="33"/>
  <c r="H33" i="33"/>
  <c r="I33" i="33"/>
  <c r="J33" i="33"/>
  <c r="K33" i="33"/>
  <c r="L33" i="33"/>
  <c r="M33" i="33"/>
  <c r="N33" i="33"/>
  <c r="O33" i="33"/>
  <c r="P33" i="33"/>
  <c r="Q33" i="33"/>
  <c r="R33" i="33"/>
  <c r="S33" i="33"/>
  <c r="T33" i="33"/>
  <c r="B34" i="33"/>
  <c r="C34" i="33"/>
  <c r="D34" i="33"/>
  <c r="E34" i="33"/>
  <c r="F34" i="33"/>
  <c r="G34" i="33"/>
  <c r="H34" i="33"/>
  <c r="I34" i="33"/>
  <c r="J34" i="33"/>
  <c r="K34" i="33"/>
  <c r="L34" i="33"/>
  <c r="M34" i="33"/>
  <c r="N34" i="33"/>
  <c r="O34" i="33"/>
  <c r="P34" i="33"/>
  <c r="Q34" i="33"/>
  <c r="R34" i="33"/>
  <c r="S34" i="33"/>
  <c r="T34" i="33"/>
  <c r="B35" i="33"/>
  <c r="C35" i="33"/>
  <c r="D35" i="33"/>
  <c r="E35" i="33"/>
  <c r="F35" i="33"/>
  <c r="G35" i="33"/>
  <c r="H35" i="33"/>
  <c r="I35" i="33"/>
  <c r="J35" i="33"/>
  <c r="K35" i="33"/>
  <c r="L35" i="33"/>
  <c r="M35" i="33"/>
  <c r="N35" i="33"/>
  <c r="O35" i="33"/>
  <c r="P35" i="33"/>
  <c r="Q35" i="33"/>
  <c r="R35" i="33"/>
  <c r="S35" i="33"/>
  <c r="T35" i="33"/>
  <c r="B36" i="33"/>
  <c r="C36" i="33"/>
  <c r="D36" i="33"/>
  <c r="E36" i="33"/>
  <c r="F36" i="33"/>
  <c r="G36" i="33"/>
  <c r="H36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B37" i="33"/>
  <c r="C37" i="33"/>
  <c r="D37" i="33"/>
  <c r="E37" i="33"/>
  <c r="F37" i="33"/>
  <c r="G37" i="33"/>
  <c r="H37" i="33"/>
  <c r="I37" i="33"/>
  <c r="J37" i="33"/>
  <c r="K37" i="33"/>
  <c r="L37" i="33"/>
  <c r="M37" i="33"/>
  <c r="N37" i="33"/>
  <c r="O37" i="33"/>
  <c r="P37" i="33"/>
  <c r="Q37" i="33"/>
  <c r="R37" i="33"/>
  <c r="S37" i="33"/>
  <c r="T37" i="33"/>
  <c r="B38" i="33"/>
  <c r="C38" i="33"/>
  <c r="D38" i="33"/>
  <c r="E38" i="33"/>
  <c r="F38" i="33"/>
  <c r="G38" i="33"/>
  <c r="H38" i="33"/>
  <c r="I38" i="33"/>
  <c r="J38" i="33"/>
  <c r="K38" i="33"/>
  <c r="L38" i="33"/>
  <c r="M38" i="33"/>
  <c r="N38" i="33"/>
  <c r="O38" i="33"/>
  <c r="P38" i="33"/>
  <c r="Q38" i="33"/>
  <c r="R38" i="33"/>
  <c r="S38" i="33"/>
  <c r="T38" i="33"/>
  <c r="B39" i="33"/>
  <c r="C39" i="33"/>
  <c r="D39" i="33"/>
  <c r="E39" i="33"/>
  <c r="F39" i="33"/>
  <c r="G39" i="33"/>
  <c r="H39" i="33"/>
  <c r="I39" i="33"/>
  <c r="J39" i="33"/>
  <c r="K39" i="33"/>
  <c r="L39" i="33"/>
  <c r="M39" i="33"/>
  <c r="N39" i="33"/>
  <c r="O39" i="33"/>
  <c r="P39" i="33"/>
  <c r="Q39" i="33"/>
  <c r="R39" i="33"/>
  <c r="S39" i="33"/>
  <c r="T39" i="33"/>
  <c r="B5" i="32" a="1"/>
  <c r="B5" i="32"/>
  <c r="C5" i="32"/>
  <c r="D5" i="32"/>
  <c r="E5" i="32"/>
  <c r="F5" i="32"/>
  <c r="G5" i="32"/>
  <c r="H5" i="32"/>
  <c r="I5" i="32"/>
  <c r="J5" i="32"/>
  <c r="K5" i="32"/>
  <c r="L5" i="32"/>
  <c r="M5" i="32"/>
  <c r="N5" i="32"/>
  <c r="O5" i="32"/>
  <c r="P5" i="32"/>
  <c r="Q5" i="32"/>
  <c r="R5" i="32"/>
  <c r="S5" i="32"/>
  <c r="T5" i="32"/>
  <c r="B6" i="32"/>
  <c r="C6" i="32"/>
  <c r="D6" i="32"/>
  <c r="E6" i="32"/>
  <c r="F6" i="32"/>
  <c r="G6" i="32"/>
  <c r="H6" i="32"/>
  <c r="I6" i="32"/>
  <c r="J6" i="32"/>
  <c r="K6" i="32"/>
  <c r="L6" i="32"/>
  <c r="M6" i="32"/>
  <c r="N6" i="32"/>
  <c r="O6" i="32"/>
  <c r="P6" i="32"/>
  <c r="Q6" i="32"/>
  <c r="R6" i="32"/>
  <c r="S6" i="32"/>
  <c r="T6" i="32"/>
  <c r="B7" i="32"/>
  <c r="C7" i="32"/>
  <c r="D7" i="32"/>
  <c r="E7" i="32"/>
  <c r="F7" i="32"/>
  <c r="G7" i="32"/>
  <c r="H7" i="32"/>
  <c r="I7" i="32"/>
  <c r="J7" i="32"/>
  <c r="K7" i="32"/>
  <c r="L7" i="32"/>
  <c r="M7" i="32"/>
  <c r="N7" i="32"/>
  <c r="O7" i="32"/>
  <c r="P7" i="32"/>
  <c r="Q7" i="32"/>
  <c r="R7" i="32"/>
  <c r="S7" i="32"/>
  <c r="T7" i="32"/>
  <c r="B8" i="32"/>
  <c r="C8" i="32"/>
  <c r="D8" i="32"/>
  <c r="E8" i="32"/>
  <c r="F8" i="32"/>
  <c r="G8" i="32"/>
  <c r="H8" i="32"/>
  <c r="I8" i="32"/>
  <c r="J8" i="32"/>
  <c r="K8" i="32"/>
  <c r="L8" i="32"/>
  <c r="M8" i="32"/>
  <c r="N8" i="32"/>
  <c r="O8" i="32"/>
  <c r="P8" i="32"/>
  <c r="Q8" i="32"/>
  <c r="R8" i="32"/>
  <c r="S8" i="32"/>
  <c r="T8" i="32"/>
  <c r="B9" i="32"/>
  <c r="C9" i="32"/>
  <c r="D9" i="32"/>
  <c r="E9" i="32"/>
  <c r="F9" i="32"/>
  <c r="G9" i="32"/>
  <c r="H9" i="32"/>
  <c r="I9" i="32"/>
  <c r="J9" i="32"/>
  <c r="K9" i="32"/>
  <c r="L9" i="32"/>
  <c r="M9" i="32"/>
  <c r="N9" i="32"/>
  <c r="O9" i="32"/>
  <c r="P9" i="32"/>
  <c r="Q9" i="32"/>
  <c r="R9" i="32"/>
  <c r="S9" i="32"/>
  <c r="T9" i="32"/>
  <c r="B10" i="32"/>
  <c r="C10" i="32"/>
  <c r="D10" i="32"/>
  <c r="E10" i="32"/>
  <c r="F10" i="32"/>
  <c r="G10" i="32"/>
  <c r="H10" i="32"/>
  <c r="I10" i="32"/>
  <c r="J10" i="32"/>
  <c r="K10" i="32"/>
  <c r="L10" i="32"/>
  <c r="M10" i="32"/>
  <c r="N10" i="32"/>
  <c r="O10" i="32"/>
  <c r="P10" i="32"/>
  <c r="Q10" i="32"/>
  <c r="R10" i="32"/>
  <c r="S10" i="32"/>
  <c r="T10" i="32"/>
  <c r="B11" i="32"/>
  <c r="C11" i="32"/>
  <c r="D11" i="32"/>
  <c r="E11" i="32"/>
  <c r="F11" i="32"/>
  <c r="G11" i="32"/>
  <c r="H11" i="32"/>
  <c r="I11" i="32"/>
  <c r="J11" i="32"/>
  <c r="K11" i="32"/>
  <c r="L11" i="32"/>
  <c r="M11" i="32"/>
  <c r="N11" i="32"/>
  <c r="O11" i="32"/>
  <c r="P11" i="32"/>
  <c r="Q11" i="32"/>
  <c r="R11" i="32"/>
  <c r="S11" i="32"/>
  <c r="T11" i="32"/>
  <c r="B12" i="32"/>
  <c r="C12" i="32"/>
  <c r="D12" i="32"/>
  <c r="E12" i="32"/>
  <c r="F12" i="32"/>
  <c r="G12" i="32"/>
  <c r="H12" i="32"/>
  <c r="I12" i="32"/>
  <c r="J12" i="32"/>
  <c r="K12" i="32"/>
  <c r="L12" i="32"/>
  <c r="M12" i="32"/>
  <c r="N12" i="32"/>
  <c r="O12" i="32"/>
  <c r="P12" i="32"/>
  <c r="Q12" i="32"/>
  <c r="R12" i="32"/>
  <c r="S12" i="32"/>
  <c r="T12" i="32"/>
  <c r="B13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B14" i="32"/>
  <c r="C14" i="32"/>
  <c r="D14" i="32"/>
  <c r="E14" i="32"/>
  <c r="F14" i="32"/>
  <c r="G14" i="32"/>
  <c r="H14" i="32"/>
  <c r="I14" i="32"/>
  <c r="J14" i="32"/>
  <c r="K14" i="32"/>
  <c r="L14" i="32"/>
  <c r="M14" i="32"/>
  <c r="N14" i="32"/>
  <c r="O14" i="32"/>
  <c r="P14" i="32"/>
  <c r="Q14" i="32"/>
  <c r="R14" i="32"/>
  <c r="S14" i="32"/>
  <c r="T14" i="32"/>
  <c r="B15" i="32"/>
  <c r="C15" i="32"/>
  <c r="D15" i="32"/>
  <c r="E15" i="32"/>
  <c r="F15" i="32"/>
  <c r="G15" i="32"/>
  <c r="H15" i="32"/>
  <c r="I15" i="32"/>
  <c r="J15" i="32"/>
  <c r="K15" i="32"/>
  <c r="L15" i="32"/>
  <c r="M15" i="32"/>
  <c r="N15" i="32"/>
  <c r="O15" i="32"/>
  <c r="P15" i="32"/>
  <c r="Q15" i="32"/>
  <c r="R15" i="32"/>
  <c r="S15" i="32"/>
  <c r="T15" i="32"/>
  <c r="B16" i="32"/>
  <c r="C16" i="32"/>
  <c r="D16" i="32"/>
  <c r="E16" i="32"/>
  <c r="F16" i="32"/>
  <c r="G16" i="32"/>
  <c r="H16" i="32"/>
  <c r="I16" i="32"/>
  <c r="J16" i="32"/>
  <c r="K16" i="32"/>
  <c r="L16" i="32"/>
  <c r="M16" i="32"/>
  <c r="N16" i="32"/>
  <c r="O16" i="32"/>
  <c r="P16" i="32"/>
  <c r="Q16" i="32"/>
  <c r="R16" i="32"/>
  <c r="S16" i="32"/>
  <c r="T16" i="32"/>
  <c r="B17" i="32"/>
  <c r="C17" i="32"/>
  <c r="D17" i="32"/>
  <c r="E17" i="32"/>
  <c r="F17" i="32"/>
  <c r="G17" i="32"/>
  <c r="H17" i="32"/>
  <c r="I17" i="32"/>
  <c r="J17" i="32"/>
  <c r="K17" i="32"/>
  <c r="L17" i="32"/>
  <c r="M17" i="32"/>
  <c r="N17" i="32"/>
  <c r="O17" i="32"/>
  <c r="P17" i="32"/>
  <c r="Q17" i="32"/>
  <c r="R17" i="32"/>
  <c r="S17" i="32"/>
  <c r="T17" i="32"/>
  <c r="B18" i="32"/>
  <c r="C18" i="32"/>
  <c r="D18" i="32"/>
  <c r="E18" i="32"/>
  <c r="F18" i="32"/>
  <c r="G18" i="32"/>
  <c r="H18" i="32"/>
  <c r="I18" i="32"/>
  <c r="J18" i="32"/>
  <c r="K18" i="32"/>
  <c r="L18" i="32"/>
  <c r="M18" i="32"/>
  <c r="N18" i="32"/>
  <c r="O18" i="32"/>
  <c r="P18" i="32"/>
  <c r="Q18" i="32"/>
  <c r="R18" i="32"/>
  <c r="S18" i="32"/>
  <c r="T18" i="32"/>
  <c r="B19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S19" i="32"/>
  <c r="T19" i="32"/>
  <c r="B20" i="32"/>
  <c r="C20" i="32"/>
  <c r="D20" i="32"/>
  <c r="E20" i="32"/>
  <c r="F20" i="32"/>
  <c r="G20" i="32"/>
  <c r="H20" i="32"/>
  <c r="I20" i="32"/>
  <c r="J20" i="32"/>
  <c r="K20" i="32"/>
  <c r="L20" i="32"/>
  <c r="M20" i="32"/>
  <c r="N20" i="32"/>
  <c r="O20" i="32"/>
  <c r="P20" i="32"/>
  <c r="Q20" i="32"/>
  <c r="R20" i="32"/>
  <c r="S20" i="32"/>
  <c r="T20" i="32"/>
  <c r="B21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P21" i="32"/>
  <c r="Q21" i="32"/>
  <c r="R21" i="32"/>
  <c r="S21" i="32"/>
  <c r="T21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B2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24" i="32"/>
  <c r="O24" i="32"/>
  <c r="P24" i="32"/>
  <c r="Q24" i="32"/>
  <c r="R24" i="32"/>
  <c r="S24" i="32"/>
  <c r="T24" i="32"/>
  <c r="B25" i="32"/>
  <c r="C25" i="32"/>
  <c r="D25" i="32"/>
  <c r="E25" i="32"/>
  <c r="F25" i="32"/>
  <c r="G25" i="32"/>
  <c r="H25" i="32"/>
  <c r="I25" i="32"/>
  <c r="J25" i="32"/>
  <c r="K25" i="32"/>
  <c r="L25" i="32"/>
  <c r="M25" i="32"/>
  <c r="N25" i="32"/>
  <c r="O25" i="32"/>
  <c r="P25" i="32"/>
  <c r="Q25" i="32"/>
  <c r="R25" i="32"/>
  <c r="S25" i="32"/>
  <c r="T25" i="32"/>
  <c r="B26" i="32"/>
  <c r="C26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P26" i="32"/>
  <c r="Q26" i="32"/>
  <c r="R26" i="32"/>
  <c r="S26" i="32"/>
  <c r="T26" i="32"/>
  <c r="B27" i="32"/>
  <c r="C27" i="32"/>
  <c r="D27" i="32"/>
  <c r="E27" i="32"/>
  <c r="F27" i="32"/>
  <c r="G27" i="32"/>
  <c r="H27" i="32"/>
  <c r="I27" i="32"/>
  <c r="J27" i="32"/>
  <c r="K27" i="32"/>
  <c r="L27" i="32"/>
  <c r="M27" i="32"/>
  <c r="N27" i="32"/>
  <c r="O27" i="32"/>
  <c r="P27" i="32"/>
  <c r="Q27" i="32"/>
  <c r="R27" i="32"/>
  <c r="S27" i="32"/>
  <c r="T27" i="32"/>
  <c r="B28" i="32"/>
  <c r="C28" i="32"/>
  <c r="D28" i="32"/>
  <c r="E28" i="32"/>
  <c r="F28" i="32"/>
  <c r="G28" i="32"/>
  <c r="H28" i="32"/>
  <c r="I28" i="32"/>
  <c r="J28" i="32"/>
  <c r="K28" i="32"/>
  <c r="L28" i="32"/>
  <c r="M28" i="32"/>
  <c r="N28" i="32"/>
  <c r="O28" i="32"/>
  <c r="P28" i="32"/>
  <c r="Q28" i="32"/>
  <c r="R28" i="32"/>
  <c r="S28" i="32"/>
  <c r="T28" i="32"/>
  <c r="B29" i="32"/>
  <c r="C29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B30" i="32"/>
  <c r="C30" i="32"/>
  <c r="D30" i="32"/>
  <c r="E30" i="32"/>
  <c r="F30" i="32"/>
  <c r="G30" i="32"/>
  <c r="H30" i="32"/>
  <c r="I30" i="32"/>
  <c r="J30" i="32"/>
  <c r="K30" i="32"/>
  <c r="L30" i="32"/>
  <c r="M30" i="32"/>
  <c r="N30" i="32"/>
  <c r="O30" i="32"/>
  <c r="P30" i="32"/>
  <c r="Q30" i="32"/>
  <c r="R30" i="32"/>
  <c r="S30" i="32"/>
  <c r="T30" i="32"/>
  <c r="B31" i="32"/>
  <c r="C31" i="32"/>
  <c r="D31" i="32"/>
  <c r="E31" i="32"/>
  <c r="F31" i="32"/>
  <c r="G31" i="32"/>
  <c r="H31" i="32"/>
  <c r="I31" i="32"/>
  <c r="J31" i="32"/>
  <c r="K31" i="32"/>
  <c r="L31" i="32"/>
  <c r="M31" i="32"/>
  <c r="N31" i="32"/>
  <c r="O31" i="32"/>
  <c r="P31" i="32"/>
  <c r="Q31" i="32"/>
  <c r="R31" i="32"/>
  <c r="S31" i="32"/>
  <c r="T31" i="32"/>
  <c r="B32" i="32"/>
  <c r="C32" i="32"/>
  <c r="D32" i="32"/>
  <c r="E32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S32" i="32"/>
  <c r="T32" i="32"/>
  <c r="B33" i="32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B34" i="32"/>
  <c r="C34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S34" i="32"/>
  <c r="T34" i="32"/>
  <c r="B35" i="32"/>
  <c r="C35" i="32"/>
  <c r="D35" i="32"/>
  <c r="E35" i="32"/>
  <c r="F35" i="32"/>
  <c r="G35" i="32"/>
  <c r="H35" i="32"/>
  <c r="I35" i="32"/>
  <c r="J35" i="32"/>
  <c r="K35" i="32"/>
  <c r="L35" i="32"/>
  <c r="M35" i="32"/>
  <c r="N35" i="32"/>
  <c r="O35" i="32"/>
  <c r="P35" i="32"/>
  <c r="Q35" i="32"/>
  <c r="R35" i="32"/>
  <c r="S35" i="32"/>
  <c r="T35" i="32"/>
  <c r="B36" i="32"/>
  <c r="C36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B37" i="32"/>
  <c r="C37" i="32"/>
  <c r="D37" i="32"/>
  <c r="E37" i="32"/>
  <c r="F37" i="32"/>
  <c r="G37" i="32"/>
  <c r="H37" i="32"/>
  <c r="I37" i="32"/>
  <c r="J37" i="32"/>
  <c r="K37" i="32"/>
  <c r="L37" i="32"/>
  <c r="M37" i="32"/>
  <c r="N37" i="32"/>
  <c r="O37" i="32"/>
  <c r="P37" i="32"/>
  <c r="Q37" i="32"/>
  <c r="R37" i="32"/>
  <c r="S37" i="32"/>
  <c r="T37" i="32"/>
  <c r="B38" i="32"/>
  <c r="C38" i="32"/>
  <c r="D38" i="32"/>
  <c r="E38" i="32"/>
  <c r="F38" i="32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T38" i="32"/>
  <c r="B39" i="32"/>
  <c r="C39" i="32"/>
  <c r="D39" i="32"/>
  <c r="E39" i="32"/>
  <c r="F39" i="32"/>
  <c r="G39" i="32"/>
  <c r="H39" i="32"/>
  <c r="I39" i="32"/>
  <c r="J39" i="32"/>
  <c r="K39" i="32"/>
  <c r="L39" i="32"/>
  <c r="M39" i="32"/>
  <c r="N39" i="32"/>
  <c r="O39" i="32"/>
  <c r="P39" i="32"/>
  <c r="Q39" i="32"/>
  <c r="R39" i="32"/>
  <c r="S39" i="32"/>
  <c r="T39" i="32"/>
  <c r="E86" i="43"/>
  <c r="D86" i="43"/>
  <c r="E85" i="43"/>
  <c r="D85" i="43"/>
  <c r="E84" i="43"/>
  <c r="D84" i="43"/>
  <c r="E83" i="43"/>
  <c r="D83" i="43"/>
  <c r="E82" i="43"/>
  <c r="D82" i="43"/>
  <c r="E81" i="43"/>
  <c r="D81" i="43"/>
  <c r="E86" i="42"/>
  <c r="D86" i="42"/>
  <c r="E85" i="42"/>
  <c r="D85" i="42"/>
  <c r="E84" i="42"/>
  <c r="D84" i="42"/>
  <c r="E83" i="42"/>
  <c r="D83" i="42"/>
  <c r="E82" i="42"/>
  <c r="D82" i="42"/>
  <c r="E81" i="42"/>
  <c r="D81" i="42"/>
  <c r="E86" i="41"/>
  <c r="D86" i="41"/>
  <c r="E85" i="41"/>
  <c r="D85" i="41"/>
  <c r="E84" i="41"/>
  <c r="D84" i="41"/>
  <c r="E83" i="41"/>
  <c r="D83" i="41"/>
  <c r="E82" i="41"/>
  <c r="D82" i="41"/>
  <c r="E81" i="41"/>
  <c r="D81" i="41"/>
  <c r="E86" i="40"/>
  <c r="D86" i="40"/>
  <c r="E85" i="40"/>
  <c r="D85" i="40"/>
  <c r="E84" i="40"/>
  <c r="D84" i="40"/>
  <c r="E83" i="40"/>
  <c r="D83" i="40"/>
  <c r="E82" i="40"/>
  <c r="D82" i="40"/>
  <c r="E81" i="40"/>
  <c r="D81" i="40"/>
  <c r="J12" i="43"/>
  <c r="J11" i="43"/>
  <c r="J10" i="43"/>
  <c r="J9" i="43"/>
  <c r="J8" i="43"/>
  <c r="J7" i="43"/>
  <c r="J6" i="43"/>
  <c r="J5" i="43"/>
  <c r="J4" i="43"/>
  <c r="J12" i="42"/>
  <c r="J11" i="42"/>
  <c r="J10" i="42"/>
  <c r="J9" i="42"/>
  <c r="J8" i="42"/>
  <c r="J7" i="42"/>
  <c r="J6" i="42"/>
  <c r="J5" i="42"/>
  <c r="J4" i="42"/>
  <c r="J12" i="41"/>
  <c r="J11" i="41"/>
  <c r="J10" i="41"/>
  <c r="J9" i="41"/>
  <c r="J8" i="41"/>
  <c r="J7" i="41"/>
  <c r="J6" i="41"/>
  <c r="J5" i="41"/>
  <c r="J4" i="41"/>
  <c r="J12" i="40"/>
  <c r="J11" i="40"/>
  <c r="J10" i="40"/>
  <c r="J9" i="40"/>
  <c r="J8" i="40"/>
  <c r="J7" i="40"/>
  <c r="J6" i="40"/>
  <c r="J5" i="40"/>
  <c r="J4" i="40"/>
  <c r="J12" i="39"/>
  <c r="J11" i="39"/>
  <c r="J10" i="39"/>
  <c r="J9" i="39"/>
  <c r="J8" i="39"/>
  <c r="J7" i="39"/>
  <c r="J6" i="39"/>
  <c r="J5" i="39"/>
  <c r="E81" i="39"/>
  <c r="J4" i="39"/>
  <c r="J5" i="38"/>
  <c r="J6" i="38"/>
  <c r="J7" i="38"/>
  <c r="J8" i="38"/>
  <c r="J9" i="38"/>
  <c r="J10" i="38"/>
  <c r="J11" i="38"/>
  <c r="J12" i="38"/>
  <c r="E81" i="38"/>
  <c r="J4" i="38"/>
  <c r="J165" i="43"/>
  <c r="K165" i="43"/>
  <c r="J165" i="42"/>
  <c r="K165" i="42"/>
  <c r="J165" i="41"/>
  <c r="K165" i="41"/>
  <c r="J165" i="40"/>
  <c r="K165" i="40"/>
  <c r="J165" i="39"/>
  <c r="K165" i="39"/>
  <c r="J165" i="38"/>
  <c r="K165" i="38"/>
  <c r="AA50" i="26" a="1"/>
  <c r="J81" i="43"/>
  <c r="X64" i="43"/>
  <c r="Y64" i="43"/>
  <c r="J117" i="43"/>
  <c r="K117" i="43"/>
  <c r="X100" i="43"/>
  <c r="Y100" i="43"/>
  <c r="J118" i="43"/>
  <c r="K118" i="43"/>
  <c r="X101" i="43"/>
  <c r="Y101" i="43"/>
  <c r="J119" i="43"/>
  <c r="K119" i="43"/>
  <c r="X102" i="43"/>
  <c r="J120" i="43"/>
  <c r="K120" i="43"/>
  <c r="X103" i="43"/>
  <c r="J121" i="43"/>
  <c r="K121" i="43"/>
  <c r="X104" i="43"/>
  <c r="J122" i="43"/>
  <c r="K122" i="43"/>
  <c r="X105" i="43"/>
  <c r="J123" i="43"/>
  <c r="K123" i="43"/>
  <c r="X106" i="43"/>
  <c r="J124" i="43"/>
  <c r="K124" i="43"/>
  <c r="X107" i="43"/>
  <c r="J125" i="43"/>
  <c r="K125" i="43"/>
  <c r="X108" i="43"/>
  <c r="J126" i="43"/>
  <c r="K126" i="43"/>
  <c r="X109" i="43"/>
  <c r="J127" i="43"/>
  <c r="K127" i="43"/>
  <c r="X110" i="43"/>
  <c r="J128" i="43"/>
  <c r="K128" i="43"/>
  <c r="X111" i="43"/>
  <c r="J129" i="43"/>
  <c r="K129" i="43"/>
  <c r="X112" i="43"/>
  <c r="J130" i="43"/>
  <c r="K130" i="43"/>
  <c r="X113" i="43"/>
  <c r="J131" i="43"/>
  <c r="K131" i="43"/>
  <c r="X114" i="43"/>
  <c r="J132" i="43"/>
  <c r="K132" i="43"/>
  <c r="X115" i="43"/>
  <c r="J133" i="43"/>
  <c r="K133" i="43"/>
  <c r="X116" i="43"/>
  <c r="J134" i="43"/>
  <c r="K134" i="43"/>
  <c r="X117" i="43"/>
  <c r="J135" i="43"/>
  <c r="K135" i="43"/>
  <c r="X118" i="43"/>
  <c r="J136" i="43"/>
  <c r="K136" i="43"/>
  <c r="X119" i="43"/>
  <c r="J137" i="43"/>
  <c r="K137" i="43"/>
  <c r="X120" i="43"/>
  <c r="J138" i="43"/>
  <c r="K138" i="43"/>
  <c r="X121" i="43"/>
  <c r="J139" i="43"/>
  <c r="K139" i="43"/>
  <c r="X122" i="43"/>
  <c r="J140" i="43"/>
  <c r="K140" i="43"/>
  <c r="X123" i="43"/>
  <c r="J141" i="43"/>
  <c r="K141" i="43"/>
  <c r="X124" i="43"/>
  <c r="J142" i="43"/>
  <c r="K142" i="43"/>
  <c r="X125" i="43"/>
  <c r="J143" i="43"/>
  <c r="K143" i="43"/>
  <c r="X126" i="43"/>
  <c r="J144" i="43"/>
  <c r="K144" i="43"/>
  <c r="X127" i="43"/>
  <c r="J145" i="43"/>
  <c r="K145" i="43"/>
  <c r="X128" i="43"/>
  <c r="J146" i="43"/>
  <c r="K146" i="43"/>
  <c r="X129" i="43"/>
  <c r="J147" i="43"/>
  <c r="K147" i="43"/>
  <c r="X130" i="43"/>
  <c r="J148" i="43"/>
  <c r="K148" i="43"/>
  <c r="X131" i="43"/>
  <c r="J149" i="43"/>
  <c r="K149" i="43"/>
  <c r="X132" i="43"/>
  <c r="J150" i="43"/>
  <c r="K150" i="43"/>
  <c r="X133" i="43"/>
  <c r="J151" i="43"/>
  <c r="K151" i="43"/>
  <c r="X134" i="43"/>
  <c r="J152" i="43"/>
  <c r="K152" i="43"/>
  <c r="X135" i="43"/>
  <c r="Y102" i="43"/>
  <c r="Y103" i="43"/>
  <c r="Y104" i="43"/>
  <c r="Y105" i="43"/>
  <c r="Y106" i="43"/>
  <c r="Y107" i="43"/>
  <c r="Y108" i="43"/>
  <c r="Y109" i="43"/>
  <c r="Y110" i="43"/>
  <c r="Y111" i="43"/>
  <c r="Y112" i="43"/>
  <c r="Y113" i="43"/>
  <c r="Y114" i="43"/>
  <c r="Y115" i="43"/>
  <c r="Y116" i="43"/>
  <c r="Y117" i="43"/>
  <c r="Y118" i="43"/>
  <c r="Y119" i="43"/>
  <c r="Y120" i="43"/>
  <c r="Y121" i="43"/>
  <c r="Y122" i="43"/>
  <c r="Y123" i="43"/>
  <c r="Y124" i="43"/>
  <c r="Y125" i="43"/>
  <c r="Y126" i="43"/>
  <c r="Y127" i="43"/>
  <c r="Y128" i="43"/>
  <c r="Y129" i="43"/>
  <c r="Y130" i="43"/>
  <c r="Y131" i="43"/>
  <c r="Y132" i="43"/>
  <c r="Y133" i="43"/>
  <c r="Y134" i="43"/>
  <c r="Y135" i="43"/>
  <c r="J153" i="43"/>
  <c r="K153" i="43"/>
  <c r="X136" i="43"/>
  <c r="Y136" i="43"/>
  <c r="J154" i="43"/>
  <c r="K154" i="43"/>
  <c r="X137" i="43"/>
  <c r="Y137" i="43"/>
  <c r="J155" i="43"/>
  <c r="K155" i="43"/>
  <c r="X138" i="43"/>
  <c r="J156" i="43"/>
  <c r="K156" i="43"/>
  <c r="X139" i="43"/>
  <c r="J157" i="43"/>
  <c r="K157" i="43"/>
  <c r="X140" i="43"/>
  <c r="J158" i="43"/>
  <c r="K158" i="43"/>
  <c r="X141" i="43"/>
  <c r="J159" i="43"/>
  <c r="K159" i="43"/>
  <c r="X142" i="43"/>
  <c r="J160" i="43"/>
  <c r="K160" i="43"/>
  <c r="X143" i="43"/>
  <c r="J161" i="43"/>
  <c r="K161" i="43"/>
  <c r="X144" i="43"/>
  <c r="Y138" i="43"/>
  <c r="Y139" i="43"/>
  <c r="Y140" i="43"/>
  <c r="Y141" i="43"/>
  <c r="Y142" i="43"/>
  <c r="Y143" i="43"/>
  <c r="Y144" i="43"/>
  <c r="J162" i="43"/>
  <c r="K162" i="43"/>
  <c r="X145" i="43"/>
  <c r="Y145" i="43"/>
  <c r="J163" i="43"/>
  <c r="K163" i="43"/>
  <c r="X146" i="43"/>
  <c r="Y146" i="43"/>
  <c r="J164" i="43"/>
  <c r="K164" i="43"/>
  <c r="X147" i="43"/>
  <c r="J166" i="43"/>
  <c r="K166" i="43"/>
  <c r="X149" i="43"/>
  <c r="J167" i="43"/>
  <c r="K167" i="43"/>
  <c r="X150" i="43"/>
  <c r="J168" i="43"/>
  <c r="K168" i="43"/>
  <c r="X151" i="43"/>
  <c r="J169" i="43"/>
  <c r="K169" i="43"/>
  <c r="X152" i="43"/>
  <c r="Y147" i="43"/>
  <c r="Y149" i="43"/>
  <c r="Y150" i="43"/>
  <c r="Y151" i="43"/>
  <c r="Y152" i="43"/>
  <c r="X148" i="43"/>
  <c r="Y148" i="43"/>
  <c r="L4" i="43"/>
  <c r="M4" i="43"/>
  <c r="N4" i="43"/>
  <c r="K4" i="43"/>
  <c r="L5" i="43"/>
  <c r="M5" i="43"/>
  <c r="N5" i="43"/>
  <c r="K5" i="43"/>
  <c r="L6" i="43"/>
  <c r="M6" i="43"/>
  <c r="N6" i="43"/>
  <c r="K6" i="43"/>
  <c r="L7" i="43"/>
  <c r="M7" i="43"/>
  <c r="N7" i="43"/>
  <c r="K7" i="43"/>
  <c r="L8" i="43"/>
  <c r="M8" i="43"/>
  <c r="N8" i="43"/>
  <c r="K8" i="43"/>
  <c r="L9" i="43"/>
  <c r="M9" i="43"/>
  <c r="N9" i="43"/>
  <c r="K9" i="43"/>
  <c r="L10" i="43"/>
  <c r="M10" i="43"/>
  <c r="N10" i="43"/>
  <c r="K10" i="43"/>
  <c r="L11" i="43"/>
  <c r="M11" i="43"/>
  <c r="N11" i="43"/>
  <c r="K11" i="43"/>
  <c r="L12" i="43"/>
  <c r="M12" i="43"/>
  <c r="N12" i="43"/>
  <c r="K12" i="43"/>
  <c r="K13" i="43"/>
  <c r="K17" i="43"/>
  <c r="G4" i="43"/>
  <c r="H4" i="43"/>
  <c r="I4" i="43"/>
  <c r="J17" i="43"/>
  <c r="H17" i="43"/>
  <c r="L17" i="43"/>
  <c r="K18" i="43"/>
  <c r="G5" i="43"/>
  <c r="H5" i="43"/>
  <c r="I5" i="43"/>
  <c r="J18" i="43"/>
  <c r="H18" i="43"/>
  <c r="L18" i="43"/>
  <c r="K19" i="43"/>
  <c r="G6" i="43"/>
  <c r="H6" i="43"/>
  <c r="I6" i="43"/>
  <c r="J19" i="43"/>
  <c r="H19" i="43"/>
  <c r="L19" i="43"/>
  <c r="K20" i="43"/>
  <c r="G7" i="43"/>
  <c r="H7" i="43"/>
  <c r="I7" i="43"/>
  <c r="J20" i="43"/>
  <c r="H20" i="43"/>
  <c r="L20" i="43"/>
  <c r="K21" i="43"/>
  <c r="G8" i="43"/>
  <c r="H8" i="43"/>
  <c r="I8" i="43"/>
  <c r="J21" i="43"/>
  <c r="H21" i="43"/>
  <c r="L21" i="43"/>
  <c r="K22" i="43"/>
  <c r="G9" i="43"/>
  <c r="H9" i="43"/>
  <c r="I9" i="43"/>
  <c r="J22" i="43"/>
  <c r="H22" i="43"/>
  <c r="L22" i="43"/>
  <c r="K23" i="43"/>
  <c r="G10" i="43"/>
  <c r="H10" i="43"/>
  <c r="I10" i="43"/>
  <c r="J23" i="43"/>
  <c r="H23" i="43"/>
  <c r="L23" i="43"/>
  <c r="K24" i="43"/>
  <c r="G11" i="43"/>
  <c r="H11" i="43"/>
  <c r="I11" i="43"/>
  <c r="J24" i="43"/>
  <c r="H24" i="43"/>
  <c r="L24" i="43"/>
  <c r="K25" i="43"/>
  <c r="G12" i="43"/>
  <c r="H12" i="43"/>
  <c r="I12" i="43"/>
  <c r="J25" i="43"/>
  <c r="H25" i="43"/>
  <c r="L25" i="43"/>
  <c r="M17" i="43"/>
  <c r="N17" i="43" a="1"/>
  <c r="N17" i="43"/>
  <c r="O17" i="43"/>
  <c r="E30" i="43" a="1"/>
  <c r="E30" i="43"/>
  <c r="F30" i="43" a="1"/>
  <c r="F30" i="43"/>
  <c r="G30" i="43" a="1"/>
  <c r="H30" i="43" a="1"/>
  <c r="I30" i="43" a="1"/>
  <c r="J30" i="43" a="1"/>
  <c r="K30" i="43" a="1"/>
  <c r="L30" i="43" a="1"/>
  <c r="P17" i="43"/>
  <c r="M30" i="43" a="1"/>
  <c r="N30" i="43" a="1"/>
  <c r="O30" i="43" a="1"/>
  <c r="P30" i="43" a="1"/>
  <c r="Q30" i="43" a="1"/>
  <c r="R30" i="43" a="1"/>
  <c r="S30" i="43" a="1"/>
  <c r="T30" i="43" a="1"/>
  <c r="Q17" i="43"/>
  <c r="U30" i="43" a="1"/>
  <c r="V30" i="43" a="1"/>
  <c r="W30" i="43" a="1"/>
  <c r="X30" i="43" a="1"/>
  <c r="Y30" i="43" a="1"/>
  <c r="Z30" i="43" a="1"/>
  <c r="AA30" i="43" a="1"/>
  <c r="AB30" i="43" a="1"/>
  <c r="R17" i="43"/>
  <c r="AC30" i="43" a="1"/>
  <c r="AD30" i="43" a="1"/>
  <c r="AE30" i="43" a="1"/>
  <c r="AF30" i="43" a="1"/>
  <c r="AG30" i="43" a="1"/>
  <c r="AH30" i="43" a="1"/>
  <c r="AI30" i="43" a="1"/>
  <c r="AJ30" i="43" a="1"/>
  <c r="S17" i="43"/>
  <c r="AK30" i="43" a="1"/>
  <c r="AL30" i="43" a="1"/>
  <c r="AM30" i="43" a="1"/>
  <c r="AN30" i="43" a="1"/>
  <c r="AO30" i="43" a="1"/>
  <c r="AP30" i="43" a="1"/>
  <c r="AQ30" i="43" a="1"/>
  <c r="AR30" i="43" a="1"/>
  <c r="T17" i="43"/>
  <c r="AS30" i="43" a="1"/>
  <c r="AT30" i="43" a="1"/>
  <c r="AU30" i="43" a="1"/>
  <c r="AV30" i="43" a="1"/>
  <c r="AW30" i="43" a="1"/>
  <c r="AX30" i="43" a="1"/>
  <c r="AY30" i="43" a="1"/>
  <c r="AZ30" i="43" a="1"/>
  <c r="U17" i="43"/>
  <c r="BA30" i="43" a="1"/>
  <c r="BB30" i="43" a="1"/>
  <c r="BC30" i="43" a="1"/>
  <c r="BD30" i="43" a="1"/>
  <c r="BE30" i="43" a="1"/>
  <c r="BF30" i="43" a="1"/>
  <c r="BG30" i="43" a="1"/>
  <c r="BH30" i="43" a="1"/>
  <c r="V17" i="43"/>
  <c r="BI30" i="43" a="1"/>
  <c r="BJ30" i="43" a="1"/>
  <c r="BK30" i="43" a="1"/>
  <c r="BL30" i="43" a="1"/>
  <c r="BM30" i="43" a="1"/>
  <c r="BN30" i="43" a="1"/>
  <c r="BO30" i="43" a="1"/>
  <c r="BP30" i="43" a="1"/>
  <c r="G30" i="43"/>
  <c r="H30" i="43"/>
  <c r="I30" i="43"/>
  <c r="J30" i="43"/>
  <c r="K30" i="43"/>
  <c r="L30" i="43"/>
  <c r="M30" i="43"/>
  <c r="N30" i="43"/>
  <c r="O30" i="43"/>
  <c r="P30" i="43"/>
  <c r="Q30" i="43"/>
  <c r="R30" i="43"/>
  <c r="S30" i="43"/>
  <c r="T30" i="43"/>
  <c r="U30" i="43"/>
  <c r="V30" i="43"/>
  <c r="W30" i="43"/>
  <c r="X30" i="43"/>
  <c r="Y30" i="43"/>
  <c r="Z30" i="43"/>
  <c r="AA30" i="43"/>
  <c r="AB30" i="43"/>
  <c r="AC30" i="43"/>
  <c r="AD30" i="43"/>
  <c r="AE30" i="43"/>
  <c r="AF30" i="43"/>
  <c r="AG30" i="43"/>
  <c r="AH30" i="43"/>
  <c r="AI30" i="43"/>
  <c r="AJ30" i="43"/>
  <c r="AK30" i="43"/>
  <c r="AL30" i="43"/>
  <c r="AM30" i="43"/>
  <c r="AN30" i="43"/>
  <c r="AO30" i="43"/>
  <c r="AP30" i="43"/>
  <c r="AQ30" i="43"/>
  <c r="AR30" i="43"/>
  <c r="AS30" i="43"/>
  <c r="AT30" i="43"/>
  <c r="AU30" i="43"/>
  <c r="AV30" i="43"/>
  <c r="AW30" i="43"/>
  <c r="AX30" i="43"/>
  <c r="AY30" i="43"/>
  <c r="AZ30" i="43"/>
  <c r="BA30" i="43"/>
  <c r="BB30" i="43"/>
  <c r="BC30" i="43"/>
  <c r="BD30" i="43"/>
  <c r="BE30" i="43"/>
  <c r="BF30" i="43"/>
  <c r="BG30" i="43"/>
  <c r="BH30" i="43"/>
  <c r="BI30" i="43"/>
  <c r="BJ30" i="43"/>
  <c r="BK30" i="43"/>
  <c r="BL30" i="43"/>
  <c r="BM30" i="43"/>
  <c r="BN30" i="43"/>
  <c r="BO30" i="43"/>
  <c r="BP30" i="43"/>
  <c r="AA17" i="43"/>
  <c r="E41" i="43" a="1"/>
  <c r="E41" i="43"/>
  <c r="F41" i="43" a="1"/>
  <c r="F41" i="43"/>
  <c r="G41" i="43" a="1"/>
  <c r="H41" i="43" a="1"/>
  <c r="I41" i="43" a="1"/>
  <c r="J41" i="43" a="1"/>
  <c r="K41" i="43" a="1"/>
  <c r="L41" i="43" a="1"/>
  <c r="M41" i="43" a="1"/>
  <c r="N41" i="43" a="1"/>
  <c r="O41" i="43" a="1"/>
  <c r="P41" i="43" a="1"/>
  <c r="Q41" i="43" a="1"/>
  <c r="R41" i="43" a="1"/>
  <c r="S41" i="43" a="1"/>
  <c r="T41" i="43" a="1"/>
  <c r="U41" i="43" a="1"/>
  <c r="V41" i="43" a="1"/>
  <c r="W41" i="43" a="1"/>
  <c r="X41" i="43" a="1"/>
  <c r="Y41" i="43" a="1"/>
  <c r="Z41" i="43" a="1"/>
  <c r="AA41" i="43" a="1"/>
  <c r="AB41" i="43" a="1"/>
  <c r="AC41" i="43" a="1"/>
  <c r="AD41" i="43" a="1"/>
  <c r="AE41" i="43" a="1"/>
  <c r="AF41" i="43" a="1"/>
  <c r="AG41" i="43" a="1"/>
  <c r="AH41" i="43" a="1"/>
  <c r="AI41" i="43" a="1"/>
  <c r="AJ41" i="43" a="1"/>
  <c r="AK41" i="43" a="1"/>
  <c r="AL41" i="43" a="1"/>
  <c r="AM41" i="43" a="1"/>
  <c r="AN41" i="43" a="1"/>
  <c r="AO41" i="43" a="1"/>
  <c r="AP41" i="43" a="1"/>
  <c r="AQ41" i="43" a="1"/>
  <c r="AR41" i="43" a="1"/>
  <c r="AS41" i="43" a="1"/>
  <c r="AT41" i="43" a="1"/>
  <c r="AU41" i="43" a="1"/>
  <c r="AV41" i="43" a="1"/>
  <c r="AW41" i="43" a="1"/>
  <c r="AX41" i="43" a="1"/>
  <c r="AY41" i="43" a="1"/>
  <c r="AZ41" i="43" a="1"/>
  <c r="BA41" i="43" a="1"/>
  <c r="BB41" i="43" a="1"/>
  <c r="BC41" i="43" a="1"/>
  <c r="BD41" i="43" a="1"/>
  <c r="BE41" i="43" a="1"/>
  <c r="BF41" i="43" a="1"/>
  <c r="BG41" i="43" a="1"/>
  <c r="BH41" i="43" a="1"/>
  <c r="BI41" i="43" a="1"/>
  <c r="BJ41" i="43" a="1"/>
  <c r="BK41" i="43" a="1"/>
  <c r="BL41" i="43" a="1"/>
  <c r="BM41" i="43" a="1"/>
  <c r="BN41" i="43" a="1"/>
  <c r="BO41" i="43" a="1"/>
  <c r="BP41" i="43" a="1"/>
  <c r="G41" i="43"/>
  <c r="H41" i="43"/>
  <c r="I41" i="43"/>
  <c r="J41" i="43"/>
  <c r="K41" i="43"/>
  <c r="L41" i="43"/>
  <c r="M41" i="43"/>
  <c r="N41" i="43"/>
  <c r="O41" i="43"/>
  <c r="P41" i="43"/>
  <c r="Q41" i="43"/>
  <c r="R41" i="43"/>
  <c r="S41" i="43"/>
  <c r="T41" i="43"/>
  <c r="U41" i="43"/>
  <c r="V41" i="43"/>
  <c r="W41" i="43"/>
  <c r="X41" i="43"/>
  <c r="Y41" i="43"/>
  <c r="Z41" i="43"/>
  <c r="AA41" i="43"/>
  <c r="AB41" i="43"/>
  <c r="AC41" i="43"/>
  <c r="AD41" i="43"/>
  <c r="AE41" i="43"/>
  <c r="AF41" i="43"/>
  <c r="AG41" i="43"/>
  <c r="AH41" i="43"/>
  <c r="AI41" i="43"/>
  <c r="AJ41" i="43"/>
  <c r="AK41" i="43"/>
  <c r="AL41" i="43"/>
  <c r="AM41" i="43"/>
  <c r="AN41" i="43"/>
  <c r="AO41" i="43"/>
  <c r="AP41" i="43"/>
  <c r="AQ41" i="43"/>
  <c r="AR41" i="43"/>
  <c r="AS41" i="43"/>
  <c r="AT41" i="43"/>
  <c r="AU41" i="43"/>
  <c r="AV41" i="43"/>
  <c r="AW41" i="43"/>
  <c r="AX41" i="43"/>
  <c r="AY41" i="43"/>
  <c r="AZ41" i="43"/>
  <c r="BA41" i="43"/>
  <c r="BB41" i="43"/>
  <c r="BC41" i="43"/>
  <c r="BD41" i="43"/>
  <c r="BE41" i="43"/>
  <c r="BF41" i="43"/>
  <c r="BG41" i="43"/>
  <c r="BH41" i="43"/>
  <c r="BI41" i="43"/>
  <c r="BJ41" i="43"/>
  <c r="BK41" i="43"/>
  <c r="BL41" i="43"/>
  <c r="BM41" i="43"/>
  <c r="BN41" i="43"/>
  <c r="BO41" i="43"/>
  <c r="BP41" i="43"/>
  <c r="AB17" i="43"/>
  <c r="E52" i="43" a="1"/>
  <c r="E52" i="43"/>
  <c r="F52" i="43" a="1"/>
  <c r="F52" i="43"/>
  <c r="G52" i="43" a="1"/>
  <c r="H52" i="43" a="1"/>
  <c r="I52" i="43" a="1"/>
  <c r="J52" i="43" a="1"/>
  <c r="K52" i="43" a="1"/>
  <c r="L52" i="43" a="1"/>
  <c r="M52" i="43" a="1"/>
  <c r="N52" i="43" a="1"/>
  <c r="O52" i="43" a="1"/>
  <c r="P52" i="43" a="1"/>
  <c r="Q52" i="43" a="1"/>
  <c r="R52" i="43" a="1"/>
  <c r="S52" i="43" a="1"/>
  <c r="T52" i="43" a="1"/>
  <c r="U52" i="43" a="1"/>
  <c r="V52" i="43" a="1"/>
  <c r="W52" i="43" a="1"/>
  <c r="X52" i="43" a="1"/>
  <c r="Y52" i="43" a="1"/>
  <c r="Z52" i="43" a="1"/>
  <c r="AA52" i="43" a="1"/>
  <c r="AB52" i="43" a="1"/>
  <c r="AC52" i="43" a="1"/>
  <c r="AD52" i="43" a="1"/>
  <c r="AE52" i="43" a="1"/>
  <c r="AF52" i="43" a="1"/>
  <c r="AG52" i="43" a="1"/>
  <c r="AH52" i="43" a="1"/>
  <c r="AI52" i="43" a="1"/>
  <c r="AJ52" i="43" a="1"/>
  <c r="AK52" i="43" a="1"/>
  <c r="AL52" i="43" a="1"/>
  <c r="AM52" i="43" a="1"/>
  <c r="AN52" i="43" a="1"/>
  <c r="AO52" i="43" a="1"/>
  <c r="AP52" i="43" a="1"/>
  <c r="AQ52" i="43" a="1"/>
  <c r="AR52" i="43" a="1"/>
  <c r="AS52" i="43" a="1"/>
  <c r="AT52" i="43" a="1"/>
  <c r="AU52" i="43" a="1"/>
  <c r="AV52" i="43" a="1"/>
  <c r="AW52" i="43" a="1"/>
  <c r="AX52" i="43" a="1"/>
  <c r="AY52" i="43" a="1"/>
  <c r="AZ52" i="43" a="1"/>
  <c r="BA52" i="43" a="1"/>
  <c r="BB52" i="43" a="1"/>
  <c r="BC52" i="43" a="1"/>
  <c r="BD52" i="43" a="1"/>
  <c r="BE52" i="43" a="1"/>
  <c r="BF52" i="43" a="1"/>
  <c r="BG52" i="43" a="1"/>
  <c r="BH52" i="43" a="1"/>
  <c r="BI52" i="43" a="1"/>
  <c r="BJ52" i="43" a="1"/>
  <c r="BK52" i="43" a="1"/>
  <c r="BL52" i="43" a="1"/>
  <c r="BM52" i="43" a="1"/>
  <c r="BN52" i="43" a="1"/>
  <c r="BO52" i="43" a="1"/>
  <c r="BP52" i="43" a="1"/>
  <c r="G52" i="43"/>
  <c r="H52" i="43"/>
  <c r="I52" i="43"/>
  <c r="J52" i="43"/>
  <c r="K52" i="43"/>
  <c r="L52" i="43"/>
  <c r="M52" i="43"/>
  <c r="N52" i="43"/>
  <c r="O52" i="43"/>
  <c r="P52" i="43"/>
  <c r="Q52" i="43"/>
  <c r="R52" i="43"/>
  <c r="S52" i="43"/>
  <c r="T52" i="43"/>
  <c r="U52" i="43"/>
  <c r="V52" i="43"/>
  <c r="W52" i="43"/>
  <c r="X52" i="43"/>
  <c r="Y52" i="43"/>
  <c r="Z52" i="43"/>
  <c r="AA52" i="43"/>
  <c r="AB52" i="43"/>
  <c r="AC52" i="43"/>
  <c r="AD52" i="43"/>
  <c r="AE52" i="43"/>
  <c r="AF52" i="43"/>
  <c r="AG52" i="43"/>
  <c r="AH52" i="43"/>
  <c r="AI52" i="43"/>
  <c r="AJ52" i="43"/>
  <c r="AK52" i="43"/>
  <c r="AL52" i="43"/>
  <c r="AM52" i="43"/>
  <c r="AN52" i="43"/>
  <c r="AO52" i="43"/>
  <c r="AP52" i="43"/>
  <c r="AQ52" i="43"/>
  <c r="AR52" i="43"/>
  <c r="AS52" i="43"/>
  <c r="AT52" i="43"/>
  <c r="AU52" i="43"/>
  <c r="AV52" i="43"/>
  <c r="AW52" i="43"/>
  <c r="AX52" i="43"/>
  <c r="AY52" i="43"/>
  <c r="AZ52" i="43"/>
  <c r="BA52" i="43"/>
  <c r="BB52" i="43"/>
  <c r="BC52" i="43"/>
  <c r="BD52" i="43"/>
  <c r="BE52" i="43"/>
  <c r="BF52" i="43"/>
  <c r="BG52" i="43"/>
  <c r="BH52" i="43"/>
  <c r="BI52" i="43"/>
  <c r="BJ52" i="43"/>
  <c r="BK52" i="43"/>
  <c r="BL52" i="43"/>
  <c r="BM52" i="43"/>
  <c r="BN52" i="43"/>
  <c r="BO52" i="43"/>
  <c r="BP52" i="43"/>
  <c r="AC17" i="43"/>
  <c r="W17" i="43"/>
  <c r="M18" i="43"/>
  <c r="N18" i="43" a="1"/>
  <c r="N18" i="43"/>
  <c r="O18" i="43"/>
  <c r="E31" i="43" a="1"/>
  <c r="E31" i="43"/>
  <c r="F31" i="43" a="1"/>
  <c r="F31" i="43"/>
  <c r="G31" i="43" a="1"/>
  <c r="H31" i="43" a="1"/>
  <c r="I31" i="43" a="1"/>
  <c r="J31" i="43" a="1"/>
  <c r="K31" i="43" a="1"/>
  <c r="L31" i="43" a="1"/>
  <c r="P18" i="43"/>
  <c r="M31" i="43" a="1"/>
  <c r="N31" i="43" a="1"/>
  <c r="O31" i="43" a="1"/>
  <c r="P31" i="43" a="1"/>
  <c r="Q31" i="43" a="1"/>
  <c r="R31" i="43" a="1"/>
  <c r="S31" i="43" a="1"/>
  <c r="T31" i="43" a="1"/>
  <c r="Q18" i="43"/>
  <c r="U31" i="43" a="1"/>
  <c r="V31" i="43" a="1"/>
  <c r="W31" i="43" a="1"/>
  <c r="X31" i="43" a="1"/>
  <c r="Y31" i="43" a="1"/>
  <c r="Z31" i="43" a="1"/>
  <c r="AA31" i="43" a="1"/>
  <c r="AB31" i="43" a="1"/>
  <c r="R18" i="43"/>
  <c r="AC31" i="43" a="1"/>
  <c r="AD31" i="43" a="1"/>
  <c r="AE31" i="43" a="1"/>
  <c r="AF31" i="43" a="1"/>
  <c r="AG31" i="43" a="1"/>
  <c r="AH31" i="43" a="1"/>
  <c r="AI31" i="43" a="1"/>
  <c r="AJ31" i="43" a="1"/>
  <c r="S18" i="43"/>
  <c r="AK31" i="43" a="1"/>
  <c r="AL31" i="43" a="1"/>
  <c r="AM31" i="43" a="1"/>
  <c r="AN31" i="43" a="1"/>
  <c r="AO31" i="43" a="1"/>
  <c r="AP31" i="43" a="1"/>
  <c r="AQ31" i="43" a="1"/>
  <c r="AR31" i="43" a="1"/>
  <c r="T18" i="43"/>
  <c r="AS31" i="43" a="1"/>
  <c r="AT31" i="43" a="1"/>
  <c r="AU31" i="43" a="1"/>
  <c r="AV31" i="43" a="1"/>
  <c r="AW31" i="43" a="1"/>
  <c r="AX31" i="43" a="1"/>
  <c r="AY31" i="43" a="1"/>
  <c r="AZ31" i="43" a="1"/>
  <c r="U18" i="43"/>
  <c r="BA31" i="43" a="1"/>
  <c r="BB31" i="43" a="1"/>
  <c r="BC31" i="43" a="1"/>
  <c r="BD31" i="43" a="1"/>
  <c r="BE31" i="43" a="1"/>
  <c r="BF31" i="43" a="1"/>
  <c r="BG31" i="43" a="1"/>
  <c r="BH31" i="43" a="1"/>
  <c r="V18" i="43"/>
  <c r="BI31" i="43" a="1"/>
  <c r="BJ31" i="43" a="1"/>
  <c r="BK31" i="43" a="1"/>
  <c r="BL31" i="43" a="1"/>
  <c r="BM31" i="43" a="1"/>
  <c r="BN31" i="43" a="1"/>
  <c r="BO31" i="43" a="1"/>
  <c r="BP31" i="43" a="1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L31" i="43"/>
  <c r="AM31" i="43"/>
  <c r="AN31" i="43"/>
  <c r="AO31" i="43"/>
  <c r="AP31" i="43"/>
  <c r="AQ31" i="43"/>
  <c r="AR31" i="43"/>
  <c r="AS31" i="43"/>
  <c r="AT31" i="43"/>
  <c r="AU31" i="43"/>
  <c r="AV31" i="43"/>
  <c r="AW31" i="43"/>
  <c r="AX31" i="43"/>
  <c r="AY31" i="43"/>
  <c r="AZ31" i="43"/>
  <c r="BA31" i="43"/>
  <c r="BB31" i="43"/>
  <c r="BC31" i="43"/>
  <c r="BD31" i="43"/>
  <c r="BE31" i="43"/>
  <c r="BF31" i="43"/>
  <c r="BG31" i="43"/>
  <c r="BH31" i="43"/>
  <c r="BI31" i="43"/>
  <c r="BJ31" i="43"/>
  <c r="BK31" i="43"/>
  <c r="BL31" i="43"/>
  <c r="BM31" i="43"/>
  <c r="BN31" i="43"/>
  <c r="BO31" i="43"/>
  <c r="BP31" i="43"/>
  <c r="AA18" i="43"/>
  <c r="E42" i="43" a="1"/>
  <c r="E42" i="43"/>
  <c r="F42" i="43" a="1"/>
  <c r="F42" i="43"/>
  <c r="G42" i="43" a="1"/>
  <c r="H42" i="43" a="1"/>
  <c r="I42" i="43" a="1"/>
  <c r="J42" i="43" a="1"/>
  <c r="K42" i="43" a="1"/>
  <c r="L42" i="43" a="1"/>
  <c r="M42" i="43" a="1"/>
  <c r="N42" i="43" a="1"/>
  <c r="O42" i="43" a="1"/>
  <c r="P42" i="43" a="1"/>
  <c r="Q42" i="43" a="1"/>
  <c r="R42" i="43" a="1"/>
  <c r="S42" i="43" a="1"/>
  <c r="T42" i="43" a="1"/>
  <c r="U42" i="43" a="1"/>
  <c r="V42" i="43" a="1"/>
  <c r="W42" i="43" a="1"/>
  <c r="X42" i="43" a="1"/>
  <c r="Y42" i="43" a="1"/>
  <c r="Z42" i="43" a="1"/>
  <c r="AA42" i="43" a="1"/>
  <c r="AB42" i="43" a="1"/>
  <c r="AC42" i="43" a="1"/>
  <c r="AD42" i="43" a="1"/>
  <c r="AE42" i="43" a="1"/>
  <c r="AF42" i="43" a="1"/>
  <c r="AG42" i="43" a="1"/>
  <c r="AH42" i="43" a="1"/>
  <c r="AI42" i="43" a="1"/>
  <c r="AJ42" i="43" a="1"/>
  <c r="AK42" i="43" a="1"/>
  <c r="AL42" i="43" a="1"/>
  <c r="AM42" i="43" a="1"/>
  <c r="AN42" i="43" a="1"/>
  <c r="AO42" i="43" a="1"/>
  <c r="AP42" i="43" a="1"/>
  <c r="AQ42" i="43" a="1"/>
  <c r="AR42" i="43" a="1"/>
  <c r="AS42" i="43" a="1"/>
  <c r="AT42" i="43" a="1"/>
  <c r="AU42" i="43" a="1"/>
  <c r="AV42" i="43" a="1"/>
  <c r="AW42" i="43" a="1"/>
  <c r="AX42" i="43" a="1"/>
  <c r="AY42" i="43" a="1"/>
  <c r="AZ42" i="43" a="1"/>
  <c r="BA42" i="43" a="1"/>
  <c r="BB42" i="43" a="1"/>
  <c r="BC42" i="43" a="1"/>
  <c r="BD42" i="43" a="1"/>
  <c r="BE42" i="43" a="1"/>
  <c r="BF42" i="43" a="1"/>
  <c r="BG42" i="43" a="1"/>
  <c r="BH42" i="43" a="1"/>
  <c r="BI42" i="43" a="1"/>
  <c r="BJ42" i="43" a="1"/>
  <c r="BK42" i="43" a="1"/>
  <c r="BL42" i="43" a="1"/>
  <c r="BM42" i="43" a="1"/>
  <c r="BN42" i="43" a="1"/>
  <c r="BO42" i="43" a="1"/>
  <c r="BP42" i="43" a="1"/>
  <c r="G42" i="43"/>
  <c r="H42" i="43"/>
  <c r="I42" i="43"/>
  <c r="J42" i="43"/>
  <c r="K42" i="43"/>
  <c r="L42" i="43"/>
  <c r="M42" i="43"/>
  <c r="N42" i="43"/>
  <c r="O42" i="43"/>
  <c r="P42" i="43"/>
  <c r="Q42" i="43"/>
  <c r="R42" i="43"/>
  <c r="S42" i="43"/>
  <c r="T42" i="43"/>
  <c r="U42" i="43"/>
  <c r="V42" i="43"/>
  <c r="W42" i="43"/>
  <c r="X42" i="43"/>
  <c r="Y42" i="43"/>
  <c r="Z42" i="43"/>
  <c r="AA42" i="43"/>
  <c r="AB42" i="43"/>
  <c r="AC42" i="43"/>
  <c r="AD42" i="43"/>
  <c r="AE42" i="43"/>
  <c r="AF42" i="43"/>
  <c r="AG42" i="43"/>
  <c r="AH42" i="43"/>
  <c r="AI42" i="43"/>
  <c r="AJ42" i="43"/>
  <c r="AK42" i="43"/>
  <c r="AL42" i="43"/>
  <c r="AM42" i="43"/>
  <c r="AN42" i="43"/>
  <c r="AO42" i="43"/>
  <c r="AP42" i="43"/>
  <c r="AQ42" i="43"/>
  <c r="AR42" i="43"/>
  <c r="AS42" i="43"/>
  <c r="AT42" i="43"/>
  <c r="AU42" i="43"/>
  <c r="AV42" i="43"/>
  <c r="AW42" i="43"/>
  <c r="AX42" i="43"/>
  <c r="AY42" i="43"/>
  <c r="AZ42" i="43"/>
  <c r="BA42" i="43"/>
  <c r="BB42" i="43"/>
  <c r="BC42" i="43"/>
  <c r="BD42" i="43"/>
  <c r="BE42" i="43"/>
  <c r="BF42" i="43"/>
  <c r="BG42" i="43"/>
  <c r="BH42" i="43"/>
  <c r="BI42" i="43"/>
  <c r="BJ42" i="43"/>
  <c r="BK42" i="43"/>
  <c r="BL42" i="43"/>
  <c r="BM42" i="43"/>
  <c r="BN42" i="43"/>
  <c r="BO42" i="43"/>
  <c r="BP42" i="43"/>
  <c r="AB18" i="43"/>
  <c r="E53" i="43" a="1"/>
  <c r="E53" i="43"/>
  <c r="F53" i="43" a="1"/>
  <c r="F53" i="43"/>
  <c r="G53" i="43" a="1"/>
  <c r="H53" i="43" a="1"/>
  <c r="I53" i="43" a="1"/>
  <c r="J53" i="43" a="1"/>
  <c r="K53" i="43" a="1"/>
  <c r="L53" i="43" a="1"/>
  <c r="M53" i="43" a="1"/>
  <c r="N53" i="43" a="1"/>
  <c r="O53" i="43" a="1"/>
  <c r="P53" i="43" a="1"/>
  <c r="Q53" i="43" a="1"/>
  <c r="R53" i="43" a="1"/>
  <c r="S53" i="43" a="1"/>
  <c r="T53" i="43" a="1"/>
  <c r="U53" i="43" a="1"/>
  <c r="V53" i="43" a="1"/>
  <c r="W53" i="43" a="1"/>
  <c r="X53" i="43" a="1"/>
  <c r="Y53" i="43" a="1"/>
  <c r="Z53" i="43" a="1"/>
  <c r="AA53" i="43" a="1"/>
  <c r="AB53" i="43" a="1"/>
  <c r="AC53" i="43" a="1"/>
  <c r="AD53" i="43" a="1"/>
  <c r="AE53" i="43" a="1"/>
  <c r="AF53" i="43" a="1"/>
  <c r="AG53" i="43" a="1"/>
  <c r="AH53" i="43" a="1"/>
  <c r="AI53" i="43" a="1"/>
  <c r="AJ53" i="43" a="1"/>
  <c r="AK53" i="43" a="1"/>
  <c r="AL53" i="43" a="1"/>
  <c r="AM53" i="43" a="1"/>
  <c r="AN53" i="43" a="1"/>
  <c r="AO53" i="43" a="1"/>
  <c r="AP53" i="43" a="1"/>
  <c r="AQ53" i="43" a="1"/>
  <c r="AR53" i="43" a="1"/>
  <c r="AS53" i="43" a="1"/>
  <c r="AT53" i="43" a="1"/>
  <c r="AU53" i="43" a="1"/>
  <c r="AV53" i="43" a="1"/>
  <c r="AW53" i="43" a="1"/>
  <c r="AX53" i="43" a="1"/>
  <c r="AY53" i="43" a="1"/>
  <c r="AZ53" i="43" a="1"/>
  <c r="BA53" i="43" a="1"/>
  <c r="BB53" i="43" a="1"/>
  <c r="BC53" i="43" a="1"/>
  <c r="BD53" i="43" a="1"/>
  <c r="BE53" i="43" a="1"/>
  <c r="BF53" i="43" a="1"/>
  <c r="BG53" i="43" a="1"/>
  <c r="BH53" i="43" a="1"/>
  <c r="BI53" i="43" a="1"/>
  <c r="BJ53" i="43" a="1"/>
  <c r="BK53" i="43" a="1"/>
  <c r="BL53" i="43" a="1"/>
  <c r="BM53" i="43" a="1"/>
  <c r="BN53" i="43" a="1"/>
  <c r="BO53" i="43" a="1"/>
  <c r="BP53" i="43" a="1"/>
  <c r="G53" i="43"/>
  <c r="H53" i="43"/>
  <c r="I53" i="43"/>
  <c r="J53" i="43"/>
  <c r="K53" i="43"/>
  <c r="L53" i="43"/>
  <c r="M53" i="43"/>
  <c r="N53" i="43"/>
  <c r="O53" i="43"/>
  <c r="P53" i="43"/>
  <c r="Q53" i="43"/>
  <c r="R53" i="43"/>
  <c r="S53" i="43"/>
  <c r="T53" i="43"/>
  <c r="U53" i="43"/>
  <c r="V53" i="43"/>
  <c r="W53" i="43"/>
  <c r="X53" i="43"/>
  <c r="Y53" i="43"/>
  <c r="Z53" i="43"/>
  <c r="AA53" i="43"/>
  <c r="AB53" i="43"/>
  <c r="AC53" i="43"/>
  <c r="AD53" i="43"/>
  <c r="AE53" i="43"/>
  <c r="AF53" i="43"/>
  <c r="AG53" i="43"/>
  <c r="AH53" i="43"/>
  <c r="AI53" i="43"/>
  <c r="AJ53" i="43"/>
  <c r="AK53" i="43"/>
  <c r="AL53" i="43"/>
  <c r="AM53" i="43"/>
  <c r="AN53" i="43"/>
  <c r="AO53" i="43"/>
  <c r="AP53" i="43"/>
  <c r="AQ53" i="43"/>
  <c r="AR53" i="43"/>
  <c r="AS53" i="43"/>
  <c r="AT53" i="43"/>
  <c r="AU53" i="43"/>
  <c r="AV53" i="43"/>
  <c r="AW53" i="43"/>
  <c r="AX53" i="43"/>
  <c r="AY53" i="43"/>
  <c r="AZ53" i="43"/>
  <c r="BA53" i="43"/>
  <c r="BB53" i="43"/>
  <c r="BC53" i="43"/>
  <c r="BD53" i="43"/>
  <c r="BE53" i="43"/>
  <c r="BF53" i="43"/>
  <c r="BG53" i="43"/>
  <c r="BH53" i="43"/>
  <c r="BI53" i="43"/>
  <c r="BJ53" i="43"/>
  <c r="BK53" i="43"/>
  <c r="BL53" i="43"/>
  <c r="BM53" i="43"/>
  <c r="BN53" i="43"/>
  <c r="BO53" i="43"/>
  <c r="BP53" i="43"/>
  <c r="AC18" i="43"/>
  <c r="W18" i="43"/>
  <c r="M19" i="43"/>
  <c r="N19" i="43" a="1"/>
  <c r="N19" i="43"/>
  <c r="O19" i="43"/>
  <c r="E32" i="43" a="1"/>
  <c r="E32" i="43"/>
  <c r="F32" i="43" a="1"/>
  <c r="F32" i="43"/>
  <c r="G32" i="43" a="1"/>
  <c r="H32" i="43" a="1"/>
  <c r="I32" i="43" a="1"/>
  <c r="J32" i="43" a="1"/>
  <c r="K32" i="43" a="1"/>
  <c r="L32" i="43" a="1"/>
  <c r="P19" i="43"/>
  <c r="M32" i="43" a="1"/>
  <c r="N32" i="43" a="1"/>
  <c r="O32" i="43" a="1"/>
  <c r="P32" i="43" a="1"/>
  <c r="Q32" i="43" a="1"/>
  <c r="R32" i="43" a="1"/>
  <c r="S32" i="43" a="1"/>
  <c r="T32" i="43" a="1"/>
  <c r="Q19" i="43"/>
  <c r="U32" i="43" a="1"/>
  <c r="V32" i="43" a="1"/>
  <c r="W32" i="43" a="1"/>
  <c r="X32" i="43" a="1"/>
  <c r="Y32" i="43" a="1"/>
  <c r="Z32" i="43" a="1"/>
  <c r="AA32" i="43" a="1"/>
  <c r="AB32" i="43" a="1"/>
  <c r="R19" i="43"/>
  <c r="AC32" i="43" a="1"/>
  <c r="AD32" i="43" a="1"/>
  <c r="AE32" i="43" a="1"/>
  <c r="AF32" i="43" a="1"/>
  <c r="AG32" i="43" a="1"/>
  <c r="AH32" i="43" a="1"/>
  <c r="AI32" i="43" a="1"/>
  <c r="AJ32" i="43" a="1"/>
  <c r="S19" i="43"/>
  <c r="AK32" i="43" a="1"/>
  <c r="AL32" i="43" a="1"/>
  <c r="AM32" i="43" a="1"/>
  <c r="AN32" i="43" a="1"/>
  <c r="AO32" i="43" a="1"/>
  <c r="AP32" i="43" a="1"/>
  <c r="AQ32" i="43" a="1"/>
  <c r="AR32" i="43" a="1"/>
  <c r="T19" i="43"/>
  <c r="AS32" i="43" a="1"/>
  <c r="AT32" i="43" a="1"/>
  <c r="AU32" i="43" a="1"/>
  <c r="AV32" i="43" a="1"/>
  <c r="AW32" i="43" a="1"/>
  <c r="AX32" i="43" a="1"/>
  <c r="AY32" i="43" a="1"/>
  <c r="AZ32" i="43" a="1"/>
  <c r="U19" i="43"/>
  <c r="BA32" i="43" a="1"/>
  <c r="BB32" i="43" a="1"/>
  <c r="BC32" i="43" a="1"/>
  <c r="BD32" i="43" a="1"/>
  <c r="BE32" i="43" a="1"/>
  <c r="BF32" i="43" a="1"/>
  <c r="BG32" i="43" a="1"/>
  <c r="BH32" i="43" a="1"/>
  <c r="V19" i="43"/>
  <c r="BI32" i="43" a="1"/>
  <c r="BJ32" i="43" a="1"/>
  <c r="BK32" i="43" a="1"/>
  <c r="BL32" i="43" a="1"/>
  <c r="BM32" i="43" a="1"/>
  <c r="BN32" i="43" a="1"/>
  <c r="BO32" i="43" a="1"/>
  <c r="BP32" i="43" a="1"/>
  <c r="G32" i="43"/>
  <c r="H32" i="43"/>
  <c r="I32" i="43"/>
  <c r="J32" i="43"/>
  <c r="K32" i="43"/>
  <c r="L32" i="43"/>
  <c r="M32" i="43"/>
  <c r="N32" i="43"/>
  <c r="O32" i="43"/>
  <c r="P32" i="43"/>
  <c r="Q32" i="43"/>
  <c r="R32" i="43"/>
  <c r="S32" i="43"/>
  <c r="T32" i="43"/>
  <c r="U32" i="43"/>
  <c r="V32" i="43"/>
  <c r="W32" i="43"/>
  <c r="X32" i="43"/>
  <c r="Y32" i="43"/>
  <c r="Z32" i="43"/>
  <c r="AA32" i="43"/>
  <c r="AB32" i="43"/>
  <c r="AC32" i="43"/>
  <c r="AD32" i="43"/>
  <c r="AE32" i="43"/>
  <c r="AF32" i="43"/>
  <c r="AG32" i="43"/>
  <c r="AH32" i="43"/>
  <c r="AI32" i="43"/>
  <c r="AJ32" i="43"/>
  <c r="AK32" i="43"/>
  <c r="AL32" i="43"/>
  <c r="AM32" i="43"/>
  <c r="AN32" i="43"/>
  <c r="AO32" i="43"/>
  <c r="AP32" i="43"/>
  <c r="AQ32" i="43"/>
  <c r="AR32" i="43"/>
  <c r="AS32" i="43"/>
  <c r="AT32" i="43"/>
  <c r="AU32" i="43"/>
  <c r="AV32" i="43"/>
  <c r="AW32" i="43"/>
  <c r="AX32" i="43"/>
  <c r="AY32" i="43"/>
  <c r="AZ32" i="43"/>
  <c r="BA32" i="43"/>
  <c r="BB32" i="43"/>
  <c r="BC32" i="43"/>
  <c r="BD32" i="43"/>
  <c r="BE32" i="43"/>
  <c r="BF32" i="43"/>
  <c r="BG32" i="43"/>
  <c r="BH32" i="43"/>
  <c r="BI32" i="43"/>
  <c r="BJ32" i="43"/>
  <c r="BK32" i="43"/>
  <c r="BL32" i="43"/>
  <c r="BM32" i="43"/>
  <c r="BN32" i="43"/>
  <c r="BO32" i="43"/>
  <c r="BP32" i="43"/>
  <c r="AA19" i="43"/>
  <c r="E43" i="43" a="1"/>
  <c r="E43" i="43"/>
  <c r="F43" i="43" a="1"/>
  <c r="F43" i="43"/>
  <c r="G43" i="43" a="1"/>
  <c r="H43" i="43" a="1"/>
  <c r="I43" i="43" a="1"/>
  <c r="J43" i="43" a="1"/>
  <c r="K43" i="43" a="1"/>
  <c r="L43" i="43" a="1"/>
  <c r="M43" i="43" a="1"/>
  <c r="N43" i="43" a="1"/>
  <c r="O43" i="43" a="1"/>
  <c r="P43" i="43" a="1"/>
  <c r="Q43" i="43" a="1"/>
  <c r="R43" i="43" a="1"/>
  <c r="S43" i="43" a="1"/>
  <c r="T43" i="43" a="1"/>
  <c r="U43" i="43" a="1"/>
  <c r="V43" i="43" a="1"/>
  <c r="W43" i="43" a="1"/>
  <c r="X43" i="43" a="1"/>
  <c r="Y43" i="43" a="1"/>
  <c r="Z43" i="43" a="1"/>
  <c r="AA43" i="43" a="1"/>
  <c r="AB43" i="43" a="1"/>
  <c r="AC43" i="43" a="1"/>
  <c r="AD43" i="43" a="1"/>
  <c r="AE43" i="43" a="1"/>
  <c r="AF43" i="43" a="1"/>
  <c r="AG43" i="43" a="1"/>
  <c r="AH43" i="43" a="1"/>
  <c r="AI43" i="43" a="1"/>
  <c r="AJ43" i="43" a="1"/>
  <c r="AK43" i="43" a="1"/>
  <c r="AL43" i="43" a="1"/>
  <c r="AM43" i="43" a="1"/>
  <c r="AN43" i="43" a="1"/>
  <c r="AO43" i="43" a="1"/>
  <c r="AP43" i="43" a="1"/>
  <c r="AQ43" i="43" a="1"/>
  <c r="AR43" i="43" a="1"/>
  <c r="AS43" i="43" a="1"/>
  <c r="AT43" i="43" a="1"/>
  <c r="AU43" i="43" a="1"/>
  <c r="AV43" i="43" a="1"/>
  <c r="AW43" i="43" a="1"/>
  <c r="AX43" i="43" a="1"/>
  <c r="AY43" i="43" a="1"/>
  <c r="AZ43" i="43" a="1"/>
  <c r="BA43" i="43" a="1"/>
  <c r="BB43" i="43" a="1"/>
  <c r="BC43" i="43" a="1"/>
  <c r="BD43" i="43" a="1"/>
  <c r="BE43" i="43" a="1"/>
  <c r="BF43" i="43" a="1"/>
  <c r="BG43" i="43" a="1"/>
  <c r="BH43" i="43" a="1"/>
  <c r="BI43" i="43" a="1"/>
  <c r="BJ43" i="43" a="1"/>
  <c r="BK43" i="43" a="1"/>
  <c r="BL43" i="43" a="1"/>
  <c r="BM43" i="43" a="1"/>
  <c r="BN43" i="43" a="1"/>
  <c r="BO43" i="43" a="1"/>
  <c r="BP43" i="43" a="1"/>
  <c r="G43" i="43"/>
  <c r="H43" i="43"/>
  <c r="I43" i="43"/>
  <c r="J43" i="43"/>
  <c r="K43" i="43"/>
  <c r="L43" i="43"/>
  <c r="M43" i="43"/>
  <c r="N43" i="43"/>
  <c r="O43" i="43"/>
  <c r="P43" i="43"/>
  <c r="Q43" i="43"/>
  <c r="R43" i="43"/>
  <c r="S43" i="43"/>
  <c r="T43" i="43"/>
  <c r="U43" i="43"/>
  <c r="V43" i="43"/>
  <c r="W43" i="43"/>
  <c r="X43" i="43"/>
  <c r="Y43" i="43"/>
  <c r="Z43" i="43"/>
  <c r="AA43" i="43"/>
  <c r="AB43" i="43"/>
  <c r="AC43" i="43"/>
  <c r="AD43" i="43"/>
  <c r="AE43" i="43"/>
  <c r="AF43" i="43"/>
  <c r="AG43" i="43"/>
  <c r="AH43" i="43"/>
  <c r="AI43" i="43"/>
  <c r="AJ43" i="43"/>
  <c r="AK43" i="43"/>
  <c r="AL43" i="43"/>
  <c r="AM43" i="43"/>
  <c r="AN43" i="43"/>
  <c r="AO43" i="43"/>
  <c r="AP43" i="43"/>
  <c r="AQ43" i="43"/>
  <c r="AR43" i="43"/>
  <c r="AS43" i="43"/>
  <c r="AT43" i="43"/>
  <c r="AU43" i="43"/>
  <c r="AV43" i="43"/>
  <c r="AW43" i="43"/>
  <c r="AX43" i="43"/>
  <c r="AY43" i="43"/>
  <c r="AZ43" i="43"/>
  <c r="BA43" i="43"/>
  <c r="BB43" i="43"/>
  <c r="BC43" i="43"/>
  <c r="BD43" i="43"/>
  <c r="BE43" i="43"/>
  <c r="BF43" i="43"/>
  <c r="BG43" i="43"/>
  <c r="BH43" i="43"/>
  <c r="BI43" i="43"/>
  <c r="BJ43" i="43"/>
  <c r="BK43" i="43"/>
  <c r="BL43" i="43"/>
  <c r="BM43" i="43"/>
  <c r="BN43" i="43"/>
  <c r="BO43" i="43"/>
  <c r="BP43" i="43"/>
  <c r="AB19" i="43"/>
  <c r="E54" i="43" a="1"/>
  <c r="E54" i="43"/>
  <c r="F54" i="43" a="1"/>
  <c r="F54" i="43"/>
  <c r="G54" i="43" a="1"/>
  <c r="H54" i="43" a="1"/>
  <c r="I54" i="43" a="1"/>
  <c r="J54" i="43" a="1"/>
  <c r="K54" i="43" a="1"/>
  <c r="L54" i="43" a="1"/>
  <c r="M54" i="43" a="1"/>
  <c r="N54" i="43" a="1"/>
  <c r="O54" i="43" a="1"/>
  <c r="P54" i="43" a="1"/>
  <c r="Q54" i="43" a="1"/>
  <c r="R54" i="43" a="1"/>
  <c r="S54" i="43" a="1"/>
  <c r="T54" i="43" a="1"/>
  <c r="U54" i="43" a="1"/>
  <c r="V54" i="43" a="1"/>
  <c r="W54" i="43" a="1"/>
  <c r="X54" i="43" a="1"/>
  <c r="Y54" i="43" a="1"/>
  <c r="Z54" i="43" a="1"/>
  <c r="AA54" i="43" a="1"/>
  <c r="AB54" i="43" a="1"/>
  <c r="AC54" i="43" a="1"/>
  <c r="AD54" i="43" a="1"/>
  <c r="AE54" i="43" a="1"/>
  <c r="AF54" i="43" a="1"/>
  <c r="AG54" i="43" a="1"/>
  <c r="AH54" i="43" a="1"/>
  <c r="AI54" i="43" a="1"/>
  <c r="AJ54" i="43" a="1"/>
  <c r="AK54" i="43" a="1"/>
  <c r="AL54" i="43" a="1"/>
  <c r="AM54" i="43" a="1"/>
  <c r="AN54" i="43" a="1"/>
  <c r="AO54" i="43" a="1"/>
  <c r="AP54" i="43" a="1"/>
  <c r="AQ54" i="43" a="1"/>
  <c r="AR54" i="43" a="1"/>
  <c r="AS54" i="43" a="1"/>
  <c r="AT54" i="43" a="1"/>
  <c r="AU54" i="43" a="1"/>
  <c r="AV54" i="43" a="1"/>
  <c r="AW54" i="43" a="1"/>
  <c r="AX54" i="43" a="1"/>
  <c r="AY54" i="43" a="1"/>
  <c r="AZ54" i="43" a="1"/>
  <c r="BA54" i="43" a="1"/>
  <c r="BB54" i="43" a="1"/>
  <c r="BC54" i="43" a="1"/>
  <c r="BD54" i="43" a="1"/>
  <c r="BE54" i="43" a="1"/>
  <c r="BF54" i="43" a="1"/>
  <c r="BG54" i="43" a="1"/>
  <c r="BH54" i="43" a="1"/>
  <c r="BI54" i="43" a="1"/>
  <c r="BJ54" i="43" a="1"/>
  <c r="BK54" i="43" a="1"/>
  <c r="BL54" i="43" a="1"/>
  <c r="BM54" i="43" a="1"/>
  <c r="BN54" i="43" a="1"/>
  <c r="BO54" i="43" a="1"/>
  <c r="BP54" i="43" a="1"/>
  <c r="G54" i="43"/>
  <c r="H54" i="43"/>
  <c r="I54" i="43"/>
  <c r="J54" i="43"/>
  <c r="K54" i="43"/>
  <c r="L54" i="43"/>
  <c r="M54" i="43"/>
  <c r="N54" i="43"/>
  <c r="O54" i="43"/>
  <c r="P54" i="43"/>
  <c r="Q54" i="43"/>
  <c r="R54" i="43"/>
  <c r="S54" i="43"/>
  <c r="T54" i="43"/>
  <c r="U54" i="43"/>
  <c r="V54" i="43"/>
  <c r="W54" i="43"/>
  <c r="X54" i="43"/>
  <c r="Y54" i="43"/>
  <c r="Z54" i="43"/>
  <c r="AA54" i="43"/>
  <c r="AB54" i="43"/>
  <c r="AC54" i="43"/>
  <c r="AD54" i="43"/>
  <c r="AE54" i="43"/>
  <c r="AF54" i="43"/>
  <c r="AG54" i="43"/>
  <c r="AH54" i="43"/>
  <c r="AI54" i="43"/>
  <c r="AJ54" i="43"/>
  <c r="AK54" i="43"/>
  <c r="AL54" i="43"/>
  <c r="AM54" i="43"/>
  <c r="AN54" i="43"/>
  <c r="AO54" i="43"/>
  <c r="AP54" i="43"/>
  <c r="AQ54" i="43"/>
  <c r="AR54" i="43"/>
  <c r="AS54" i="43"/>
  <c r="AT54" i="43"/>
  <c r="AU54" i="43"/>
  <c r="AV54" i="43"/>
  <c r="AW54" i="43"/>
  <c r="AX54" i="43"/>
  <c r="AY54" i="43"/>
  <c r="AZ54" i="43"/>
  <c r="BA54" i="43"/>
  <c r="BB54" i="43"/>
  <c r="BC54" i="43"/>
  <c r="BD54" i="43"/>
  <c r="BE54" i="43"/>
  <c r="BF54" i="43"/>
  <c r="BG54" i="43"/>
  <c r="BH54" i="43"/>
  <c r="BI54" i="43"/>
  <c r="BJ54" i="43"/>
  <c r="BK54" i="43"/>
  <c r="BL54" i="43"/>
  <c r="BM54" i="43"/>
  <c r="BN54" i="43"/>
  <c r="BO54" i="43"/>
  <c r="BP54" i="43"/>
  <c r="AC19" i="43"/>
  <c r="W19" i="43"/>
  <c r="M20" i="43"/>
  <c r="N20" i="43" a="1"/>
  <c r="N20" i="43"/>
  <c r="O20" i="43"/>
  <c r="E33" i="43" a="1"/>
  <c r="E33" i="43"/>
  <c r="F33" i="43" a="1"/>
  <c r="F33" i="43"/>
  <c r="G33" i="43" a="1"/>
  <c r="H33" i="43" a="1"/>
  <c r="I33" i="43" a="1"/>
  <c r="J33" i="43" a="1"/>
  <c r="K33" i="43" a="1"/>
  <c r="L33" i="43" a="1"/>
  <c r="P20" i="43"/>
  <c r="M33" i="43" a="1"/>
  <c r="N33" i="43" a="1"/>
  <c r="O33" i="43" a="1"/>
  <c r="P33" i="43" a="1"/>
  <c r="Q33" i="43" a="1"/>
  <c r="R33" i="43" a="1"/>
  <c r="S33" i="43" a="1"/>
  <c r="T33" i="43" a="1"/>
  <c r="Q20" i="43"/>
  <c r="U33" i="43" a="1"/>
  <c r="V33" i="43" a="1"/>
  <c r="W33" i="43" a="1"/>
  <c r="X33" i="43" a="1"/>
  <c r="Y33" i="43" a="1"/>
  <c r="Z33" i="43" a="1"/>
  <c r="AA33" i="43" a="1"/>
  <c r="AB33" i="43" a="1"/>
  <c r="R20" i="43"/>
  <c r="AC33" i="43" a="1"/>
  <c r="AD33" i="43" a="1"/>
  <c r="AE33" i="43" a="1"/>
  <c r="AF33" i="43" a="1"/>
  <c r="AG33" i="43" a="1"/>
  <c r="AH33" i="43" a="1"/>
  <c r="AI33" i="43" a="1"/>
  <c r="AJ33" i="43" a="1"/>
  <c r="S20" i="43"/>
  <c r="AK33" i="43" a="1"/>
  <c r="AL33" i="43" a="1"/>
  <c r="AM33" i="43" a="1"/>
  <c r="AN33" i="43" a="1"/>
  <c r="AO33" i="43" a="1"/>
  <c r="AP33" i="43" a="1"/>
  <c r="AQ33" i="43" a="1"/>
  <c r="AR33" i="43" a="1"/>
  <c r="T20" i="43"/>
  <c r="AS33" i="43" a="1"/>
  <c r="AT33" i="43" a="1"/>
  <c r="AU33" i="43" a="1"/>
  <c r="AV33" i="43" a="1"/>
  <c r="AW33" i="43" a="1"/>
  <c r="AX33" i="43" a="1"/>
  <c r="AY33" i="43" a="1"/>
  <c r="AZ33" i="43" a="1"/>
  <c r="U20" i="43"/>
  <c r="BA33" i="43" a="1"/>
  <c r="BB33" i="43" a="1"/>
  <c r="BC33" i="43" a="1"/>
  <c r="BD33" i="43" a="1"/>
  <c r="BE33" i="43" a="1"/>
  <c r="BF33" i="43" a="1"/>
  <c r="BG33" i="43" a="1"/>
  <c r="BH33" i="43" a="1"/>
  <c r="V20" i="43"/>
  <c r="BI33" i="43" a="1"/>
  <c r="BJ33" i="43" a="1"/>
  <c r="BK33" i="43" a="1"/>
  <c r="BL33" i="43" a="1"/>
  <c r="BM33" i="43" a="1"/>
  <c r="BN33" i="43" a="1"/>
  <c r="BO33" i="43" a="1"/>
  <c r="BP33" i="43" a="1"/>
  <c r="G33" i="43"/>
  <c r="H33" i="43"/>
  <c r="I33" i="43"/>
  <c r="J33" i="43"/>
  <c r="K33" i="43"/>
  <c r="L33" i="43"/>
  <c r="M33" i="43"/>
  <c r="N33" i="43"/>
  <c r="O33" i="43"/>
  <c r="P33" i="43"/>
  <c r="Q33" i="43"/>
  <c r="R33" i="43"/>
  <c r="S33" i="43"/>
  <c r="T33" i="43"/>
  <c r="U33" i="43"/>
  <c r="V33" i="43"/>
  <c r="W33" i="43"/>
  <c r="X33" i="43"/>
  <c r="Y33" i="43"/>
  <c r="Z33" i="43"/>
  <c r="AA33" i="43"/>
  <c r="AB33" i="43"/>
  <c r="AC33" i="43"/>
  <c r="AD33" i="43"/>
  <c r="AE33" i="43"/>
  <c r="AF33" i="43"/>
  <c r="AG33" i="43"/>
  <c r="AH33" i="43"/>
  <c r="AI33" i="43"/>
  <c r="AJ33" i="43"/>
  <c r="AK33" i="43"/>
  <c r="AL33" i="43"/>
  <c r="AM33" i="43"/>
  <c r="AN33" i="43"/>
  <c r="AO33" i="43"/>
  <c r="AP33" i="43"/>
  <c r="AQ33" i="43"/>
  <c r="AR33" i="43"/>
  <c r="AS33" i="43"/>
  <c r="AT33" i="43"/>
  <c r="AU33" i="43"/>
  <c r="AV33" i="43"/>
  <c r="AW33" i="43"/>
  <c r="AX33" i="43"/>
  <c r="AY33" i="43"/>
  <c r="AZ33" i="43"/>
  <c r="BA33" i="43"/>
  <c r="BB33" i="43"/>
  <c r="BC33" i="43"/>
  <c r="BD33" i="43"/>
  <c r="BE33" i="43"/>
  <c r="BF33" i="43"/>
  <c r="BG33" i="43"/>
  <c r="BH33" i="43"/>
  <c r="BI33" i="43"/>
  <c r="BJ33" i="43"/>
  <c r="BK33" i="43"/>
  <c r="BL33" i="43"/>
  <c r="BM33" i="43"/>
  <c r="BN33" i="43"/>
  <c r="BO33" i="43"/>
  <c r="BP33" i="43"/>
  <c r="AA20" i="43"/>
  <c r="E44" i="43" a="1"/>
  <c r="E44" i="43"/>
  <c r="F44" i="43" a="1"/>
  <c r="F44" i="43"/>
  <c r="G44" i="43" a="1"/>
  <c r="H44" i="43" a="1"/>
  <c r="I44" i="43" a="1"/>
  <c r="J44" i="43" a="1"/>
  <c r="K44" i="43" a="1"/>
  <c r="L44" i="43" a="1"/>
  <c r="M44" i="43" a="1"/>
  <c r="N44" i="43" a="1"/>
  <c r="O44" i="43" a="1"/>
  <c r="P44" i="43" a="1"/>
  <c r="Q44" i="43" a="1"/>
  <c r="R44" i="43" a="1"/>
  <c r="S44" i="43" a="1"/>
  <c r="T44" i="43" a="1"/>
  <c r="U44" i="43" a="1"/>
  <c r="V44" i="43" a="1"/>
  <c r="W44" i="43" a="1"/>
  <c r="X44" i="43" a="1"/>
  <c r="Y44" i="43" a="1"/>
  <c r="Z44" i="43" a="1"/>
  <c r="AA44" i="43" a="1"/>
  <c r="AB44" i="43" a="1"/>
  <c r="AC44" i="43" a="1"/>
  <c r="AD44" i="43" a="1"/>
  <c r="AE44" i="43" a="1"/>
  <c r="AF44" i="43" a="1"/>
  <c r="AG44" i="43" a="1"/>
  <c r="AH44" i="43" a="1"/>
  <c r="AI44" i="43" a="1"/>
  <c r="AJ44" i="43" a="1"/>
  <c r="AK44" i="43" a="1"/>
  <c r="AL44" i="43" a="1"/>
  <c r="AM44" i="43" a="1"/>
  <c r="AN44" i="43" a="1"/>
  <c r="AO44" i="43" a="1"/>
  <c r="AP44" i="43" a="1"/>
  <c r="AQ44" i="43" a="1"/>
  <c r="AR44" i="43" a="1"/>
  <c r="AS44" i="43" a="1"/>
  <c r="AT44" i="43" a="1"/>
  <c r="AU44" i="43" a="1"/>
  <c r="AV44" i="43" a="1"/>
  <c r="AW44" i="43" a="1"/>
  <c r="AX44" i="43" a="1"/>
  <c r="AY44" i="43" a="1"/>
  <c r="AZ44" i="43" a="1"/>
  <c r="BA44" i="43" a="1"/>
  <c r="BB44" i="43" a="1"/>
  <c r="BC44" i="43" a="1"/>
  <c r="BD44" i="43" a="1"/>
  <c r="BE44" i="43" a="1"/>
  <c r="BF44" i="43" a="1"/>
  <c r="BG44" i="43" a="1"/>
  <c r="BH44" i="43" a="1"/>
  <c r="BI44" i="43" a="1"/>
  <c r="BJ44" i="43" a="1"/>
  <c r="BK44" i="43" a="1"/>
  <c r="BL44" i="43" a="1"/>
  <c r="BM44" i="43" a="1"/>
  <c r="BN44" i="43" a="1"/>
  <c r="BO44" i="43" a="1"/>
  <c r="BP44" i="43" a="1"/>
  <c r="G44" i="43"/>
  <c r="H44" i="43"/>
  <c r="I44" i="43"/>
  <c r="J44" i="43"/>
  <c r="K44" i="43"/>
  <c r="L44" i="43"/>
  <c r="M44" i="43"/>
  <c r="N44" i="43"/>
  <c r="O44" i="43"/>
  <c r="P44" i="43"/>
  <c r="Q44" i="43"/>
  <c r="R44" i="43"/>
  <c r="S44" i="43"/>
  <c r="T44" i="43"/>
  <c r="U44" i="43"/>
  <c r="V44" i="43"/>
  <c r="W44" i="43"/>
  <c r="X44" i="43"/>
  <c r="Y44" i="43"/>
  <c r="Z44" i="43"/>
  <c r="AA44" i="43"/>
  <c r="AB44" i="43"/>
  <c r="AC44" i="43"/>
  <c r="AD44" i="43"/>
  <c r="AE44" i="43"/>
  <c r="AF44" i="43"/>
  <c r="AG44" i="43"/>
  <c r="AH44" i="43"/>
  <c r="AI44" i="43"/>
  <c r="AJ44" i="43"/>
  <c r="AK44" i="43"/>
  <c r="AL44" i="43"/>
  <c r="AM44" i="43"/>
  <c r="AN44" i="43"/>
  <c r="AO44" i="43"/>
  <c r="AP44" i="43"/>
  <c r="AQ44" i="43"/>
  <c r="AR44" i="43"/>
  <c r="AS44" i="43"/>
  <c r="AT44" i="43"/>
  <c r="AU44" i="43"/>
  <c r="AV44" i="43"/>
  <c r="AW44" i="43"/>
  <c r="AX44" i="43"/>
  <c r="AY44" i="43"/>
  <c r="AZ44" i="43"/>
  <c r="BA44" i="43"/>
  <c r="BB44" i="43"/>
  <c r="BC44" i="43"/>
  <c r="BD44" i="43"/>
  <c r="BE44" i="43"/>
  <c r="BF44" i="43"/>
  <c r="BG44" i="43"/>
  <c r="BH44" i="43"/>
  <c r="BI44" i="43"/>
  <c r="BJ44" i="43"/>
  <c r="BK44" i="43"/>
  <c r="BL44" i="43"/>
  <c r="BM44" i="43"/>
  <c r="BN44" i="43"/>
  <c r="BO44" i="43"/>
  <c r="BP44" i="43"/>
  <c r="AB20" i="43"/>
  <c r="E55" i="43" a="1"/>
  <c r="E55" i="43"/>
  <c r="F55" i="43" a="1"/>
  <c r="F55" i="43"/>
  <c r="G55" i="43" a="1"/>
  <c r="H55" i="43" a="1"/>
  <c r="I55" i="43" a="1"/>
  <c r="J55" i="43" a="1"/>
  <c r="K55" i="43" a="1"/>
  <c r="L55" i="43" a="1"/>
  <c r="M55" i="43" a="1"/>
  <c r="N55" i="43" a="1"/>
  <c r="O55" i="43" a="1"/>
  <c r="P55" i="43" a="1"/>
  <c r="Q55" i="43" a="1"/>
  <c r="R55" i="43" a="1"/>
  <c r="S55" i="43" a="1"/>
  <c r="T55" i="43" a="1"/>
  <c r="U55" i="43" a="1"/>
  <c r="V55" i="43" a="1"/>
  <c r="W55" i="43" a="1"/>
  <c r="X55" i="43" a="1"/>
  <c r="Y55" i="43" a="1"/>
  <c r="Z55" i="43" a="1"/>
  <c r="AA55" i="43" a="1"/>
  <c r="AB55" i="43" a="1"/>
  <c r="AC55" i="43" a="1"/>
  <c r="AD55" i="43" a="1"/>
  <c r="AE55" i="43" a="1"/>
  <c r="AF55" i="43" a="1"/>
  <c r="AG55" i="43" a="1"/>
  <c r="AH55" i="43" a="1"/>
  <c r="AI55" i="43" a="1"/>
  <c r="AJ55" i="43" a="1"/>
  <c r="AK55" i="43" a="1"/>
  <c r="AL55" i="43" a="1"/>
  <c r="AM55" i="43" a="1"/>
  <c r="AN55" i="43" a="1"/>
  <c r="AO55" i="43" a="1"/>
  <c r="AP55" i="43" a="1"/>
  <c r="AQ55" i="43" a="1"/>
  <c r="AR55" i="43" a="1"/>
  <c r="AS55" i="43" a="1"/>
  <c r="AT55" i="43" a="1"/>
  <c r="AU55" i="43" a="1"/>
  <c r="AV55" i="43" a="1"/>
  <c r="AW55" i="43" a="1"/>
  <c r="AX55" i="43" a="1"/>
  <c r="AY55" i="43" a="1"/>
  <c r="AZ55" i="43" a="1"/>
  <c r="BA55" i="43" a="1"/>
  <c r="BB55" i="43" a="1"/>
  <c r="BC55" i="43" a="1"/>
  <c r="BD55" i="43" a="1"/>
  <c r="BE55" i="43" a="1"/>
  <c r="BF55" i="43" a="1"/>
  <c r="BG55" i="43" a="1"/>
  <c r="BH55" i="43" a="1"/>
  <c r="BI55" i="43" a="1"/>
  <c r="BJ55" i="43" a="1"/>
  <c r="BK55" i="43" a="1"/>
  <c r="BL55" i="43" a="1"/>
  <c r="BM55" i="43" a="1"/>
  <c r="BN55" i="43" a="1"/>
  <c r="BO55" i="43" a="1"/>
  <c r="BP55" i="43" a="1"/>
  <c r="G55" i="43"/>
  <c r="H55" i="43"/>
  <c r="I55" i="43"/>
  <c r="J55" i="43"/>
  <c r="K55" i="43"/>
  <c r="L55" i="43"/>
  <c r="M55" i="43"/>
  <c r="N55" i="43"/>
  <c r="O55" i="43"/>
  <c r="P55" i="43"/>
  <c r="Q55" i="43"/>
  <c r="R55" i="43"/>
  <c r="S55" i="43"/>
  <c r="T55" i="43"/>
  <c r="U55" i="43"/>
  <c r="V55" i="43"/>
  <c r="W55" i="43"/>
  <c r="X55" i="43"/>
  <c r="Y55" i="43"/>
  <c r="Z55" i="43"/>
  <c r="AA55" i="43"/>
  <c r="AB55" i="43"/>
  <c r="AC55" i="43"/>
  <c r="AD55" i="43"/>
  <c r="AE55" i="43"/>
  <c r="AF55" i="43"/>
  <c r="AG55" i="43"/>
  <c r="AH55" i="43"/>
  <c r="AI55" i="43"/>
  <c r="AJ55" i="43"/>
  <c r="AK55" i="43"/>
  <c r="AL55" i="43"/>
  <c r="AM55" i="43"/>
  <c r="AN55" i="43"/>
  <c r="AO55" i="43"/>
  <c r="AP55" i="43"/>
  <c r="AQ55" i="43"/>
  <c r="AR55" i="43"/>
  <c r="AS55" i="43"/>
  <c r="AT55" i="43"/>
  <c r="AU55" i="43"/>
  <c r="AV55" i="43"/>
  <c r="AW55" i="43"/>
  <c r="AX55" i="43"/>
  <c r="AY55" i="43"/>
  <c r="AZ55" i="43"/>
  <c r="BA55" i="43"/>
  <c r="BB55" i="43"/>
  <c r="BC55" i="43"/>
  <c r="BD55" i="43"/>
  <c r="BE55" i="43"/>
  <c r="BF55" i="43"/>
  <c r="BG55" i="43"/>
  <c r="BH55" i="43"/>
  <c r="BI55" i="43"/>
  <c r="BJ55" i="43"/>
  <c r="BK55" i="43"/>
  <c r="BL55" i="43"/>
  <c r="BM55" i="43"/>
  <c r="BN55" i="43"/>
  <c r="BO55" i="43"/>
  <c r="BP55" i="43"/>
  <c r="AC20" i="43"/>
  <c r="W20" i="43"/>
  <c r="M21" i="43"/>
  <c r="N21" i="43" a="1"/>
  <c r="N21" i="43"/>
  <c r="O21" i="43"/>
  <c r="E34" i="43" a="1"/>
  <c r="E34" i="43"/>
  <c r="F34" i="43" a="1"/>
  <c r="F34" i="43"/>
  <c r="G34" i="43" a="1"/>
  <c r="H34" i="43" a="1"/>
  <c r="I34" i="43" a="1"/>
  <c r="J34" i="43" a="1"/>
  <c r="K34" i="43" a="1"/>
  <c r="L34" i="43" a="1"/>
  <c r="P21" i="43"/>
  <c r="M34" i="43" a="1"/>
  <c r="N34" i="43" a="1"/>
  <c r="O34" i="43" a="1"/>
  <c r="P34" i="43" a="1"/>
  <c r="Q34" i="43" a="1"/>
  <c r="R34" i="43" a="1"/>
  <c r="S34" i="43" a="1"/>
  <c r="T34" i="43" a="1"/>
  <c r="Q21" i="43"/>
  <c r="U34" i="43" a="1"/>
  <c r="V34" i="43" a="1"/>
  <c r="W34" i="43" a="1"/>
  <c r="X34" i="43" a="1"/>
  <c r="Y34" i="43" a="1"/>
  <c r="Z34" i="43" a="1"/>
  <c r="AA34" i="43" a="1"/>
  <c r="AB34" i="43" a="1"/>
  <c r="R21" i="43"/>
  <c r="AC34" i="43" a="1"/>
  <c r="AD34" i="43" a="1"/>
  <c r="AE34" i="43" a="1"/>
  <c r="AF34" i="43" a="1"/>
  <c r="AG34" i="43" a="1"/>
  <c r="AH34" i="43" a="1"/>
  <c r="AI34" i="43" a="1"/>
  <c r="AJ34" i="43" a="1"/>
  <c r="S21" i="43"/>
  <c r="AK34" i="43" a="1"/>
  <c r="AL34" i="43" a="1"/>
  <c r="AM34" i="43" a="1"/>
  <c r="AN34" i="43" a="1"/>
  <c r="AO34" i="43" a="1"/>
  <c r="AP34" i="43" a="1"/>
  <c r="AQ34" i="43" a="1"/>
  <c r="AR34" i="43" a="1"/>
  <c r="T21" i="43"/>
  <c r="AS34" i="43" a="1"/>
  <c r="AT34" i="43" a="1"/>
  <c r="AU34" i="43" a="1"/>
  <c r="AV34" i="43" a="1"/>
  <c r="AW34" i="43" a="1"/>
  <c r="AX34" i="43" a="1"/>
  <c r="AY34" i="43" a="1"/>
  <c r="AZ34" i="43" a="1"/>
  <c r="U21" i="43"/>
  <c r="BA34" i="43" a="1"/>
  <c r="BB34" i="43" a="1"/>
  <c r="BC34" i="43" a="1"/>
  <c r="BD34" i="43" a="1"/>
  <c r="BE34" i="43" a="1"/>
  <c r="BF34" i="43" a="1"/>
  <c r="BG34" i="43" a="1"/>
  <c r="BH34" i="43" a="1"/>
  <c r="V21" i="43"/>
  <c r="BI34" i="43" a="1"/>
  <c r="BJ34" i="43" a="1"/>
  <c r="BK34" i="43" a="1"/>
  <c r="BL34" i="43" a="1"/>
  <c r="BM34" i="43" a="1"/>
  <c r="BN34" i="43" a="1"/>
  <c r="BO34" i="43" a="1"/>
  <c r="BP34" i="43" a="1"/>
  <c r="G34" i="43"/>
  <c r="H34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D34" i="43"/>
  <c r="AE34" i="43"/>
  <c r="AF34" i="43"/>
  <c r="AG34" i="43"/>
  <c r="AH34" i="43"/>
  <c r="AI34" i="43"/>
  <c r="AJ34" i="43"/>
  <c r="AK34" i="43"/>
  <c r="AL34" i="43"/>
  <c r="AM34" i="43"/>
  <c r="AN34" i="43"/>
  <c r="AO34" i="43"/>
  <c r="AP34" i="43"/>
  <c r="AQ34" i="43"/>
  <c r="AR34" i="43"/>
  <c r="AS34" i="43"/>
  <c r="AT34" i="43"/>
  <c r="AU34" i="43"/>
  <c r="AV34" i="43"/>
  <c r="AW34" i="43"/>
  <c r="AX34" i="43"/>
  <c r="AY34" i="43"/>
  <c r="AZ34" i="43"/>
  <c r="BA34" i="43"/>
  <c r="BB34" i="43"/>
  <c r="BC34" i="43"/>
  <c r="BD34" i="43"/>
  <c r="BE34" i="43"/>
  <c r="BF34" i="43"/>
  <c r="BG34" i="43"/>
  <c r="BH34" i="43"/>
  <c r="BI34" i="43"/>
  <c r="BJ34" i="43"/>
  <c r="BK34" i="43"/>
  <c r="BL34" i="43"/>
  <c r="BM34" i="43"/>
  <c r="BN34" i="43"/>
  <c r="BO34" i="43"/>
  <c r="BP34" i="43"/>
  <c r="AA21" i="43"/>
  <c r="E45" i="43" a="1"/>
  <c r="E45" i="43"/>
  <c r="F45" i="43" a="1"/>
  <c r="F45" i="43"/>
  <c r="G45" i="43" a="1"/>
  <c r="H45" i="43" a="1"/>
  <c r="I45" i="43" a="1"/>
  <c r="J45" i="43" a="1"/>
  <c r="K45" i="43" a="1"/>
  <c r="L45" i="43" a="1"/>
  <c r="M45" i="43" a="1"/>
  <c r="N45" i="43" a="1"/>
  <c r="O45" i="43" a="1"/>
  <c r="P45" i="43" a="1"/>
  <c r="Q45" i="43" a="1"/>
  <c r="R45" i="43" a="1"/>
  <c r="S45" i="43" a="1"/>
  <c r="T45" i="43" a="1"/>
  <c r="U45" i="43" a="1"/>
  <c r="V45" i="43" a="1"/>
  <c r="W45" i="43" a="1"/>
  <c r="X45" i="43" a="1"/>
  <c r="Y45" i="43" a="1"/>
  <c r="Z45" i="43" a="1"/>
  <c r="AA45" i="43" a="1"/>
  <c r="AB45" i="43" a="1"/>
  <c r="AC45" i="43" a="1"/>
  <c r="AD45" i="43" a="1"/>
  <c r="AE45" i="43" a="1"/>
  <c r="AF45" i="43" a="1"/>
  <c r="AG45" i="43" a="1"/>
  <c r="AH45" i="43" a="1"/>
  <c r="AI45" i="43" a="1"/>
  <c r="AJ45" i="43" a="1"/>
  <c r="AK45" i="43" a="1"/>
  <c r="AL45" i="43" a="1"/>
  <c r="AM45" i="43" a="1"/>
  <c r="AN45" i="43" a="1"/>
  <c r="AO45" i="43" a="1"/>
  <c r="AP45" i="43" a="1"/>
  <c r="AQ45" i="43" a="1"/>
  <c r="AR45" i="43" a="1"/>
  <c r="AS45" i="43" a="1"/>
  <c r="AT45" i="43" a="1"/>
  <c r="AU45" i="43" a="1"/>
  <c r="AV45" i="43" a="1"/>
  <c r="AW45" i="43" a="1"/>
  <c r="AX45" i="43" a="1"/>
  <c r="AY45" i="43" a="1"/>
  <c r="AZ45" i="43" a="1"/>
  <c r="BA45" i="43" a="1"/>
  <c r="BB45" i="43" a="1"/>
  <c r="BC45" i="43" a="1"/>
  <c r="BD45" i="43" a="1"/>
  <c r="BE45" i="43" a="1"/>
  <c r="BF45" i="43" a="1"/>
  <c r="BG45" i="43" a="1"/>
  <c r="BH45" i="43" a="1"/>
  <c r="BI45" i="43" a="1"/>
  <c r="BJ45" i="43" a="1"/>
  <c r="BK45" i="43" a="1"/>
  <c r="BL45" i="43" a="1"/>
  <c r="BM45" i="43" a="1"/>
  <c r="BN45" i="43" a="1"/>
  <c r="BO45" i="43" a="1"/>
  <c r="BP45" i="43" a="1"/>
  <c r="G45" i="43"/>
  <c r="H45" i="43"/>
  <c r="I45" i="43"/>
  <c r="J45" i="43"/>
  <c r="K45" i="43"/>
  <c r="L45" i="43"/>
  <c r="M45" i="43"/>
  <c r="N45" i="43"/>
  <c r="O45" i="43"/>
  <c r="P45" i="43"/>
  <c r="Q45" i="43"/>
  <c r="R45" i="43"/>
  <c r="S45" i="43"/>
  <c r="T45" i="43"/>
  <c r="U45" i="43"/>
  <c r="V45" i="43"/>
  <c r="W45" i="43"/>
  <c r="X45" i="43"/>
  <c r="Y45" i="43"/>
  <c r="Z45" i="43"/>
  <c r="AA45" i="43"/>
  <c r="AB45" i="43"/>
  <c r="AC45" i="43"/>
  <c r="AD45" i="43"/>
  <c r="AE45" i="43"/>
  <c r="AF45" i="43"/>
  <c r="AG45" i="43"/>
  <c r="AH45" i="43"/>
  <c r="AI45" i="43"/>
  <c r="AJ45" i="43"/>
  <c r="AK45" i="43"/>
  <c r="AL45" i="43"/>
  <c r="AM45" i="43"/>
  <c r="AN45" i="43"/>
  <c r="AO45" i="43"/>
  <c r="AP45" i="43"/>
  <c r="AQ45" i="43"/>
  <c r="AR45" i="43"/>
  <c r="AS45" i="43"/>
  <c r="AT45" i="43"/>
  <c r="AU45" i="43"/>
  <c r="AV45" i="43"/>
  <c r="AW45" i="43"/>
  <c r="AX45" i="43"/>
  <c r="AY45" i="43"/>
  <c r="AZ45" i="43"/>
  <c r="BA45" i="43"/>
  <c r="BB45" i="43"/>
  <c r="BC45" i="43"/>
  <c r="BD45" i="43"/>
  <c r="BE45" i="43"/>
  <c r="BF45" i="43"/>
  <c r="BG45" i="43"/>
  <c r="BH45" i="43"/>
  <c r="BI45" i="43"/>
  <c r="BJ45" i="43"/>
  <c r="BK45" i="43"/>
  <c r="BL45" i="43"/>
  <c r="BM45" i="43"/>
  <c r="BN45" i="43"/>
  <c r="BO45" i="43"/>
  <c r="BP45" i="43"/>
  <c r="AB21" i="43"/>
  <c r="E56" i="43" a="1"/>
  <c r="E56" i="43"/>
  <c r="F56" i="43" a="1"/>
  <c r="F56" i="43"/>
  <c r="G56" i="43" a="1"/>
  <c r="H56" i="43" a="1"/>
  <c r="I56" i="43" a="1"/>
  <c r="J56" i="43" a="1"/>
  <c r="K56" i="43" a="1"/>
  <c r="L56" i="43" a="1"/>
  <c r="M56" i="43" a="1"/>
  <c r="N56" i="43" a="1"/>
  <c r="O56" i="43" a="1"/>
  <c r="P56" i="43" a="1"/>
  <c r="Q56" i="43" a="1"/>
  <c r="R56" i="43" a="1"/>
  <c r="S56" i="43" a="1"/>
  <c r="T56" i="43" a="1"/>
  <c r="U56" i="43" a="1"/>
  <c r="V56" i="43" a="1"/>
  <c r="W56" i="43" a="1"/>
  <c r="X56" i="43" a="1"/>
  <c r="Y56" i="43" a="1"/>
  <c r="Z56" i="43" a="1"/>
  <c r="AA56" i="43" a="1"/>
  <c r="AB56" i="43" a="1"/>
  <c r="AC56" i="43" a="1"/>
  <c r="AD56" i="43" a="1"/>
  <c r="AE56" i="43" a="1"/>
  <c r="AF56" i="43" a="1"/>
  <c r="AG56" i="43" a="1"/>
  <c r="AH56" i="43" a="1"/>
  <c r="AI56" i="43" a="1"/>
  <c r="AJ56" i="43" a="1"/>
  <c r="AK56" i="43" a="1"/>
  <c r="AL56" i="43" a="1"/>
  <c r="AM56" i="43" a="1"/>
  <c r="AN56" i="43" a="1"/>
  <c r="AO56" i="43" a="1"/>
  <c r="AP56" i="43" a="1"/>
  <c r="AQ56" i="43" a="1"/>
  <c r="AR56" i="43" a="1"/>
  <c r="AS56" i="43" a="1"/>
  <c r="AT56" i="43" a="1"/>
  <c r="AU56" i="43" a="1"/>
  <c r="AV56" i="43" a="1"/>
  <c r="AW56" i="43" a="1"/>
  <c r="AX56" i="43" a="1"/>
  <c r="AY56" i="43" a="1"/>
  <c r="AZ56" i="43" a="1"/>
  <c r="BA56" i="43" a="1"/>
  <c r="BB56" i="43" a="1"/>
  <c r="BC56" i="43" a="1"/>
  <c r="BD56" i="43" a="1"/>
  <c r="BE56" i="43" a="1"/>
  <c r="BF56" i="43" a="1"/>
  <c r="BG56" i="43" a="1"/>
  <c r="BH56" i="43" a="1"/>
  <c r="BI56" i="43" a="1"/>
  <c r="BJ56" i="43" a="1"/>
  <c r="BK56" i="43" a="1"/>
  <c r="BL56" i="43" a="1"/>
  <c r="BM56" i="43" a="1"/>
  <c r="BN56" i="43" a="1"/>
  <c r="BO56" i="43" a="1"/>
  <c r="BP56" i="43" a="1"/>
  <c r="G56" i="43"/>
  <c r="H56" i="43"/>
  <c r="I56" i="43"/>
  <c r="J56" i="43"/>
  <c r="K56" i="43"/>
  <c r="L56" i="43"/>
  <c r="M56" i="43"/>
  <c r="N56" i="43"/>
  <c r="O56" i="43"/>
  <c r="P56" i="43"/>
  <c r="Q56" i="43"/>
  <c r="R56" i="43"/>
  <c r="S56" i="43"/>
  <c r="T56" i="43"/>
  <c r="U56" i="43"/>
  <c r="V56" i="43"/>
  <c r="W56" i="43"/>
  <c r="X56" i="43"/>
  <c r="Y56" i="43"/>
  <c r="Z56" i="43"/>
  <c r="AA56" i="43"/>
  <c r="AB56" i="43"/>
  <c r="AC56" i="43"/>
  <c r="AD56" i="43"/>
  <c r="AE56" i="43"/>
  <c r="AF56" i="43"/>
  <c r="AG56" i="43"/>
  <c r="AH56" i="43"/>
  <c r="AI56" i="43"/>
  <c r="AJ56" i="43"/>
  <c r="AK56" i="43"/>
  <c r="AL56" i="43"/>
  <c r="AM56" i="43"/>
  <c r="AN56" i="43"/>
  <c r="AO56" i="43"/>
  <c r="AP56" i="43"/>
  <c r="AQ56" i="43"/>
  <c r="AR56" i="43"/>
  <c r="AS56" i="43"/>
  <c r="AT56" i="43"/>
  <c r="AU56" i="43"/>
  <c r="AV56" i="43"/>
  <c r="AW56" i="43"/>
  <c r="AX56" i="43"/>
  <c r="AY56" i="43"/>
  <c r="AZ56" i="43"/>
  <c r="BA56" i="43"/>
  <c r="BB56" i="43"/>
  <c r="BC56" i="43"/>
  <c r="BD56" i="43"/>
  <c r="BE56" i="43"/>
  <c r="BF56" i="43"/>
  <c r="BG56" i="43"/>
  <c r="BH56" i="43"/>
  <c r="BI56" i="43"/>
  <c r="BJ56" i="43"/>
  <c r="BK56" i="43"/>
  <c r="BL56" i="43"/>
  <c r="BM56" i="43"/>
  <c r="BN56" i="43"/>
  <c r="BO56" i="43"/>
  <c r="BP56" i="43"/>
  <c r="AC21" i="43"/>
  <c r="W21" i="43"/>
  <c r="M22" i="43"/>
  <c r="N22" i="43" a="1"/>
  <c r="N22" i="43"/>
  <c r="O22" i="43"/>
  <c r="E35" i="43" a="1"/>
  <c r="E35" i="43"/>
  <c r="F35" i="43" a="1"/>
  <c r="F35" i="43"/>
  <c r="G35" i="43" a="1"/>
  <c r="H35" i="43" a="1"/>
  <c r="I35" i="43" a="1"/>
  <c r="J35" i="43" a="1"/>
  <c r="K35" i="43" a="1"/>
  <c r="L35" i="43" a="1"/>
  <c r="P22" i="43"/>
  <c r="M35" i="43" a="1"/>
  <c r="N35" i="43" a="1"/>
  <c r="O35" i="43" a="1"/>
  <c r="P35" i="43" a="1"/>
  <c r="Q35" i="43" a="1"/>
  <c r="R35" i="43" a="1"/>
  <c r="S35" i="43" a="1"/>
  <c r="T35" i="43" a="1"/>
  <c r="Q22" i="43"/>
  <c r="U35" i="43" a="1"/>
  <c r="V35" i="43" a="1"/>
  <c r="W35" i="43" a="1"/>
  <c r="X35" i="43" a="1"/>
  <c r="Y35" i="43" a="1"/>
  <c r="Z35" i="43" a="1"/>
  <c r="AA35" i="43" a="1"/>
  <c r="AB35" i="43" a="1"/>
  <c r="R22" i="43"/>
  <c r="AC35" i="43" a="1"/>
  <c r="AD35" i="43" a="1"/>
  <c r="AE35" i="43" a="1"/>
  <c r="AF35" i="43" a="1"/>
  <c r="AG35" i="43" a="1"/>
  <c r="AH35" i="43" a="1"/>
  <c r="AI35" i="43" a="1"/>
  <c r="AJ35" i="43" a="1"/>
  <c r="S22" i="43"/>
  <c r="AK35" i="43" a="1"/>
  <c r="AL35" i="43" a="1"/>
  <c r="AM35" i="43" a="1"/>
  <c r="AN35" i="43" a="1"/>
  <c r="AO35" i="43" a="1"/>
  <c r="AP35" i="43" a="1"/>
  <c r="AQ35" i="43" a="1"/>
  <c r="AR35" i="43" a="1"/>
  <c r="T22" i="43"/>
  <c r="AS35" i="43" a="1"/>
  <c r="AT35" i="43" a="1"/>
  <c r="AU35" i="43" a="1"/>
  <c r="AV35" i="43" a="1"/>
  <c r="AW35" i="43" a="1"/>
  <c r="AX35" i="43" a="1"/>
  <c r="AY35" i="43" a="1"/>
  <c r="AZ35" i="43" a="1"/>
  <c r="U22" i="43"/>
  <c r="BA35" i="43" a="1"/>
  <c r="BB35" i="43" a="1"/>
  <c r="BC35" i="43" a="1"/>
  <c r="BD35" i="43" a="1"/>
  <c r="BE35" i="43" a="1"/>
  <c r="BF35" i="43" a="1"/>
  <c r="BG35" i="43" a="1"/>
  <c r="BH35" i="43" a="1"/>
  <c r="V22" i="43"/>
  <c r="BI35" i="43" a="1"/>
  <c r="BJ35" i="43" a="1"/>
  <c r="BK35" i="43" a="1"/>
  <c r="BL35" i="43" a="1"/>
  <c r="BM35" i="43" a="1"/>
  <c r="BN35" i="43" a="1"/>
  <c r="BO35" i="43" a="1"/>
  <c r="BP35" i="43" a="1"/>
  <c r="G35" i="43"/>
  <c r="H35" i="43"/>
  <c r="I35" i="43"/>
  <c r="J35" i="43"/>
  <c r="K35" i="43"/>
  <c r="L35" i="43"/>
  <c r="M35" i="43"/>
  <c r="N35" i="43"/>
  <c r="O35" i="43"/>
  <c r="P35" i="43"/>
  <c r="Q35" i="43"/>
  <c r="R35" i="43"/>
  <c r="S35" i="43"/>
  <c r="T35" i="43"/>
  <c r="U35" i="43"/>
  <c r="V35" i="43"/>
  <c r="W35" i="43"/>
  <c r="X35" i="43"/>
  <c r="Y35" i="43"/>
  <c r="Z35" i="43"/>
  <c r="AA35" i="43"/>
  <c r="AB35" i="43"/>
  <c r="AC35" i="43"/>
  <c r="AD35" i="43"/>
  <c r="AE35" i="43"/>
  <c r="AF35" i="43"/>
  <c r="AG35" i="43"/>
  <c r="AH35" i="43"/>
  <c r="AI35" i="43"/>
  <c r="AJ35" i="43"/>
  <c r="AK35" i="43"/>
  <c r="AL35" i="43"/>
  <c r="AM35" i="43"/>
  <c r="AN35" i="43"/>
  <c r="AO35" i="43"/>
  <c r="AP35" i="43"/>
  <c r="AQ35" i="43"/>
  <c r="AR35" i="43"/>
  <c r="AS35" i="43"/>
  <c r="AT35" i="43"/>
  <c r="AU35" i="43"/>
  <c r="AV35" i="43"/>
  <c r="AW35" i="43"/>
  <c r="AX35" i="43"/>
  <c r="AY35" i="43"/>
  <c r="AZ35" i="43"/>
  <c r="BA35" i="43"/>
  <c r="BB35" i="43"/>
  <c r="BC35" i="43"/>
  <c r="BD35" i="43"/>
  <c r="BE35" i="43"/>
  <c r="BF35" i="43"/>
  <c r="BG35" i="43"/>
  <c r="BH35" i="43"/>
  <c r="BI35" i="43"/>
  <c r="BJ35" i="43"/>
  <c r="BK35" i="43"/>
  <c r="BL35" i="43"/>
  <c r="BM35" i="43"/>
  <c r="BN35" i="43"/>
  <c r="BO35" i="43"/>
  <c r="BP35" i="43"/>
  <c r="AA22" i="43"/>
  <c r="E46" i="43" a="1"/>
  <c r="E46" i="43"/>
  <c r="F46" i="43" a="1"/>
  <c r="F46" i="43"/>
  <c r="G46" i="43" a="1"/>
  <c r="H46" i="43" a="1"/>
  <c r="I46" i="43" a="1"/>
  <c r="J46" i="43" a="1"/>
  <c r="K46" i="43" a="1"/>
  <c r="L46" i="43" a="1"/>
  <c r="M46" i="43" a="1"/>
  <c r="N46" i="43" a="1"/>
  <c r="O46" i="43" a="1"/>
  <c r="P46" i="43" a="1"/>
  <c r="Q46" i="43" a="1"/>
  <c r="R46" i="43" a="1"/>
  <c r="S46" i="43" a="1"/>
  <c r="T46" i="43" a="1"/>
  <c r="U46" i="43" a="1"/>
  <c r="V46" i="43" a="1"/>
  <c r="W46" i="43" a="1"/>
  <c r="X46" i="43" a="1"/>
  <c r="Y46" i="43" a="1"/>
  <c r="Z46" i="43" a="1"/>
  <c r="AA46" i="43" a="1"/>
  <c r="AB46" i="43" a="1"/>
  <c r="AC46" i="43" a="1"/>
  <c r="AD46" i="43" a="1"/>
  <c r="AE46" i="43" a="1"/>
  <c r="AF46" i="43" a="1"/>
  <c r="AG46" i="43" a="1"/>
  <c r="AH46" i="43" a="1"/>
  <c r="AI46" i="43" a="1"/>
  <c r="AJ46" i="43" a="1"/>
  <c r="AK46" i="43" a="1"/>
  <c r="AL46" i="43" a="1"/>
  <c r="AM46" i="43" a="1"/>
  <c r="AN46" i="43" a="1"/>
  <c r="AO46" i="43" a="1"/>
  <c r="AP46" i="43" a="1"/>
  <c r="AQ46" i="43" a="1"/>
  <c r="AR46" i="43" a="1"/>
  <c r="AS46" i="43" a="1"/>
  <c r="AT46" i="43" a="1"/>
  <c r="AU46" i="43" a="1"/>
  <c r="AV46" i="43" a="1"/>
  <c r="AW46" i="43" a="1"/>
  <c r="AX46" i="43" a="1"/>
  <c r="AY46" i="43" a="1"/>
  <c r="AZ46" i="43" a="1"/>
  <c r="BA46" i="43" a="1"/>
  <c r="BB46" i="43" a="1"/>
  <c r="BC46" i="43" a="1"/>
  <c r="BD46" i="43" a="1"/>
  <c r="BE46" i="43" a="1"/>
  <c r="BF46" i="43" a="1"/>
  <c r="BG46" i="43" a="1"/>
  <c r="BH46" i="43" a="1"/>
  <c r="BI46" i="43" a="1"/>
  <c r="BJ46" i="43" a="1"/>
  <c r="BK46" i="43" a="1"/>
  <c r="BL46" i="43" a="1"/>
  <c r="BM46" i="43" a="1"/>
  <c r="BN46" i="43" a="1"/>
  <c r="BO46" i="43" a="1"/>
  <c r="BP46" i="43" a="1"/>
  <c r="G46" i="43"/>
  <c r="H46" i="43"/>
  <c r="I46" i="43"/>
  <c r="J46" i="43"/>
  <c r="K46" i="43"/>
  <c r="L46" i="43"/>
  <c r="M46" i="43"/>
  <c r="N46" i="43"/>
  <c r="O46" i="43"/>
  <c r="P46" i="43"/>
  <c r="Q46" i="43"/>
  <c r="R46" i="43"/>
  <c r="S46" i="43"/>
  <c r="T46" i="43"/>
  <c r="U46" i="43"/>
  <c r="V46" i="43"/>
  <c r="W46" i="43"/>
  <c r="X46" i="43"/>
  <c r="Y46" i="43"/>
  <c r="Z46" i="43"/>
  <c r="AA46" i="43"/>
  <c r="AB46" i="43"/>
  <c r="AC46" i="43"/>
  <c r="AD46" i="43"/>
  <c r="AE46" i="43"/>
  <c r="AF46" i="43"/>
  <c r="AG46" i="43"/>
  <c r="AH46" i="43"/>
  <c r="AI46" i="43"/>
  <c r="AJ46" i="43"/>
  <c r="AK46" i="43"/>
  <c r="AL46" i="43"/>
  <c r="AM46" i="43"/>
  <c r="AN46" i="43"/>
  <c r="AO46" i="43"/>
  <c r="AP46" i="43"/>
  <c r="AQ46" i="43"/>
  <c r="AR46" i="43"/>
  <c r="AS46" i="43"/>
  <c r="AT46" i="43"/>
  <c r="AU46" i="43"/>
  <c r="AV46" i="43"/>
  <c r="AW46" i="43"/>
  <c r="AX46" i="43"/>
  <c r="AY46" i="43"/>
  <c r="AZ46" i="43"/>
  <c r="BA46" i="43"/>
  <c r="BB46" i="43"/>
  <c r="BC46" i="43"/>
  <c r="BD46" i="43"/>
  <c r="BE46" i="43"/>
  <c r="BF46" i="43"/>
  <c r="BG46" i="43"/>
  <c r="BH46" i="43"/>
  <c r="BI46" i="43"/>
  <c r="BJ46" i="43"/>
  <c r="BK46" i="43"/>
  <c r="BL46" i="43"/>
  <c r="BM46" i="43"/>
  <c r="BN46" i="43"/>
  <c r="BO46" i="43"/>
  <c r="BP46" i="43"/>
  <c r="AB22" i="43"/>
  <c r="E57" i="43" a="1"/>
  <c r="E57" i="43"/>
  <c r="F57" i="43" a="1"/>
  <c r="F57" i="43"/>
  <c r="G57" i="43" a="1"/>
  <c r="H57" i="43" a="1"/>
  <c r="I57" i="43" a="1"/>
  <c r="J57" i="43" a="1"/>
  <c r="K57" i="43" a="1"/>
  <c r="L57" i="43" a="1"/>
  <c r="M57" i="43" a="1"/>
  <c r="N57" i="43" a="1"/>
  <c r="O57" i="43" a="1"/>
  <c r="P57" i="43" a="1"/>
  <c r="Q57" i="43" a="1"/>
  <c r="R57" i="43" a="1"/>
  <c r="S57" i="43" a="1"/>
  <c r="T57" i="43" a="1"/>
  <c r="U57" i="43" a="1"/>
  <c r="V57" i="43" a="1"/>
  <c r="W57" i="43" a="1"/>
  <c r="X57" i="43" a="1"/>
  <c r="Y57" i="43" a="1"/>
  <c r="Z57" i="43" a="1"/>
  <c r="AA57" i="43" a="1"/>
  <c r="AB57" i="43" a="1"/>
  <c r="AC57" i="43" a="1"/>
  <c r="AD57" i="43" a="1"/>
  <c r="AE57" i="43" a="1"/>
  <c r="AF57" i="43" a="1"/>
  <c r="AG57" i="43" a="1"/>
  <c r="AH57" i="43" a="1"/>
  <c r="AI57" i="43" a="1"/>
  <c r="AJ57" i="43" a="1"/>
  <c r="AK57" i="43" a="1"/>
  <c r="AL57" i="43" a="1"/>
  <c r="AM57" i="43" a="1"/>
  <c r="AN57" i="43" a="1"/>
  <c r="AO57" i="43" a="1"/>
  <c r="AP57" i="43" a="1"/>
  <c r="AQ57" i="43" a="1"/>
  <c r="AR57" i="43" a="1"/>
  <c r="AS57" i="43" a="1"/>
  <c r="AT57" i="43" a="1"/>
  <c r="AU57" i="43" a="1"/>
  <c r="AV57" i="43" a="1"/>
  <c r="AW57" i="43" a="1"/>
  <c r="AX57" i="43" a="1"/>
  <c r="AY57" i="43" a="1"/>
  <c r="AZ57" i="43" a="1"/>
  <c r="BA57" i="43" a="1"/>
  <c r="BB57" i="43" a="1"/>
  <c r="BC57" i="43" a="1"/>
  <c r="BD57" i="43" a="1"/>
  <c r="BE57" i="43" a="1"/>
  <c r="BF57" i="43" a="1"/>
  <c r="BG57" i="43" a="1"/>
  <c r="BH57" i="43" a="1"/>
  <c r="BI57" i="43" a="1"/>
  <c r="BJ57" i="43" a="1"/>
  <c r="BK57" i="43" a="1"/>
  <c r="BL57" i="43" a="1"/>
  <c r="BM57" i="43" a="1"/>
  <c r="BN57" i="43" a="1"/>
  <c r="BO57" i="43" a="1"/>
  <c r="BP57" i="43" a="1"/>
  <c r="G57" i="43"/>
  <c r="H57" i="43"/>
  <c r="I57" i="43"/>
  <c r="J57" i="43"/>
  <c r="K57" i="43"/>
  <c r="L57" i="43"/>
  <c r="M57" i="43"/>
  <c r="N57" i="43"/>
  <c r="O57" i="43"/>
  <c r="P57" i="43"/>
  <c r="Q57" i="43"/>
  <c r="R57" i="43"/>
  <c r="S57" i="43"/>
  <c r="T57" i="43"/>
  <c r="U57" i="43"/>
  <c r="V57" i="43"/>
  <c r="W57" i="43"/>
  <c r="X57" i="43"/>
  <c r="Y57" i="43"/>
  <c r="Z57" i="43"/>
  <c r="AA57" i="43"/>
  <c r="AB57" i="43"/>
  <c r="AC57" i="43"/>
  <c r="AD57" i="43"/>
  <c r="AE57" i="43"/>
  <c r="AF57" i="43"/>
  <c r="AG57" i="43"/>
  <c r="AH57" i="43"/>
  <c r="AI57" i="43"/>
  <c r="AJ57" i="43"/>
  <c r="AK57" i="43"/>
  <c r="AL57" i="43"/>
  <c r="AM57" i="43"/>
  <c r="AN57" i="43"/>
  <c r="AO57" i="43"/>
  <c r="AP57" i="43"/>
  <c r="AQ57" i="43"/>
  <c r="AR57" i="43"/>
  <c r="AS57" i="43"/>
  <c r="AT57" i="43"/>
  <c r="AU57" i="43"/>
  <c r="AV57" i="43"/>
  <c r="AW57" i="43"/>
  <c r="AX57" i="43"/>
  <c r="AY57" i="43"/>
  <c r="AZ57" i="43"/>
  <c r="BA57" i="43"/>
  <c r="BB57" i="43"/>
  <c r="BC57" i="43"/>
  <c r="BD57" i="43"/>
  <c r="BE57" i="43"/>
  <c r="BF57" i="43"/>
  <c r="BG57" i="43"/>
  <c r="BH57" i="43"/>
  <c r="BI57" i="43"/>
  <c r="BJ57" i="43"/>
  <c r="BK57" i="43"/>
  <c r="BL57" i="43"/>
  <c r="BM57" i="43"/>
  <c r="BN57" i="43"/>
  <c r="BO57" i="43"/>
  <c r="BP57" i="43"/>
  <c r="AC22" i="43"/>
  <c r="W22" i="43"/>
  <c r="M23" i="43"/>
  <c r="N23" i="43" a="1"/>
  <c r="N23" i="43"/>
  <c r="O23" i="43"/>
  <c r="AA141" i="43"/>
  <c r="AE141" i="43"/>
  <c r="BT52" i="43"/>
  <c r="AA123" i="43"/>
  <c r="AF123" i="43"/>
  <c r="BU52" i="43"/>
  <c r="AA105" i="43"/>
  <c r="AE105" i="43"/>
  <c r="BV52" i="43"/>
  <c r="BW52" i="43"/>
  <c r="BX52" i="43"/>
  <c r="BY52" i="43"/>
  <c r="BZ52" i="43"/>
  <c r="CA52" i="43"/>
  <c r="AF141" i="43"/>
  <c r="BS53" i="43"/>
  <c r="BU53" i="43"/>
  <c r="AA129" i="43"/>
  <c r="AE129" i="43"/>
  <c r="BV53" i="43"/>
  <c r="BW53" i="43"/>
  <c r="AA117" i="43"/>
  <c r="AF117" i="43"/>
  <c r="BX53" i="43"/>
  <c r="BY53" i="43"/>
  <c r="BZ53" i="43"/>
  <c r="CA53" i="43"/>
  <c r="AE123" i="43"/>
  <c r="BS54" i="43"/>
  <c r="BT54" i="43"/>
  <c r="BV54" i="43"/>
  <c r="AA111" i="43"/>
  <c r="AE111" i="43"/>
  <c r="BW54" i="43"/>
  <c r="AA147" i="43"/>
  <c r="AF147" i="43"/>
  <c r="BX54" i="43"/>
  <c r="BY54" i="43"/>
  <c r="BZ54" i="43"/>
  <c r="CA54" i="43"/>
  <c r="AF105" i="43"/>
  <c r="BS55" i="43"/>
  <c r="AF129" i="43"/>
  <c r="BT55" i="43"/>
  <c r="BU55" i="43"/>
  <c r="BW55" i="43"/>
  <c r="BX55" i="43"/>
  <c r="BY55" i="43"/>
  <c r="BZ55" i="43"/>
  <c r="CA55" i="43"/>
  <c r="BS56" i="43"/>
  <c r="BT56" i="43"/>
  <c r="AF111" i="43"/>
  <c r="BU56" i="43"/>
  <c r="BV56" i="43"/>
  <c r="AA135" i="43"/>
  <c r="AE135" i="43"/>
  <c r="BX56" i="43"/>
  <c r="BY56" i="43"/>
  <c r="BZ56" i="43"/>
  <c r="CA56" i="43"/>
  <c r="BS57" i="43"/>
  <c r="AE117" i="43"/>
  <c r="BT57" i="43"/>
  <c r="AE147" i="43"/>
  <c r="BU57" i="43"/>
  <c r="BV57" i="43"/>
  <c r="AF135" i="43"/>
  <c r="BW57" i="43"/>
  <c r="BY57" i="43"/>
  <c r="BZ57" i="43"/>
  <c r="CA57" i="43"/>
  <c r="BS58" i="43"/>
  <c r="BT58" i="43"/>
  <c r="BU58" i="43"/>
  <c r="BV58" i="43"/>
  <c r="BW58" i="43"/>
  <c r="BX58" i="43"/>
  <c r="BZ58" i="43"/>
  <c r="CA58" i="43"/>
  <c r="BS59" i="43"/>
  <c r="BT59" i="43"/>
  <c r="BU59" i="43"/>
  <c r="BV59" i="43"/>
  <c r="BW59" i="43"/>
  <c r="BX59" i="43"/>
  <c r="BY59" i="43"/>
  <c r="CA59" i="43"/>
  <c r="BS60" i="43"/>
  <c r="BT60" i="43"/>
  <c r="BU60" i="43"/>
  <c r="BV60" i="43"/>
  <c r="BW60" i="43"/>
  <c r="BX60" i="43"/>
  <c r="BY60" i="43"/>
  <c r="BZ60" i="43"/>
  <c r="E36" i="43" a="1"/>
  <c r="E36" i="43"/>
  <c r="F36" i="43" a="1"/>
  <c r="F36" i="43"/>
  <c r="G36" i="43" a="1"/>
  <c r="H36" i="43" a="1"/>
  <c r="I36" i="43" a="1"/>
  <c r="J36" i="43" a="1"/>
  <c r="M24" i="43"/>
  <c r="N24" i="43" a="1"/>
  <c r="N24" i="43"/>
  <c r="O24" i="43"/>
  <c r="K36" i="43" a="1"/>
  <c r="M25" i="43"/>
  <c r="N25" i="43" a="1"/>
  <c r="N25" i="43"/>
  <c r="O25" i="43"/>
  <c r="L36" i="43" a="1"/>
  <c r="P23" i="43"/>
  <c r="M36" i="43" a="1"/>
  <c r="N36" i="43" a="1"/>
  <c r="O36" i="43" a="1"/>
  <c r="P36" i="43" a="1"/>
  <c r="Q36" i="43" a="1"/>
  <c r="R36" i="43" a="1"/>
  <c r="P24" i="43"/>
  <c r="S36" i="43" a="1"/>
  <c r="P25" i="43"/>
  <c r="T36" i="43" a="1"/>
  <c r="Q23" i="43"/>
  <c r="U36" i="43" a="1"/>
  <c r="V36" i="43" a="1"/>
  <c r="W36" i="43" a="1"/>
  <c r="X36" i="43" a="1"/>
  <c r="Y36" i="43" a="1"/>
  <c r="Z36" i="43" a="1"/>
  <c r="Q24" i="43"/>
  <c r="AA36" i="43" a="1"/>
  <c r="Q25" i="43"/>
  <c r="AB36" i="43" a="1"/>
  <c r="R23" i="43"/>
  <c r="AC36" i="43" a="1"/>
  <c r="AD36" i="43" a="1"/>
  <c r="AE36" i="43" a="1"/>
  <c r="AF36" i="43" a="1"/>
  <c r="AG36" i="43" a="1"/>
  <c r="AH36" i="43" a="1"/>
  <c r="R24" i="43"/>
  <c r="AI36" i="43" a="1"/>
  <c r="R25" i="43"/>
  <c r="AJ36" i="43" a="1"/>
  <c r="S23" i="43"/>
  <c r="AK36" i="43" a="1"/>
  <c r="AL36" i="43" a="1"/>
  <c r="AM36" i="43" a="1"/>
  <c r="AN36" i="43" a="1"/>
  <c r="AO36" i="43" a="1"/>
  <c r="AP36" i="43" a="1"/>
  <c r="S24" i="43"/>
  <c r="AQ36" i="43" a="1"/>
  <c r="S25" i="43"/>
  <c r="AR36" i="43" a="1"/>
  <c r="T23" i="43"/>
  <c r="AS36" i="43" a="1"/>
  <c r="AT36" i="43" a="1"/>
  <c r="AU36" i="43" a="1"/>
  <c r="AV36" i="43" a="1"/>
  <c r="AW36" i="43" a="1"/>
  <c r="AX36" i="43" a="1"/>
  <c r="T24" i="43"/>
  <c r="AY36" i="43" a="1"/>
  <c r="T25" i="43"/>
  <c r="AZ36" i="43" a="1"/>
  <c r="U23" i="43"/>
  <c r="BA36" i="43" a="1"/>
  <c r="BB36" i="43" a="1"/>
  <c r="BC36" i="43" a="1"/>
  <c r="BD36" i="43" a="1"/>
  <c r="BE36" i="43" a="1"/>
  <c r="BF36" i="43" a="1"/>
  <c r="U24" i="43"/>
  <c r="BG36" i="43" a="1"/>
  <c r="U25" i="43"/>
  <c r="BH36" i="43" a="1"/>
  <c r="V23" i="43"/>
  <c r="BI36" i="43" a="1"/>
  <c r="BJ36" i="43" a="1"/>
  <c r="BK36" i="43" a="1"/>
  <c r="BL36" i="43" a="1"/>
  <c r="BM36" i="43" a="1"/>
  <c r="BN36" i="43" a="1"/>
  <c r="V24" i="43"/>
  <c r="BO36" i="43" a="1"/>
  <c r="V25" i="43"/>
  <c r="BP36" i="43" a="1"/>
  <c r="G36" i="43"/>
  <c r="H36" i="43"/>
  <c r="I36" i="43"/>
  <c r="J36" i="43"/>
  <c r="K36" i="43"/>
  <c r="L36" i="43"/>
  <c r="M36" i="43"/>
  <c r="N36" i="43"/>
  <c r="O36" i="43"/>
  <c r="P36" i="43"/>
  <c r="Q36" i="43"/>
  <c r="R36" i="43"/>
  <c r="S36" i="43"/>
  <c r="T36" i="43"/>
  <c r="U36" i="43"/>
  <c r="V36" i="43"/>
  <c r="W36" i="43"/>
  <c r="X36" i="43"/>
  <c r="Y36" i="43"/>
  <c r="Z36" i="43"/>
  <c r="AA36" i="43"/>
  <c r="AB36" i="43"/>
  <c r="AC36" i="43"/>
  <c r="AD36" i="43"/>
  <c r="AE36" i="43"/>
  <c r="AF36" i="43"/>
  <c r="AG36" i="43"/>
  <c r="AH36" i="43"/>
  <c r="AI36" i="43"/>
  <c r="AJ36" i="43"/>
  <c r="AK36" i="43"/>
  <c r="AL36" i="43"/>
  <c r="AM36" i="43"/>
  <c r="AN36" i="43"/>
  <c r="AO36" i="43"/>
  <c r="AP36" i="43"/>
  <c r="AQ36" i="43"/>
  <c r="AR36" i="43"/>
  <c r="AS36" i="43"/>
  <c r="AT36" i="43"/>
  <c r="AU36" i="43"/>
  <c r="AV36" i="43"/>
  <c r="AW36" i="43"/>
  <c r="AX36" i="43"/>
  <c r="AY36" i="43"/>
  <c r="AZ36" i="43"/>
  <c r="BA36" i="43"/>
  <c r="BB36" i="43"/>
  <c r="BC36" i="43"/>
  <c r="BD36" i="43"/>
  <c r="BE36" i="43"/>
  <c r="BF36" i="43"/>
  <c r="BG36" i="43"/>
  <c r="BH36" i="43"/>
  <c r="BI36" i="43"/>
  <c r="BJ36" i="43"/>
  <c r="BK36" i="43"/>
  <c r="BL36" i="43"/>
  <c r="BM36" i="43"/>
  <c r="BN36" i="43"/>
  <c r="BO36" i="43"/>
  <c r="BP36" i="43"/>
  <c r="AA23" i="43"/>
  <c r="BT30" i="43"/>
  <c r="BS31" i="43"/>
  <c r="BT41" i="43"/>
  <c r="BU30" i="43"/>
  <c r="BS32" i="43"/>
  <c r="BU41" i="43"/>
  <c r="BV30" i="43"/>
  <c r="BS33" i="43"/>
  <c r="BV41" i="43"/>
  <c r="BW30" i="43"/>
  <c r="BS34" i="43"/>
  <c r="BW41" i="43"/>
  <c r="BX30" i="43"/>
  <c r="BS35" i="43"/>
  <c r="BX41" i="43"/>
  <c r="BY30" i="43"/>
  <c r="BS36" i="43"/>
  <c r="BY41" i="43"/>
  <c r="BZ30" i="43"/>
  <c r="BS37" i="43"/>
  <c r="BZ41" i="43"/>
  <c r="CA30" i="43"/>
  <c r="BS38" i="43"/>
  <c r="CA41" i="43"/>
  <c r="BS42" i="43"/>
  <c r="BU31" i="43"/>
  <c r="BT32" i="43"/>
  <c r="BU42" i="43"/>
  <c r="BV31" i="43"/>
  <c r="BT33" i="43"/>
  <c r="BV42" i="43"/>
  <c r="BW31" i="43"/>
  <c r="BT34" i="43"/>
  <c r="BW42" i="43"/>
  <c r="BX31" i="43"/>
  <c r="BT35" i="43"/>
  <c r="BX42" i="43"/>
  <c r="BY31" i="43"/>
  <c r="BT36" i="43"/>
  <c r="BY42" i="43"/>
  <c r="BZ31" i="43"/>
  <c r="BT37" i="43"/>
  <c r="BZ42" i="43"/>
  <c r="CA31" i="43"/>
  <c r="BT38" i="43"/>
  <c r="CA42" i="43"/>
  <c r="BS43" i="43"/>
  <c r="BT43" i="43"/>
  <c r="BV32" i="43"/>
  <c r="BU33" i="43"/>
  <c r="BV43" i="43"/>
  <c r="BW32" i="43"/>
  <c r="BU34" i="43"/>
  <c r="BW43" i="43"/>
  <c r="BX32" i="43"/>
  <c r="BU35" i="43"/>
  <c r="BX43" i="43"/>
  <c r="BY32" i="43"/>
  <c r="BU36" i="43"/>
  <c r="BY43" i="43"/>
  <c r="BZ32" i="43"/>
  <c r="BU37" i="43"/>
  <c r="BZ43" i="43"/>
  <c r="CA32" i="43"/>
  <c r="BU38" i="43"/>
  <c r="CA43" i="43"/>
  <c r="BS44" i="43"/>
  <c r="BT44" i="43"/>
  <c r="BU44" i="43"/>
  <c r="BW33" i="43"/>
  <c r="BV34" i="43"/>
  <c r="BW44" i="43"/>
  <c r="BX33" i="43"/>
  <c r="BV35" i="43"/>
  <c r="BX44" i="43"/>
  <c r="BY33" i="43"/>
  <c r="BV36" i="43"/>
  <c r="BY44" i="43"/>
  <c r="BZ33" i="43"/>
  <c r="BV37" i="43"/>
  <c r="BZ44" i="43"/>
  <c r="CA33" i="43"/>
  <c r="BV38" i="43"/>
  <c r="CA44" i="43"/>
  <c r="BS45" i="43"/>
  <c r="BT45" i="43"/>
  <c r="BU45" i="43"/>
  <c r="BV45" i="43"/>
  <c r="BX34" i="43"/>
  <c r="BW35" i="43"/>
  <c r="BX45" i="43"/>
  <c r="BY34" i="43"/>
  <c r="BW36" i="43"/>
  <c r="BY45" i="43"/>
  <c r="BZ34" i="43"/>
  <c r="BW37" i="43"/>
  <c r="BZ45" i="43"/>
  <c r="CA34" i="43"/>
  <c r="BW38" i="43"/>
  <c r="CA45" i="43"/>
  <c r="BS46" i="43"/>
  <c r="BT46" i="43"/>
  <c r="BU46" i="43"/>
  <c r="BV46" i="43"/>
  <c r="BW46" i="43"/>
  <c r="BY35" i="43"/>
  <c r="BX36" i="43"/>
  <c r="BY46" i="43"/>
  <c r="BZ35" i="43"/>
  <c r="BX37" i="43"/>
  <c r="BZ46" i="43"/>
  <c r="CA35" i="43"/>
  <c r="BX38" i="43"/>
  <c r="CA46" i="43"/>
  <c r="BS47" i="43"/>
  <c r="BT47" i="43"/>
  <c r="BU47" i="43"/>
  <c r="BV47" i="43"/>
  <c r="BW47" i="43"/>
  <c r="BX47" i="43"/>
  <c r="BZ36" i="43"/>
  <c r="BY37" i="43"/>
  <c r="BZ47" i="43"/>
  <c r="CA36" i="43"/>
  <c r="BY38" i="43"/>
  <c r="CA47" i="43"/>
  <c r="BS48" i="43"/>
  <c r="BT48" i="43"/>
  <c r="BU48" i="43"/>
  <c r="BV48" i="43"/>
  <c r="BW48" i="43"/>
  <c r="BX48" i="43"/>
  <c r="BY48" i="43"/>
  <c r="CA37" i="43"/>
  <c r="BZ38" i="43"/>
  <c r="CA48" i="43"/>
  <c r="BS49" i="43"/>
  <c r="BT49" i="43"/>
  <c r="BU49" i="43"/>
  <c r="BV49" i="43"/>
  <c r="BW49" i="43"/>
  <c r="BX49" i="43"/>
  <c r="BY49" i="43"/>
  <c r="BZ49" i="43"/>
  <c r="E47" i="43" a="1"/>
  <c r="E47" i="43"/>
  <c r="F47" i="43" a="1"/>
  <c r="F47" i="43"/>
  <c r="G47" i="43" a="1"/>
  <c r="H47" i="43" a="1"/>
  <c r="I47" i="43" a="1"/>
  <c r="J47" i="43" a="1"/>
  <c r="K47" i="43" a="1"/>
  <c r="L47" i="43" a="1"/>
  <c r="M47" i="43" a="1"/>
  <c r="N47" i="43" a="1"/>
  <c r="O47" i="43" a="1"/>
  <c r="P47" i="43" a="1"/>
  <c r="Q47" i="43" a="1"/>
  <c r="R47" i="43" a="1"/>
  <c r="S47" i="43" a="1"/>
  <c r="T47" i="43" a="1"/>
  <c r="U47" i="43" a="1"/>
  <c r="V47" i="43" a="1"/>
  <c r="W47" i="43" a="1"/>
  <c r="X47" i="43" a="1"/>
  <c r="Y47" i="43" a="1"/>
  <c r="Z47" i="43" a="1"/>
  <c r="AA47" i="43" a="1"/>
  <c r="AB47" i="43" a="1"/>
  <c r="AC47" i="43" a="1"/>
  <c r="AD47" i="43" a="1"/>
  <c r="AE47" i="43" a="1"/>
  <c r="AF47" i="43" a="1"/>
  <c r="AG47" i="43" a="1"/>
  <c r="AH47" i="43" a="1"/>
  <c r="AI47" i="43" a="1"/>
  <c r="AJ47" i="43" a="1"/>
  <c r="AK47" i="43" a="1"/>
  <c r="AL47" i="43" a="1"/>
  <c r="AM47" i="43" a="1"/>
  <c r="AN47" i="43" a="1"/>
  <c r="AO47" i="43" a="1"/>
  <c r="AP47" i="43" a="1"/>
  <c r="AQ47" i="43" a="1"/>
  <c r="AR47" i="43" a="1"/>
  <c r="AS47" i="43" a="1"/>
  <c r="AT47" i="43" a="1"/>
  <c r="AU47" i="43" a="1"/>
  <c r="AV47" i="43" a="1"/>
  <c r="AW47" i="43" a="1"/>
  <c r="AX47" i="43" a="1"/>
  <c r="AY47" i="43" a="1"/>
  <c r="AZ47" i="43" a="1"/>
  <c r="BA47" i="43" a="1"/>
  <c r="BB47" i="43" a="1"/>
  <c r="BC47" i="43" a="1"/>
  <c r="BD47" i="43" a="1"/>
  <c r="BE47" i="43" a="1"/>
  <c r="BF47" i="43" a="1"/>
  <c r="BG47" i="43" a="1"/>
  <c r="BH47" i="43" a="1"/>
  <c r="BI47" i="43" a="1"/>
  <c r="BJ47" i="43" a="1"/>
  <c r="BK47" i="43" a="1"/>
  <c r="BL47" i="43" a="1"/>
  <c r="BM47" i="43" a="1"/>
  <c r="BN47" i="43" a="1"/>
  <c r="BO47" i="43" a="1"/>
  <c r="BP47" i="43" a="1"/>
  <c r="G47" i="43"/>
  <c r="H47" i="43"/>
  <c r="I47" i="43"/>
  <c r="J47" i="43"/>
  <c r="K47" i="43"/>
  <c r="L47" i="43"/>
  <c r="M47" i="43"/>
  <c r="N47" i="43"/>
  <c r="O47" i="43"/>
  <c r="P47" i="43"/>
  <c r="Q47" i="43"/>
  <c r="R47" i="43"/>
  <c r="S47" i="43"/>
  <c r="T47" i="43"/>
  <c r="U47" i="43"/>
  <c r="V47" i="43"/>
  <c r="W47" i="43"/>
  <c r="X47" i="43"/>
  <c r="Y47" i="43"/>
  <c r="Z47" i="43"/>
  <c r="AA47" i="43"/>
  <c r="AB47" i="43"/>
  <c r="AC47" i="43"/>
  <c r="AD47" i="43"/>
  <c r="AE47" i="43"/>
  <c r="AF47" i="43"/>
  <c r="AG47" i="43"/>
  <c r="AH47" i="43"/>
  <c r="AI47" i="43"/>
  <c r="AJ47" i="43"/>
  <c r="AK47" i="43"/>
  <c r="AL47" i="43"/>
  <c r="AM47" i="43"/>
  <c r="AN47" i="43"/>
  <c r="AO47" i="43"/>
  <c r="AP47" i="43"/>
  <c r="AQ47" i="43"/>
  <c r="AR47" i="43"/>
  <c r="AS47" i="43"/>
  <c r="AT47" i="43"/>
  <c r="AU47" i="43"/>
  <c r="AV47" i="43"/>
  <c r="AW47" i="43"/>
  <c r="AX47" i="43"/>
  <c r="AY47" i="43"/>
  <c r="AZ47" i="43"/>
  <c r="BA47" i="43"/>
  <c r="BB47" i="43"/>
  <c r="BC47" i="43"/>
  <c r="BD47" i="43"/>
  <c r="BE47" i="43"/>
  <c r="BF47" i="43"/>
  <c r="BG47" i="43"/>
  <c r="BH47" i="43"/>
  <c r="BI47" i="43"/>
  <c r="BJ47" i="43"/>
  <c r="BK47" i="43"/>
  <c r="BL47" i="43"/>
  <c r="BM47" i="43"/>
  <c r="BN47" i="43"/>
  <c r="BO47" i="43"/>
  <c r="BP47" i="43"/>
  <c r="AB23" i="43"/>
  <c r="E58" i="43" a="1"/>
  <c r="E58" i="43"/>
  <c r="F58" i="43" a="1"/>
  <c r="F58" i="43"/>
  <c r="G58" i="43" a="1"/>
  <c r="H58" i="43" a="1"/>
  <c r="I58" i="43" a="1"/>
  <c r="J58" i="43" a="1"/>
  <c r="K58" i="43" a="1"/>
  <c r="L58" i="43" a="1"/>
  <c r="M58" i="43" a="1"/>
  <c r="N58" i="43" a="1"/>
  <c r="O58" i="43" a="1"/>
  <c r="P58" i="43" a="1"/>
  <c r="Q58" i="43" a="1"/>
  <c r="R58" i="43" a="1"/>
  <c r="S58" i="43" a="1"/>
  <c r="T58" i="43" a="1"/>
  <c r="U58" i="43" a="1"/>
  <c r="V58" i="43" a="1"/>
  <c r="W58" i="43" a="1"/>
  <c r="X58" i="43" a="1"/>
  <c r="Y58" i="43" a="1"/>
  <c r="Z58" i="43" a="1"/>
  <c r="AA58" i="43" a="1"/>
  <c r="AB58" i="43" a="1"/>
  <c r="AC58" i="43" a="1"/>
  <c r="AD58" i="43" a="1"/>
  <c r="AE58" i="43" a="1"/>
  <c r="AF58" i="43" a="1"/>
  <c r="AG58" i="43" a="1"/>
  <c r="AH58" i="43" a="1"/>
  <c r="AI58" i="43" a="1"/>
  <c r="AJ58" i="43" a="1"/>
  <c r="AK58" i="43" a="1"/>
  <c r="AL58" i="43" a="1"/>
  <c r="AM58" i="43" a="1"/>
  <c r="AN58" i="43" a="1"/>
  <c r="AO58" i="43" a="1"/>
  <c r="AP58" i="43" a="1"/>
  <c r="AQ58" i="43" a="1"/>
  <c r="AR58" i="43" a="1"/>
  <c r="AS58" i="43" a="1"/>
  <c r="AT58" i="43" a="1"/>
  <c r="AU58" i="43" a="1"/>
  <c r="AV58" i="43" a="1"/>
  <c r="AW58" i="43" a="1"/>
  <c r="AX58" i="43" a="1"/>
  <c r="AY58" i="43" a="1"/>
  <c r="AZ58" i="43" a="1"/>
  <c r="BA58" i="43" a="1"/>
  <c r="BB58" i="43" a="1"/>
  <c r="BC58" i="43" a="1"/>
  <c r="BD58" i="43" a="1"/>
  <c r="BE58" i="43" a="1"/>
  <c r="BF58" i="43" a="1"/>
  <c r="BG58" i="43" a="1"/>
  <c r="BH58" i="43" a="1"/>
  <c r="BI58" i="43" a="1"/>
  <c r="BJ58" i="43" a="1"/>
  <c r="BK58" i="43" a="1"/>
  <c r="BL58" i="43" a="1"/>
  <c r="BM58" i="43" a="1"/>
  <c r="BN58" i="43" a="1"/>
  <c r="BO58" i="43" a="1"/>
  <c r="BP58" i="43" a="1"/>
  <c r="G58" i="43"/>
  <c r="H58" i="43"/>
  <c r="I58" i="43"/>
  <c r="J58" i="43"/>
  <c r="K58" i="43"/>
  <c r="L58" i="43"/>
  <c r="M58" i="43"/>
  <c r="N58" i="43"/>
  <c r="O58" i="43"/>
  <c r="P58" i="43"/>
  <c r="Q58" i="43"/>
  <c r="R58" i="43"/>
  <c r="S58" i="43"/>
  <c r="T58" i="43"/>
  <c r="U58" i="43"/>
  <c r="V58" i="43"/>
  <c r="W58" i="43"/>
  <c r="X58" i="43"/>
  <c r="Y58" i="43"/>
  <c r="Z58" i="43"/>
  <c r="AA58" i="43"/>
  <c r="AB58" i="43"/>
  <c r="AC58" i="43"/>
  <c r="AD58" i="43"/>
  <c r="AE58" i="43"/>
  <c r="AF58" i="43"/>
  <c r="AG58" i="43"/>
  <c r="AH58" i="43"/>
  <c r="AI58" i="43"/>
  <c r="AJ58" i="43"/>
  <c r="AK58" i="43"/>
  <c r="AL58" i="43"/>
  <c r="AM58" i="43"/>
  <c r="AN58" i="43"/>
  <c r="AO58" i="43"/>
  <c r="AP58" i="43"/>
  <c r="AQ58" i="43"/>
  <c r="AR58" i="43"/>
  <c r="AS58" i="43"/>
  <c r="AT58" i="43"/>
  <c r="AU58" i="43"/>
  <c r="AV58" i="43"/>
  <c r="AW58" i="43"/>
  <c r="AX58" i="43"/>
  <c r="AY58" i="43"/>
  <c r="AZ58" i="43"/>
  <c r="BA58" i="43"/>
  <c r="BB58" i="43"/>
  <c r="BC58" i="43"/>
  <c r="BD58" i="43"/>
  <c r="BE58" i="43"/>
  <c r="BF58" i="43"/>
  <c r="BG58" i="43"/>
  <c r="BH58" i="43"/>
  <c r="BI58" i="43"/>
  <c r="BJ58" i="43"/>
  <c r="BK58" i="43"/>
  <c r="BL58" i="43"/>
  <c r="BM58" i="43"/>
  <c r="BN58" i="43"/>
  <c r="BO58" i="43"/>
  <c r="BP58" i="43"/>
  <c r="AC23" i="43"/>
  <c r="W23" i="43"/>
  <c r="E37" i="43" a="1"/>
  <c r="E37" i="43"/>
  <c r="F37" i="43" a="1"/>
  <c r="F37" i="43"/>
  <c r="G37" i="43" a="1"/>
  <c r="H37" i="43" a="1"/>
  <c r="I37" i="43" a="1"/>
  <c r="J37" i="43" a="1"/>
  <c r="K37" i="43" a="1"/>
  <c r="L37" i="43" a="1"/>
  <c r="M37" i="43" a="1"/>
  <c r="N37" i="43" a="1"/>
  <c r="O37" i="43" a="1"/>
  <c r="P37" i="43" a="1"/>
  <c r="Q37" i="43" a="1"/>
  <c r="R37" i="43" a="1"/>
  <c r="S37" i="43" a="1"/>
  <c r="T37" i="43" a="1"/>
  <c r="U37" i="43" a="1"/>
  <c r="V37" i="43" a="1"/>
  <c r="W37" i="43" a="1"/>
  <c r="X37" i="43" a="1"/>
  <c r="Y37" i="43" a="1"/>
  <c r="Z37" i="43" a="1"/>
  <c r="AA37" i="43" a="1"/>
  <c r="AB37" i="43" a="1"/>
  <c r="AC37" i="43" a="1"/>
  <c r="AD37" i="43" a="1"/>
  <c r="AE37" i="43" a="1"/>
  <c r="AF37" i="43" a="1"/>
  <c r="AG37" i="43" a="1"/>
  <c r="AH37" i="43" a="1"/>
  <c r="AI37" i="43" a="1"/>
  <c r="AJ37" i="43" a="1"/>
  <c r="AK37" i="43" a="1"/>
  <c r="AL37" i="43" a="1"/>
  <c r="AM37" i="43" a="1"/>
  <c r="AN37" i="43" a="1"/>
  <c r="AO37" i="43" a="1"/>
  <c r="AP37" i="43" a="1"/>
  <c r="AQ37" i="43" a="1"/>
  <c r="AR37" i="43" a="1"/>
  <c r="AS37" i="43" a="1"/>
  <c r="AT37" i="43" a="1"/>
  <c r="AU37" i="43" a="1"/>
  <c r="AV37" i="43" a="1"/>
  <c r="AW37" i="43" a="1"/>
  <c r="AX37" i="43" a="1"/>
  <c r="AY37" i="43" a="1"/>
  <c r="AZ37" i="43" a="1"/>
  <c r="BA37" i="43" a="1"/>
  <c r="BB37" i="43" a="1"/>
  <c r="BC37" i="43" a="1"/>
  <c r="BD37" i="43" a="1"/>
  <c r="BE37" i="43" a="1"/>
  <c r="BF37" i="43" a="1"/>
  <c r="BG37" i="43" a="1"/>
  <c r="BH37" i="43" a="1"/>
  <c r="BI37" i="43" a="1"/>
  <c r="BJ37" i="43" a="1"/>
  <c r="BK37" i="43" a="1"/>
  <c r="BL37" i="43" a="1"/>
  <c r="BM37" i="43" a="1"/>
  <c r="BN37" i="43" a="1"/>
  <c r="BO37" i="43" a="1"/>
  <c r="BP37" i="43" a="1"/>
  <c r="G37" i="43"/>
  <c r="H37" i="43"/>
  <c r="I37" i="43"/>
  <c r="J37" i="43"/>
  <c r="K37" i="43"/>
  <c r="L37" i="43"/>
  <c r="M37" i="43"/>
  <c r="N37" i="43"/>
  <c r="O37" i="43"/>
  <c r="P37" i="43"/>
  <c r="Q37" i="43"/>
  <c r="R37" i="43"/>
  <c r="S37" i="43"/>
  <c r="T37" i="43"/>
  <c r="U37" i="43"/>
  <c r="V37" i="43"/>
  <c r="W37" i="43"/>
  <c r="X37" i="43"/>
  <c r="Y37" i="43"/>
  <c r="Z37" i="43"/>
  <c r="AA37" i="43"/>
  <c r="AB37" i="43"/>
  <c r="AC37" i="43"/>
  <c r="AD37" i="43"/>
  <c r="AE37" i="43"/>
  <c r="AF37" i="43"/>
  <c r="AG37" i="43"/>
  <c r="AH37" i="43"/>
  <c r="AI37" i="43"/>
  <c r="AJ37" i="43"/>
  <c r="AK37" i="43"/>
  <c r="AL37" i="43"/>
  <c r="AM37" i="43"/>
  <c r="AN37" i="43"/>
  <c r="AO37" i="43"/>
  <c r="AP37" i="43"/>
  <c r="AQ37" i="43"/>
  <c r="AR37" i="43"/>
  <c r="AS37" i="43"/>
  <c r="AT37" i="43"/>
  <c r="AU37" i="43"/>
  <c r="AV37" i="43"/>
  <c r="AW37" i="43"/>
  <c r="AX37" i="43"/>
  <c r="AY37" i="43"/>
  <c r="AZ37" i="43"/>
  <c r="BA37" i="43"/>
  <c r="BB37" i="43"/>
  <c r="BC37" i="43"/>
  <c r="BD37" i="43"/>
  <c r="BE37" i="43"/>
  <c r="BF37" i="43"/>
  <c r="BG37" i="43"/>
  <c r="BH37" i="43"/>
  <c r="BI37" i="43"/>
  <c r="BJ37" i="43"/>
  <c r="BK37" i="43"/>
  <c r="BL37" i="43"/>
  <c r="BM37" i="43"/>
  <c r="BN37" i="43"/>
  <c r="BO37" i="43"/>
  <c r="BP37" i="43"/>
  <c r="AA24" i="43"/>
  <c r="E48" i="43" a="1"/>
  <c r="E48" i="43"/>
  <c r="F48" i="43" a="1"/>
  <c r="F48" i="43"/>
  <c r="G48" i="43" a="1"/>
  <c r="H48" i="43" a="1"/>
  <c r="I48" i="43" a="1"/>
  <c r="J48" i="43" a="1"/>
  <c r="K48" i="43" a="1"/>
  <c r="L48" i="43" a="1"/>
  <c r="M48" i="43" a="1"/>
  <c r="N48" i="43" a="1"/>
  <c r="O48" i="43" a="1"/>
  <c r="P48" i="43" a="1"/>
  <c r="Q48" i="43" a="1"/>
  <c r="R48" i="43" a="1"/>
  <c r="S48" i="43" a="1"/>
  <c r="T48" i="43" a="1"/>
  <c r="U48" i="43" a="1"/>
  <c r="V48" i="43" a="1"/>
  <c r="W48" i="43" a="1"/>
  <c r="X48" i="43" a="1"/>
  <c r="Y48" i="43" a="1"/>
  <c r="Z48" i="43" a="1"/>
  <c r="AA48" i="43" a="1"/>
  <c r="AB48" i="43" a="1"/>
  <c r="AC48" i="43" a="1"/>
  <c r="AD48" i="43" a="1"/>
  <c r="AE48" i="43" a="1"/>
  <c r="AF48" i="43" a="1"/>
  <c r="AG48" i="43" a="1"/>
  <c r="AH48" i="43" a="1"/>
  <c r="AI48" i="43" a="1"/>
  <c r="AJ48" i="43" a="1"/>
  <c r="AK48" i="43" a="1"/>
  <c r="AL48" i="43" a="1"/>
  <c r="AM48" i="43" a="1"/>
  <c r="AN48" i="43" a="1"/>
  <c r="AO48" i="43" a="1"/>
  <c r="AP48" i="43" a="1"/>
  <c r="AQ48" i="43" a="1"/>
  <c r="AR48" i="43" a="1"/>
  <c r="AS48" i="43" a="1"/>
  <c r="AT48" i="43" a="1"/>
  <c r="AU48" i="43" a="1"/>
  <c r="AV48" i="43" a="1"/>
  <c r="AW48" i="43" a="1"/>
  <c r="AX48" i="43" a="1"/>
  <c r="AY48" i="43" a="1"/>
  <c r="AZ48" i="43" a="1"/>
  <c r="BA48" i="43" a="1"/>
  <c r="BB48" i="43" a="1"/>
  <c r="BC48" i="43" a="1"/>
  <c r="BD48" i="43" a="1"/>
  <c r="BE48" i="43" a="1"/>
  <c r="BF48" i="43" a="1"/>
  <c r="BG48" i="43" a="1"/>
  <c r="BH48" i="43" a="1"/>
  <c r="BI48" i="43" a="1"/>
  <c r="BJ48" i="43" a="1"/>
  <c r="BK48" i="43" a="1"/>
  <c r="BL48" i="43" a="1"/>
  <c r="BM48" i="43" a="1"/>
  <c r="BN48" i="43" a="1"/>
  <c r="BO48" i="43" a="1"/>
  <c r="BP48" i="43" a="1"/>
  <c r="G48" i="43"/>
  <c r="H48" i="43"/>
  <c r="I48" i="43"/>
  <c r="J48" i="43"/>
  <c r="K48" i="43"/>
  <c r="L48" i="43"/>
  <c r="M48" i="43"/>
  <c r="N48" i="43"/>
  <c r="O48" i="43"/>
  <c r="P48" i="43"/>
  <c r="Q48" i="43"/>
  <c r="R48" i="43"/>
  <c r="S48" i="43"/>
  <c r="T48" i="43"/>
  <c r="U48" i="43"/>
  <c r="V48" i="43"/>
  <c r="W48" i="43"/>
  <c r="X48" i="43"/>
  <c r="Y48" i="43"/>
  <c r="Z48" i="43"/>
  <c r="AA48" i="43"/>
  <c r="AB48" i="43"/>
  <c r="AC48" i="43"/>
  <c r="AD48" i="43"/>
  <c r="AE48" i="43"/>
  <c r="AF48" i="43"/>
  <c r="AG48" i="43"/>
  <c r="AH48" i="43"/>
  <c r="AI48" i="43"/>
  <c r="AJ48" i="43"/>
  <c r="AK48" i="43"/>
  <c r="AL48" i="43"/>
  <c r="AM48" i="43"/>
  <c r="AN48" i="43"/>
  <c r="AO48" i="43"/>
  <c r="AP48" i="43"/>
  <c r="AQ48" i="43"/>
  <c r="AR48" i="43"/>
  <c r="AS48" i="43"/>
  <c r="AT48" i="43"/>
  <c r="AU48" i="43"/>
  <c r="AV48" i="43"/>
  <c r="AW48" i="43"/>
  <c r="AX48" i="43"/>
  <c r="AY48" i="43"/>
  <c r="AZ48" i="43"/>
  <c r="BA48" i="43"/>
  <c r="BB48" i="43"/>
  <c r="BC48" i="43"/>
  <c r="BD48" i="43"/>
  <c r="BE48" i="43"/>
  <c r="BF48" i="43"/>
  <c r="BG48" i="43"/>
  <c r="BH48" i="43"/>
  <c r="BI48" i="43"/>
  <c r="BJ48" i="43"/>
  <c r="BK48" i="43"/>
  <c r="BL48" i="43"/>
  <c r="BM48" i="43"/>
  <c r="BN48" i="43"/>
  <c r="BO48" i="43"/>
  <c r="BP48" i="43"/>
  <c r="AB24" i="43"/>
  <c r="E59" i="43" a="1"/>
  <c r="E59" i="43"/>
  <c r="F59" i="43" a="1"/>
  <c r="F59" i="43"/>
  <c r="G59" i="43" a="1"/>
  <c r="H59" i="43" a="1"/>
  <c r="I59" i="43" a="1"/>
  <c r="J59" i="43" a="1"/>
  <c r="K59" i="43" a="1"/>
  <c r="L59" i="43" a="1"/>
  <c r="M59" i="43" a="1"/>
  <c r="N59" i="43" a="1"/>
  <c r="O59" i="43" a="1"/>
  <c r="P59" i="43" a="1"/>
  <c r="Q59" i="43" a="1"/>
  <c r="R59" i="43" a="1"/>
  <c r="S59" i="43" a="1"/>
  <c r="T59" i="43" a="1"/>
  <c r="U59" i="43" a="1"/>
  <c r="V59" i="43" a="1"/>
  <c r="W59" i="43" a="1"/>
  <c r="X59" i="43" a="1"/>
  <c r="Y59" i="43" a="1"/>
  <c r="Z59" i="43" a="1"/>
  <c r="AA59" i="43" a="1"/>
  <c r="AB59" i="43" a="1"/>
  <c r="AC59" i="43" a="1"/>
  <c r="AD59" i="43" a="1"/>
  <c r="AE59" i="43" a="1"/>
  <c r="AF59" i="43" a="1"/>
  <c r="AG59" i="43" a="1"/>
  <c r="AH59" i="43" a="1"/>
  <c r="AI59" i="43" a="1"/>
  <c r="AJ59" i="43" a="1"/>
  <c r="AK59" i="43" a="1"/>
  <c r="AL59" i="43" a="1"/>
  <c r="AM59" i="43" a="1"/>
  <c r="AN59" i="43" a="1"/>
  <c r="AO59" i="43" a="1"/>
  <c r="AP59" i="43" a="1"/>
  <c r="AQ59" i="43" a="1"/>
  <c r="AR59" i="43" a="1"/>
  <c r="AS59" i="43" a="1"/>
  <c r="AT59" i="43" a="1"/>
  <c r="AU59" i="43" a="1"/>
  <c r="AV59" i="43" a="1"/>
  <c r="AW59" i="43" a="1"/>
  <c r="AX59" i="43" a="1"/>
  <c r="AY59" i="43" a="1"/>
  <c r="AZ59" i="43" a="1"/>
  <c r="BA59" i="43" a="1"/>
  <c r="BB59" i="43" a="1"/>
  <c r="BC59" i="43" a="1"/>
  <c r="BD59" i="43" a="1"/>
  <c r="BE59" i="43" a="1"/>
  <c r="BF59" i="43" a="1"/>
  <c r="BG59" i="43" a="1"/>
  <c r="BH59" i="43" a="1"/>
  <c r="BI59" i="43" a="1"/>
  <c r="BJ59" i="43" a="1"/>
  <c r="BK59" i="43" a="1"/>
  <c r="BL59" i="43" a="1"/>
  <c r="BM59" i="43" a="1"/>
  <c r="BN59" i="43" a="1"/>
  <c r="BO59" i="43" a="1"/>
  <c r="BP59" i="43" a="1"/>
  <c r="G59" i="43"/>
  <c r="H59" i="43"/>
  <c r="I59" i="43"/>
  <c r="J59" i="43"/>
  <c r="K59" i="43"/>
  <c r="L59" i="43"/>
  <c r="M59" i="43"/>
  <c r="N59" i="43"/>
  <c r="O59" i="43"/>
  <c r="P59" i="43"/>
  <c r="Q59" i="43"/>
  <c r="R59" i="43"/>
  <c r="S59" i="43"/>
  <c r="T59" i="43"/>
  <c r="U59" i="43"/>
  <c r="V59" i="43"/>
  <c r="W59" i="43"/>
  <c r="X59" i="43"/>
  <c r="Y59" i="43"/>
  <c r="Z59" i="43"/>
  <c r="AA59" i="43"/>
  <c r="AB59" i="43"/>
  <c r="AC59" i="43"/>
  <c r="AD59" i="43"/>
  <c r="AE59" i="43"/>
  <c r="AF59" i="43"/>
  <c r="AG59" i="43"/>
  <c r="AH59" i="43"/>
  <c r="AI59" i="43"/>
  <c r="AJ59" i="43"/>
  <c r="AK59" i="43"/>
  <c r="AL59" i="43"/>
  <c r="AM59" i="43"/>
  <c r="AN59" i="43"/>
  <c r="AO59" i="43"/>
  <c r="AP59" i="43"/>
  <c r="AQ59" i="43"/>
  <c r="AR59" i="43"/>
  <c r="AS59" i="43"/>
  <c r="AT59" i="43"/>
  <c r="AU59" i="43"/>
  <c r="AV59" i="43"/>
  <c r="AW59" i="43"/>
  <c r="AX59" i="43"/>
  <c r="AY59" i="43"/>
  <c r="AZ59" i="43"/>
  <c r="BA59" i="43"/>
  <c r="BB59" i="43"/>
  <c r="BC59" i="43"/>
  <c r="BD59" i="43"/>
  <c r="BE59" i="43"/>
  <c r="BF59" i="43"/>
  <c r="BG59" i="43"/>
  <c r="BH59" i="43"/>
  <c r="BI59" i="43"/>
  <c r="BJ59" i="43"/>
  <c r="BK59" i="43"/>
  <c r="BL59" i="43"/>
  <c r="BM59" i="43"/>
  <c r="BN59" i="43"/>
  <c r="BO59" i="43"/>
  <c r="BP59" i="43"/>
  <c r="AC24" i="43"/>
  <c r="W24" i="43"/>
  <c r="E38" i="43" a="1"/>
  <c r="E38" i="43"/>
  <c r="F38" i="43" a="1"/>
  <c r="F38" i="43"/>
  <c r="G38" i="43" a="1"/>
  <c r="H38" i="43" a="1"/>
  <c r="I38" i="43" a="1"/>
  <c r="J38" i="43" a="1"/>
  <c r="K38" i="43" a="1"/>
  <c r="L38" i="43" a="1"/>
  <c r="M38" i="43" a="1"/>
  <c r="N38" i="43" a="1"/>
  <c r="O38" i="43" a="1"/>
  <c r="P38" i="43" a="1"/>
  <c r="Q38" i="43" a="1"/>
  <c r="R38" i="43" a="1"/>
  <c r="S38" i="43" a="1"/>
  <c r="T38" i="43" a="1"/>
  <c r="U38" i="43" a="1"/>
  <c r="V38" i="43" a="1"/>
  <c r="W38" i="43" a="1"/>
  <c r="X38" i="43" a="1"/>
  <c r="Y38" i="43" a="1"/>
  <c r="Z38" i="43" a="1"/>
  <c r="AA38" i="43" a="1"/>
  <c r="AB38" i="43" a="1"/>
  <c r="AC38" i="43" a="1"/>
  <c r="AD38" i="43" a="1"/>
  <c r="AE38" i="43" a="1"/>
  <c r="AF38" i="43" a="1"/>
  <c r="AG38" i="43" a="1"/>
  <c r="AH38" i="43" a="1"/>
  <c r="AI38" i="43" a="1"/>
  <c r="AJ38" i="43" a="1"/>
  <c r="AK38" i="43" a="1"/>
  <c r="AL38" i="43" a="1"/>
  <c r="AM38" i="43" a="1"/>
  <c r="AN38" i="43" a="1"/>
  <c r="AO38" i="43" a="1"/>
  <c r="AP38" i="43" a="1"/>
  <c r="AQ38" i="43" a="1"/>
  <c r="AR38" i="43" a="1"/>
  <c r="AS38" i="43" a="1"/>
  <c r="AT38" i="43" a="1"/>
  <c r="AU38" i="43" a="1"/>
  <c r="AV38" i="43" a="1"/>
  <c r="AW38" i="43" a="1"/>
  <c r="AX38" i="43" a="1"/>
  <c r="AY38" i="43" a="1"/>
  <c r="AZ38" i="43" a="1"/>
  <c r="BA38" i="43" a="1"/>
  <c r="BB38" i="43" a="1"/>
  <c r="BC38" i="43" a="1"/>
  <c r="BD38" i="43" a="1"/>
  <c r="BE38" i="43" a="1"/>
  <c r="BF38" i="43" a="1"/>
  <c r="BG38" i="43" a="1"/>
  <c r="BH38" i="43" a="1"/>
  <c r="BI38" i="43" a="1"/>
  <c r="BJ38" i="43" a="1"/>
  <c r="BK38" i="43" a="1"/>
  <c r="BL38" i="43" a="1"/>
  <c r="BM38" i="43" a="1"/>
  <c r="BN38" i="43" a="1"/>
  <c r="BO38" i="43" a="1"/>
  <c r="BP38" i="43" a="1"/>
  <c r="G38" i="43"/>
  <c r="H38" i="43"/>
  <c r="I38" i="43"/>
  <c r="J38" i="43"/>
  <c r="K38" i="43"/>
  <c r="L38" i="43"/>
  <c r="M38" i="43"/>
  <c r="N38" i="43"/>
  <c r="O38" i="43"/>
  <c r="P38" i="43"/>
  <c r="Q38" i="43"/>
  <c r="R38" i="43"/>
  <c r="S38" i="43"/>
  <c r="T38" i="43"/>
  <c r="U38" i="43"/>
  <c r="V38" i="43"/>
  <c r="W38" i="43"/>
  <c r="X38" i="43"/>
  <c r="Y38" i="43"/>
  <c r="Z38" i="43"/>
  <c r="AA38" i="43"/>
  <c r="AB38" i="43"/>
  <c r="AC38" i="43"/>
  <c r="AD38" i="43"/>
  <c r="AE38" i="43"/>
  <c r="AF38" i="43"/>
  <c r="AG38" i="43"/>
  <c r="AH38" i="43"/>
  <c r="AI38" i="43"/>
  <c r="AJ38" i="43"/>
  <c r="AK38" i="43"/>
  <c r="AL38" i="43"/>
  <c r="AM38" i="43"/>
  <c r="AN38" i="43"/>
  <c r="AO38" i="43"/>
  <c r="AP38" i="43"/>
  <c r="AQ38" i="43"/>
  <c r="AR38" i="43"/>
  <c r="AS38" i="43"/>
  <c r="AT38" i="43"/>
  <c r="AU38" i="43"/>
  <c r="AV38" i="43"/>
  <c r="AW38" i="43"/>
  <c r="AX38" i="43"/>
  <c r="AY38" i="43"/>
  <c r="AZ38" i="43"/>
  <c r="BA38" i="43"/>
  <c r="BB38" i="43"/>
  <c r="BC38" i="43"/>
  <c r="BD38" i="43"/>
  <c r="BE38" i="43"/>
  <c r="BF38" i="43"/>
  <c r="BG38" i="43"/>
  <c r="BH38" i="43"/>
  <c r="BI38" i="43"/>
  <c r="BJ38" i="43"/>
  <c r="BK38" i="43"/>
  <c r="BL38" i="43"/>
  <c r="BM38" i="43"/>
  <c r="BN38" i="43"/>
  <c r="BO38" i="43"/>
  <c r="BP38" i="43"/>
  <c r="AA25" i="43"/>
  <c r="E49" i="43" a="1"/>
  <c r="E49" i="43"/>
  <c r="F49" i="43" a="1"/>
  <c r="F49" i="43"/>
  <c r="G49" i="43" a="1"/>
  <c r="H49" i="43" a="1"/>
  <c r="I49" i="43" a="1"/>
  <c r="J49" i="43" a="1"/>
  <c r="K49" i="43" a="1"/>
  <c r="L49" i="43" a="1"/>
  <c r="M49" i="43" a="1"/>
  <c r="N49" i="43" a="1"/>
  <c r="O49" i="43" a="1"/>
  <c r="P49" i="43" a="1"/>
  <c r="Q49" i="43" a="1"/>
  <c r="R49" i="43" a="1"/>
  <c r="S49" i="43" a="1"/>
  <c r="T49" i="43" a="1"/>
  <c r="U49" i="43" a="1"/>
  <c r="V49" i="43" a="1"/>
  <c r="W49" i="43" a="1"/>
  <c r="X49" i="43" a="1"/>
  <c r="Y49" i="43" a="1"/>
  <c r="Z49" i="43" a="1"/>
  <c r="AA49" i="43" a="1"/>
  <c r="AB49" i="43" a="1"/>
  <c r="AC49" i="43" a="1"/>
  <c r="AD49" i="43" a="1"/>
  <c r="AE49" i="43" a="1"/>
  <c r="AF49" i="43" a="1"/>
  <c r="AG49" i="43" a="1"/>
  <c r="AH49" i="43" a="1"/>
  <c r="AI49" i="43" a="1"/>
  <c r="AJ49" i="43" a="1"/>
  <c r="AK49" i="43" a="1"/>
  <c r="AL49" i="43" a="1"/>
  <c r="AM49" i="43" a="1"/>
  <c r="AN49" i="43" a="1"/>
  <c r="AO49" i="43" a="1"/>
  <c r="AP49" i="43" a="1"/>
  <c r="AQ49" i="43" a="1"/>
  <c r="AR49" i="43" a="1"/>
  <c r="AS49" i="43" a="1"/>
  <c r="AT49" i="43" a="1"/>
  <c r="AU49" i="43" a="1"/>
  <c r="AV49" i="43" a="1"/>
  <c r="AW49" i="43" a="1"/>
  <c r="AX49" i="43" a="1"/>
  <c r="AY49" i="43" a="1"/>
  <c r="AZ49" i="43" a="1"/>
  <c r="BA49" i="43" a="1"/>
  <c r="BB49" i="43" a="1"/>
  <c r="BC49" i="43" a="1"/>
  <c r="BD49" i="43" a="1"/>
  <c r="BE49" i="43" a="1"/>
  <c r="BF49" i="43" a="1"/>
  <c r="BG49" i="43" a="1"/>
  <c r="BH49" i="43" a="1"/>
  <c r="BI49" i="43" a="1"/>
  <c r="BJ49" i="43" a="1"/>
  <c r="BK49" i="43" a="1"/>
  <c r="BL49" i="43" a="1"/>
  <c r="BM49" i="43" a="1"/>
  <c r="BN49" i="43" a="1"/>
  <c r="BO49" i="43" a="1"/>
  <c r="BP49" i="43" a="1"/>
  <c r="G49" i="43"/>
  <c r="H49" i="43"/>
  <c r="I49" i="43"/>
  <c r="J49" i="43"/>
  <c r="K49" i="43"/>
  <c r="L49" i="43"/>
  <c r="M49" i="43"/>
  <c r="N49" i="43"/>
  <c r="O49" i="43"/>
  <c r="P49" i="43"/>
  <c r="Q49" i="43"/>
  <c r="R49" i="43"/>
  <c r="S49" i="43"/>
  <c r="T49" i="43"/>
  <c r="U49" i="43"/>
  <c r="V49" i="43"/>
  <c r="W49" i="43"/>
  <c r="X49" i="43"/>
  <c r="Y49" i="43"/>
  <c r="Z49" i="43"/>
  <c r="AA49" i="43"/>
  <c r="AB49" i="43"/>
  <c r="AC49" i="43"/>
  <c r="AD49" i="43"/>
  <c r="AE49" i="43"/>
  <c r="AF49" i="43"/>
  <c r="AG49" i="43"/>
  <c r="AH49" i="43"/>
  <c r="AI49" i="43"/>
  <c r="AJ49" i="43"/>
  <c r="AK49" i="43"/>
  <c r="AL49" i="43"/>
  <c r="AM49" i="43"/>
  <c r="AN49" i="43"/>
  <c r="AO49" i="43"/>
  <c r="AP49" i="43"/>
  <c r="AQ49" i="43"/>
  <c r="AR49" i="43"/>
  <c r="AS49" i="43"/>
  <c r="AT49" i="43"/>
  <c r="AU49" i="43"/>
  <c r="AV49" i="43"/>
  <c r="AW49" i="43"/>
  <c r="AX49" i="43"/>
  <c r="AY49" i="43"/>
  <c r="AZ49" i="43"/>
  <c r="BA49" i="43"/>
  <c r="BB49" i="43"/>
  <c r="BC49" i="43"/>
  <c r="BD49" i="43"/>
  <c r="BE49" i="43"/>
  <c r="BF49" i="43"/>
  <c r="BG49" i="43"/>
  <c r="BH49" i="43"/>
  <c r="BI49" i="43"/>
  <c r="BJ49" i="43"/>
  <c r="BK49" i="43"/>
  <c r="BL49" i="43"/>
  <c r="BM49" i="43"/>
  <c r="BN49" i="43"/>
  <c r="BO49" i="43"/>
  <c r="BP49" i="43"/>
  <c r="AB25" i="43"/>
  <c r="E60" i="43" a="1"/>
  <c r="E60" i="43"/>
  <c r="F60" i="43" a="1"/>
  <c r="F60" i="43"/>
  <c r="G60" i="43" a="1"/>
  <c r="H60" i="43" a="1"/>
  <c r="I60" i="43" a="1"/>
  <c r="J60" i="43" a="1"/>
  <c r="K60" i="43" a="1"/>
  <c r="L60" i="43" a="1"/>
  <c r="M60" i="43" a="1"/>
  <c r="N60" i="43" a="1"/>
  <c r="O60" i="43" a="1"/>
  <c r="P60" i="43" a="1"/>
  <c r="Q60" i="43" a="1"/>
  <c r="R60" i="43" a="1"/>
  <c r="S60" i="43" a="1"/>
  <c r="T60" i="43" a="1"/>
  <c r="U60" i="43" a="1"/>
  <c r="V60" i="43" a="1"/>
  <c r="W60" i="43" a="1"/>
  <c r="X60" i="43" a="1"/>
  <c r="Y60" i="43" a="1"/>
  <c r="Z60" i="43" a="1"/>
  <c r="AA60" i="43" a="1"/>
  <c r="AB60" i="43" a="1"/>
  <c r="AC60" i="43" a="1"/>
  <c r="AD60" i="43" a="1"/>
  <c r="AE60" i="43" a="1"/>
  <c r="AF60" i="43" a="1"/>
  <c r="AG60" i="43" a="1"/>
  <c r="AH60" i="43" a="1"/>
  <c r="AI60" i="43" a="1"/>
  <c r="AJ60" i="43" a="1"/>
  <c r="AK60" i="43" a="1"/>
  <c r="AL60" i="43" a="1"/>
  <c r="AM60" i="43" a="1"/>
  <c r="AN60" i="43" a="1"/>
  <c r="AO60" i="43" a="1"/>
  <c r="AP60" i="43" a="1"/>
  <c r="AQ60" i="43" a="1"/>
  <c r="AR60" i="43" a="1"/>
  <c r="AS60" i="43" a="1"/>
  <c r="AT60" i="43" a="1"/>
  <c r="AU60" i="43" a="1"/>
  <c r="AV60" i="43" a="1"/>
  <c r="AW60" i="43" a="1"/>
  <c r="AX60" i="43" a="1"/>
  <c r="AY60" i="43" a="1"/>
  <c r="AZ60" i="43" a="1"/>
  <c r="BA60" i="43" a="1"/>
  <c r="BB60" i="43" a="1"/>
  <c r="BC60" i="43" a="1"/>
  <c r="BD60" i="43" a="1"/>
  <c r="BE60" i="43" a="1"/>
  <c r="BF60" i="43" a="1"/>
  <c r="BG60" i="43" a="1"/>
  <c r="BH60" i="43" a="1"/>
  <c r="BI60" i="43" a="1"/>
  <c r="BJ60" i="43" a="1"/>
  <c r="BK60" i="43" a="1"/>
  <c r="BL60" i="43" a="1"/>
  <c r="BM60" i="43" a="1"/>
  <c r="BN60" i="43" a="1"/>
  <c r="BO60" i="43" a="1"/>
  <c r="BP60" i="43" a="1"/>
  <c r="G60" i="43"/>
  <c r="H60" i="43"/>
  <c r="I60" i="43"/>
  <c r="J60" i="43"/>
  <c r="K60" i="43"/>
  <c r="L60" i="43"/>
  <c r="M60" i="43"/>
  <c r="N60" i="43"/>
  <c r="O60" i="43"/>
  <c r="P60" i="43"/>
  <c r="Q60" i="43"/>
  <c r="R60" i="43"/>
  <c r="S60" i="43"/>
  <c r="T60" i="43"/>
  <c r="U60" i="43"/>
  <c r="V60" i="43"/>
  <c r="W60" i="43"/>
  <c r="X60" i="43"/>
  <c r="Y60" i="43"/>
  <c r="Z60" i="43"/>
  <c r="AA60" i="43"/>
  <c r="AB60" i="43"/>
  <c r="AC60" i="43"/>
  <c r="AD60" i="43"/>
  <c r="AE60" i="43"/>
  <c r="AF60" i="43"/>
  <c r="AG60" i="43"/>
  <c r="AH60" i="43"/>
  <c r="AI60" i="43"/>
  <c r="AJ60" i="43"/>
  <c r="AK60" i="43"/>
  <c r="AL60" i="43"/>
  <c r="AM60" i="43"/>
  <c r="AN60" i="43"/>
  <c r="AO60" i="43"/>
  <c r="AP60" i="43"/>
  <c r="AQ60" i="43"/>
  <c r="AR60" i="43"/>
  <c r="AS60" i="43"/>
  <c r="AT60" i="43"/>
  <c r="AU60" i="43"/>
  <c r="AV60" i="43"/>
  <c r="AW60" i="43"/>
  <c r="AX60" i="43"/>
  <c r="AY60" i="43"/>
  <c r="AZ60" i="43"/>
  <c r="BA60" i="43"/>
  <c r="BB60" i="43"/>
  <c r="BC60" i="43"/>
  <c r="BD60" i="43"/>
  <c r="BE60" i="43"/>
  <c r="BF60" i="43"/>
  <c r="BG60" i="43"/>
  <c r="BH60" i="43"/>
  <c r="BI60" i="43"/>
  <c r="BJ60" i="43"/>
  <c r="BK60" i="43"/>
  <c r="BL60" i="43"/>
  <c r="BM60" i="43"/>
  <c r="BN60" i="43"/>
  <c r="BO60" i="43"/>
  <c r="BP60" i="43"/>
  <c r="AC25" i="43"/>
  <c r="W25" i="43"/>
  <c r="Y17" i="43"/>
  <c r="X17" i="43"/>
  <c r="Y18" i="43"/>
  <c r="X18" i="43"/>
  <c r="Y19" i="43"/>
  <c r="X19" i="43"/>
  <c r="Y20" i="43"/>
  <c r="X20" i="43"/>
  <c r="Y21" i="43"/>
  <c r="X21" i="43"/>
  <c r="Y22" i="43"/>
  <c r="X22" i="43"/>
  <c r="X23" i="43"/>
  <c r="X24" i="43"/>
  <c r="X25" i="43"/>
  <c r="E4" i="43"/>
  <c r="D4" i="43"/>
  <c r="E5" i="43"/>
  <c r="D5" i="43"/>
  <c r="E6" i="43"/>
  <c r="D6" i="43"/>
  <c r="E7" i="43"/>
  <c r="D7" i="43"/>
  <c r="E8" i="43"/>
  <c r="D8" i="43"/>
  <c r="E9" i="43"/>
  <c r="D9" i="43"/>
  <c r="E10" i="43"/>
  <c r="D10" i="43"/>
  <c r="E11" i="43"/>
  <c r="D11" i="43"/>
  <c r="E12" i="43"/>
  <c r="D12" i="43"/>
  <c r="C4" i="43"/>
  <c r="C5" i="43"/>
  <c r="C6" i="43"/>
  <c r="C7" i="43"/>
  <c r="C8" i="43"/>
  <c r="C9" i="43"/>
  <c r="C10" i="43"/>
  <c r="C11" i="43"/>
  <c r="C12" i="43"/>
  <c r="C375" i="43"/>
  <c r="B387" i="43"/>
  <c r="AA50" i="26"/>
  <c r="C376" i="43"/>
  <c r="C387" i="43"/>
  <c r="AB50" i="26"/>
  <c r="C377" i="43"/>
  <c r="D387" i="43"/>
  <c r="AC50" i="26"/>
  <c r="C378" i="43"/>
  <c r="E387" i="43"/>
  <c r="AD50" i="26"/>
  <c r="C379" i="43"/>
  <c r="F387" i="43"/>
  <c r="AE50" i="26"/>
  <c r="C380" i="43"/>
  <c r="G387" i="43"/>
  <c r="AF50" i="26"/>
  <c r="AA51" i="26"/>
  <c r="C388" i="43"/>
  <c r="AB51" i="26"/>
  <c r="AA417" i="43"/>
  <c r="AB417" i="43"/>
  <c r="D388" i="43"/>
  <c r="AC51" i="26"/>
  <c r="AA393" i="43"/>
  <c r="AB393" i="43"/>
  <c r="AA429" i="43"/>
  <c r="AB429" i="43"/>
  <c r="E388" i="43"/>
  <c r="AD51" i="26"/>
  <c r="F388" i="43"/>
  <c r="AE51" i="26"/>
  <c r="G388" i="43"/>
  <c r="AF51" i="26"/>
  <c r="B389" i="43"/>
  <c r="AA52" i="26"/>
  <c r="AB52" i="26"/>
  <c r="D389" i="43"/>
  <c r="AC52" i="26"/>
  <c r="E389" i="43"/>
  <c r="AD52" i="26"/>
  <c r="AA399" i="43"/>
  <c r="AB399" i="43"/>
  <c r="F389" i="43"/>
  <c r="AE52" i="26"/>
  <c r="AB135" i="43"/>
  <c r="G389" i="43"/>
  <c r="AF52" i="26"/>
  <c r="AB129" i="43"/>
  <c r="B390" i="43"/>
  <c r="AA53" i="26"/>
  <c r="C390" i="43"/>
  <c r="AB53" i="26"/>
  <c r="AC53" i="26"/>
  <c r="E390" i="43"/>
  <c r="AD53" i="26"/>
  <c r="F390" i="43"/>
  <c r="AE53" i="26"/>
  <c r="AA405" i="43"/>
  <c r="AB405" i="43"/>
  <c r="G390" i="43"/>
  <c r="AF53" i="26"/>
  <c r="AB105" i="43"/>
  <c r="AB141" i="43"/>
  <c r="B391" i="43"/>
  <c r="AA54" i="26"/>
  <c r="C391" i="43"/>
  <c r="AB54" i="26"/>
  <c r="D391" i="43"/>
  <c r="AC54" i="26"/>
  <c r="AD54" i="26"/>
  <c r="AA411" i="43"/>
  <c r="AB411" i="43"/>
  <c r="F391" i="43"/>
  <c r="AE54" i="26"/>
  <c r="AA435" i="43"/>
  <c r="AB435" i="43"/>
  <c r="G391" i="43"/>
  <c r="AF54" i="26"/>
  <c r="B392" i="43"/>
  <c r="AA55" i="26"/>
  <c r="AB111" i="43"/>
  <c r="C392" i="43"/>
  <c r="AB55" i="26"/>
  <c r="D392" i="43"/>
  <c r="AC55" i="26"/>
  <c r="AB123" i="43"/>
  <c r="E392" i="43"/>
  <c r="AD55" i="26"/>
  <c r="AE55" i="26"/>
  <c r="G392" i="43"/>
  <c r="AF55" i="26"/>
  <c r="B393" i="43"/>
  <c r="AA56" i="26"/>
  <c r="AA423" i="43"/>
  <c r="AB423" i="43"/>
  <c r="C393" i="43"/>
  <c r="AB56" i="26"/>
  <c r="AB117" i="43"/>
  <c r="D393" i="43"/>
  <c r="AC56" i="26"/>
  <c r="AB147" i="43"/>
  <c r="E393" i="43"/>
  <c r="AD56" i="26"/>
  <c r="F393" i="43"/>
  <c r="AE56" i="26"/>
  <c r="AF56" i="26"/>
  <c r="Q50" i="26" a="1"/>
  <c r="Q50" i="26"/>
  <c r="R50" i="26"/>
  <c r="S50" i="26"/>
  <c r="T50" i="26"/>
  <c r="U50" i="26"/>
  <c r="V50" i="26"/>
  <c r="W50" i="26"/>
  <c r="X50" i="26"/>
  <c r="Y50" i="26"/>
  <c r="Z50" i="26"/>
  <c r="B375" i="43"/>
  <c r="Q51" i="26"/>
  <c r="R51" i="26"/>
  <c r="D375" i="43"/>
  <c r="S51" i="26"/>
  <c r="E375" i="43"/>
  <c r="T51" i="26"/>
  <c r="F375" i="43"/>
  <c r="U51" i="26"/>
  <c r="G375" i="43"/>
  <c r="V51" i="26"/>
  <c r="H375" i="43"/>
  <c r="W51" i="26"/>
  <c r="I375" i="43"/>
  <c r="X51" i="26"/>
  <c r="J375" i="43"/>
  <c r="Y51" i="26"/>
  <c r="K375" i="43"/>
  <c r="Z51" i="26"/>
  <c r="B376" i="43"/>
  <c r="Q52" i="26"/>
  <c r="R52" i="26"/>
  <c r="D376" i="43"/>
  <c r="S52" i="26"/>
  <c r="E376" i="43"/>
  <c r="T52" i="26"/>
  <c r="F376" i="43"/>
  <c r="U52" i="26"/>
  <c r="G376" i="43"/>
  <c r="V52" i="26"/>
  <c r="H376" i="43"/>
  <c r="W52" i="26"/>
  <c r="I376" i="43"/>
  <c r="X52" i="26"/>
  <c r="J376" i="43"/>
  <c r="Y52" i="26"/>
  <c r="K376" i="43"/>
  <c r="Z52" i="26"/>
  <c r="B377" i="43"/>
  <c r="Q53" i="26"/>
  <c r="R53" i="26"/>
  <c r="D377" i="43"/>
  <c r="S53" i="26"/>
  <c r="E377" i="43"/>
  <c r="T53" i="26"/>
  <c r="F377" i="43"/>
  <c r="U53" i="26"/>
  <c r="G377" i="43"/>
  <c r="V53" i="26"/>
  <c r="H377" i="43"/>
  <c r="W53" i="26"/>
  <c r="I377" i="43"/>
  <c r="X53" i="26"/>
  <c r="J377" i="43"/>
  <c r="Y53" i="26"/>
  <c r="K377" i="43"/>
  <c r="Z53" i="26"/>
  <c r="B378" i="43"/>
  <c r="Q54" i="26"/>
  <c r="R54" i="26"/>
  <c r="D378" i="43"/>
  <c r="S54" i="26"/>
  <c r="E378" i="43"/>
  <c r="T54" i="26"/>
  <c r="F378" i="43"/>
  <c r="U54" i="26"/>
  <c r="G378" i="43"/>
  <c r="V54" i="26"/>
  <c r="H378" i="43"/>
  <c r="W54" i="26"/>
  <c r="I378" i="43"/>
  <c r="X54" i="26"/>
  <c r="J378" i="43"/>
  <c r="Y54" i="26"/>
  <c r="K378" i="43"/>
  <c r="Z54" i="26"/>
  <c r="B379" i="43"/>
  <c r="Q55" i="26"/>
  <c r="R55" i="26"/>
  <c r="D379" i="43"/>
  <c r="S55" i="26"/>
  <c r="E379" i="43"/>
  <c r="T55" i="26"/>
  <c r="F379" i="43"/>
  <c r="U55" i="26"/>
  <c r="G379" i="43"/>
  <c r="V55" i="26"/>
  <c r="H379" i="43"/>
  <c r="W55" i="26"/>
  <c r="I379" i="43"/>
  <c r="X55" i="26"/>
  <c r="J379" i="43"/>
  <c r="Y55" i="26"/>
  <c r="K379" i="43"/>
  <c r="Z55" i="26"/>
  <c r="B380" i="43"/>
  <c r="Q56" i="26"/>
  <c r="R56" i="26"/>
  <c r="D380" i="43"/>
  <c r="S56" i="26"/>
  <c r="E380" i="43"/>
  <c r="T56" i="26"/>
  <c r="F380" i="43"/>
  <c r="U56" i="26"/>
  <c r="G380" i="43"/>
  <c r="V56" i="26"/>
  <c r="H380" i="43"/>
  <c r="W56" i="26"/>
  <c r="I380" i="43"/>
  <c r="X56" i="26"/>
  <c r="J380" i="43"/>
  <c r="Y56" i="26"/>
  <c r="K380" i="43"/>
  <c r="Z56" i="26"/>
  <c r="AA41" i="26" a="1"/>
  <c r="J81" i="42"/>
  <c r="X64" i="42"/>
  <c r="Y64" i="42"/>
  <c r="J117" i="42"/>
  <c r="K117" i="42"/>
  <c r="X100" i="42"/>
  <c r="Y100" i="42"/>
  <c r="J118" i="42"/>
  <c r="K118" i="42"/>
  <c r="X101" i="42"/>
  <c r="Y101" i="42"/>
  <c r="J119" i="42"/>
  <c r="K119" i="42"/>
  <c r="X102" i="42"/>
  <c r="J120" i="42"/>
  <c r="K120" i="42"/>
  <c r="X103" i="42"/>
  <c r="J121" i="42"/>
  <c r="K121" i="42"/>
  <c r="X104" i="42"/>
  <c r="J122" i="42"/>
  <c r="K122" i="42"/>
  <c r="X105" i="42"/>
  <c r="J123" i="42"/>
  <c r="K123" i="42"/>
  <c r="X106" i="42"/>
  <c r="J124" i="42"/>
  <c r="K124" i="42"/>
  <c r="X107" i="42"/>
  <c r="J125" i="42"/>
  <c r="K125" i="42"/>
  <c r="X108" i="42"/>
  <c r="J126" i="42"/>
  <c r="K126" i="42"/>
  <c r="X109" i="42"/>
  <c r="J127" i="42"/>
  <c r="K127" i="42"/>
  <c r="X110" i="42"/>
  <c r="J128" i="42"/>
  <c r="K128" i="42"/>
  <c r="X111" i="42"/>
  <c r="J129" i="42"/>
  <c r="K129" i="42"/>
  <c r="X112" i="42"/>
  <c r="J130" i="42"/>
  <c r="K130" i="42"/>
  <c r="X113" i="42"/>
  <c r="J131" i="42"/>
  <c r="K131" i="42"/>
  <c r="X114" i="42"/>
  <c r="J132" i="42"/>
  <c r="K132" i="42"/>
  <c r="X115" i="42"/>
  <c r="J133" i="42"/>
  <c r="K133" i="42"/>
  <c r="X116" i="42"/>
  <c r="J134" i="42"/>
  <c r="K134" i="42"/>
  <c r="X117" i="42"/>
  <c r="J135" i="42"/>
  <c r="K135" i="42"/>
  <c r="X118" i="42"/>
  <c r="J136" i="42"/>
  <c r="K136" i="42"/>
  <c r="X119" i="42"/>
  <c r="J137" i="42"/>
  <c r="K137" i="42"/>
  <c r="X120" i="42"/>
  <c r="J138" i="42"/>
  <c r="K138" i="42"/>
  <c r="X121" i="42"/>
  <c r="J139" i="42"/>
  <c r="K139" i="42"/>
  <c r="X122" i="42"/>
  <c r="J140" i="42"/>
  <c r="K140" i="42"/>
  <c r="X123" i="42"/>
  <c r="J141" i="42"/>
  <c r="K141" i="42"/>
  <c r="X124" i="42"/>
  <c r="J142" i="42"/>
  <c r="K142" i="42"/>
  <c r="X125" i="42"/>
  <c r="J143" i="42"/>
  <c r="K143" i="42"/>
  <c r="X126" i="42"/>
  <c r="J144" i="42"/>
  <c r="K144" i="42"/>
  <c r="X127" i="42"/>
  <c r="J145" i="42"/>
  <c r="K145" i="42"/>
  <c r="X128" i="42"/>
  <c r="J146" i="42"/>
  <c r="K146" i="42"/>
  <c r="X129" i="42"/>
  <c r="J147" i="42"/>
  <c r="K147" i="42"/>
  <c r="X130" i="42"/>
  <c r="J148" i="42"/>
  <c r="K148" i="42"/>
  <c r="X131" i="42"/>
  <c r="J149" i="42"/>
  <c r="K149" i="42"/>
  <c r="X132" i="42"/>
  <c r="J150" i="42"/>
  <c r="K150" i="42"/>
  <c r="X133" i="42"/>
  <c r="J151" i="42"/>
  <c r="K151" i="42"/>
  <c r="X134" i="42"/>
  <c r="J152" i="42"/>
  <c r="K152" i="42"/>
  <c r="X135" i="42"/>
  <c r="Y102" i="42"/>
  <c r="Y103" i="42"/>
  <c r="Y104" i="42"/>
  <c r="Y105" i="42"/>
  <c r="Y106" i="42"/>
  <c r="Y107" i="42"/>
  <c r="Y108" i="42"/>
  <c r="Y109" i="42"/>
  <c r="Y110" i="42"/>
  <c r="Y111" i="42"/>
  <c r="Y112" i="42"/>
  <c r="Y113" i="42"/>
  <c r="Y114" i="42"/>
  <c r="Y115" i="42"/>
  <c r="Y116" i="42"/>
  <c r="Y117" i="42"/>
  <c r="Y118" i="42"/>
  <c r="Y119" i="42"/>
  <c r="Y120" i="42"/>
  <c r="Y121" i="42"/>
  <c r="Y122" i="42"/>
  <c r="Y123" i="42"/>
  <c r="Y124" i="42"/>
  <c r="Y125" i="42"/>
  <c r="Y126" i="42"/>
  <c r="Y127" i="42"/>
  <c r="Y128" i="42"/>
  <c r="Y129" i="42"/>
  <c r="Y130" i="42"/>
  <c r="Y131" i="42"/>
  <c r="Y132" i="42"/>
  <c r="Y133" i="42"/>
  <c r="Y134" i="42"/>
  <c r="Y135" i="42"/>
  <c r="J153" i="42"/>
  <c r="K153" i="42"/>
  <c r="X136" i="42"/>
  <c r="Y136" i="42"/>
  <c r="J154" i="42"/>
  <c r="K154" i="42"/>
  <c r="X137" i="42"/>
  <c r="Y137" i="42"/>
  <c r="J155" i="42"/>
  <c r="K155" i="42"/>
  <c r="X138" i="42"/>
  <c r="J156" i="42"/>
  <c r="K156" i="42"/>
  <c r="X139" i="42"/>
  <c r="J157" i="42"/>
  <c r="K157" i="42"/>
  <c r="X140" i="42"/>
  <c r="J158" i="42"/>
  <c r="K158" i="42"/>
  <c r="X141" i="42"/>
  <c r="J159" i="42"/>
  <c r="K159" i="42"/>
  <c r="X142" i="42"/>
  <c r="J160" i="42"/>
  <c r="K160" i="42"/>
  <c r="X143" i="42"/>
  <c r="J161" i="42"/>
  <c r="K161" i="42"/>
  <c r="X144" i="42"/>
  <c r="Y138" i="42"/>
  <c r="Y139" i="42"/>
  <c r="Y140" i="42"/>
  <c r="Y141" i="42"/>
  <c r="Y142" i="42"/>
  <c r="Y143" i="42"/>
  <c r="Y144" i="42"/>
  <c r="J162" i="42"/>
  <c r="K162" i="42"/>
  <c r="X145" i="42"/>
  <c r="Y145" i="42"/>
  <c r="J163" i="42"/>
  <c r="K163" i="42"/>
  <c r="X146" i="42"/>
  <c r="Y146" i="42"/>
  <c r="J164" i="42"/>
  <c r="K164" i="42"/>
  <c r="X147" i="42"/>
  <c r="J166" i="42"/>
  <c r="K166" i="42"/>
  <c r="X149" i="42"/>
  <c r="J167" i="42"/>
  <c r="K167" i="42"/>
  <c r="X150" i="42"/>
  <c r="J168" i="42"/>
  <c r="K168" i="42"/>
  <c r="X151" i="42"/>
  <c r="J169" i="42"/>
  <c r="K169" i="42"/>
  <c r="X152" i="42"/>
  <c r="Y147" i="42"/>
  <c r="Y149" i="42"/>
  <c r="Y150" i="42"/>
  <c r="Y151" i="42"/>
  <c r="Y152" i="42"/>
  <c r="X148" i="42"/>
  <c r="Y148" i="42"/>
  <c r="L4" i="42"/>
  <c r="M4" i="42"/>
  <c r="N4" i="42"/>
  <c r="K4" i="42"/>
  <c r="L5" i="42"/>
  <c r="M5" i="42"/>
  <c r="N5" i="42"/>
  <c r="K5" i="42"/>
  <c r="L6" i="42"/>
  <c r="M6" i="42"/>
  <c r="N6" i="42"/>
  <c r="K6" i="42"/>
  <c r="L7" i="42"/>
  <c r="M7" i="42"/>
  <c r="N7" i="42"/>
  <c r="K7" i="42"/>
  <c r="L8" i="42"/>
  <c r="M8" i="42"/>
  <c r="N8" i="42"/>
  <c r="K8" i="42"/>
  <c r="L9" i="42"/>
  <c r="M9" i="42"/>
  <c r="N9" i="42"/>
  <c r="K9" i="42"/>
  <c r="L10" i="42"/>
  <c r="M10" i="42"/>
  <c r="N10" i="42"/>
  <c r="K10" i="42"/>
  <c r="L11" i="42"/>
  <c r="M11" i="42"/>
  <c r="N11" i="42"/>
  <c r="K11" i="42"/>
  <c r="L12" i="42"/>
  <c r="M12" i="42"/>
  <c r="N12" i="42"/>
  <c r="K12" i="42"/>
  <c r="K13" i="42"/>
  <c r="K17" i="42"/>
  <c r="G4" i="42"/>
  <c r="H4" i="42"/>
  <c r="I4" i="42"/>
  <c r="J17" i="42"/>
  <c r="H17" i="42"/>
  <c r="L17" i="42"/>
  <c r="K18" i="42"/>
  <c r="G5" i="42"/>
  <c r="H5" i="42"/>
  <c r="I5" i="42"/>
  <c r="J18" i="42"/>
  <c r="H18" i="42"/>
  <c r="L18" i="42"/>
  <c r="K19" i="42"/>
  <c r="G6" i="42"/>
  <c r="H6" i="42"/>
  <c r="I6" i="42"/>
  <c r="J19" i="42"/>
  <c r="H19" i="42"/>
  <c r="L19" i="42"/>
  <c r="K20" i="42"/>
  <c r="G7" i="42"/>
  <c r="H7" i="42"/>
  <c r="I7" i="42"/>
  <c r="J20" i="42"/>
  <c r="H20" i="42"/>
  <c r="L20" i="42"/>
  <c r="K21" i="42"/>
  <c r="G8" i="42"/>
  <c r="H8" i="42"/>
  <c r="I8" i="42"/>
  <c r="J21" i="42"/>
  <c r="H21" i="42"/>
  <c r="L21" i="42"/>
  <c r="K22" i="42"/>
  <c r="G9" i="42"/>
  <c r="H9" i="42"/>
  <c r="I9" i="42"/>
  <c r="J22" i="42"/>
  <c r="H22" i="42"/>
  <c r="L22" i="42"/>
  <c r="K23" i="42"/>
  <c r="G10" i="42"/>
  <c r="H10" i="42"/>
  <c r="I10" i="42"/>
  <c r="J23" i="42"/>
  <c r="H23" i="42"/>
  <c r="L23" i="42"/>
  <c r="K24" i="42"/>
  <c r="G11" i="42"/>
  <c r="H11" i="42"/>
  <c r="I11" i="42"/>
  <c r="J24" i="42"/>
  <c r="H24" i="42"/>
  <c r="L24" i="42"/>
  <c r="K25" i="42"/>
  <c r="G12" i="42"/>
  <c r="H12" i="42"/>
  <c r="I12" i="42"/>
  <c r="J25" i="42"/>
  <c r="H25" i="42"/>
  <c r="L25" i="42"/>
  <c r="M17" i="42"/>
  <c r="N17" i="42" a="1"/>
  <c r="N17" i="42"/>
  <c r="O17" i="42"/>
  <c r="E30" i="42" a="1"/>
  <c r="E30" i="42"/>
  <c r="F30" i="42" a="1"/>
  <c r="F30" i="42"/>
  <c r="G30" i="42" a="1"/>
  <c r="H30" i="42" a="1"/>
  <c r="I30" i="42" a="1"/>
  <c r="J30" i="42" a="1"/>
  <c r="K30" i="42" a="1"/>
  <c r="L30" i="42" a="1"/>
  <c r="P17" i="42"/>
  <c r="M30" i="42" a="1"/>
  <c r="N30" i="42" a="1"/>
  <c r="O30" i="42" a="1"/>
  <c r="P30" i="42" a="1"/>
  <c r="Q30" i="42" a="1"/>
  <c r="R30" i="42" a="1"/>
  <c r="S30" i="42" a="1"/>
  <c r="T30" i="42" a="1"/>
  <c r="Q17" i="42"/>
  <c r="U30" i="42" a="1"/>
  <c r="V30" i="42" a="1"/>
  <c r="W30" i="42" a="1"/>
  <c r="X30" i="42" a="1"/>
  <c r="Y30" i="42" a="1"/>
  <c r="Z30" i="42" a="1"/>
  <c r="AA30" i="42" a="1"/>
  <c r="AB30" i="42" a="1"/>
  <c r="R17" i="42"/>
  <c r="AC30" i="42" a="1"/>
  <c r="AD30" i="42" a="1"/>
  <c r="AE30" i="42" a="1"/>
  <c r="AF30" i="42" a="1"/>
  <c r="AG30" i="42" a="1"/>
  <c r="AH30" i="42" a="1"/>
  <c r="AI30" i="42" a="1"/>
  <c r="AJ30" i="42" a="1"/>
  <c r="S17" i="42"/>
  <c r="AK30" i="42" a="1"/>
  <c r="AL30" i="42" a="1"/>
  <c r="AM30" i="42" a="1"/>
  <c r="AN30" i="42" a="1"/>
  <c r="AO30" i="42" a="1"/>
  <c r="AP30" i="42" a="1"/>
  <c r="AQ30" i="42" a="1"/>
  <c r="AR30" i="42" a="1"/>
  <c r="T17" i="42"/>
  <c r="AS30" i="42" a="1"/>
  <c r="AT30" i="42" a="1"/>
  <c r="AU30" i="42" a="1"/>
  <c r="AV30" i="42" a="1"/>
  <c r="AW30" i="42" a="1"/>
  <c r="AX30" i="42" a="1"/>
  <c r="AY30" i="42" a="1"/>
  <c r="AZ30" i="42" a="1"/>
  <c r="U17" i="42"/>
  <c r="BA30" i="42" a="1"/>
  <c r="BB30" i="42" a="1"/>
  <c r="BC30" i="42" a="1"/>
  <c r="BD30" i="42" a="1"/>
  <c r="BE30" i="42" a="1"/>
  <c r="BF30" i="42" a="1"/>
  <c r="BG30" i="42" a="1"/>
  <c r="BH30" i="42" a="1"/>
  <c r="V17" i="42"/>
  <c r="BI30" i="42" a="1"/>
  <c r="BJ30" i="42" a="1"/>
  <c r="BK30" i="42" a="1"/>
  <c r="BL30" i="42" a="1"/>
  <c r="BM30" i="42" a="1"/>
  <c r="BN30" i="42" a="1"/>
  <c r="BO30" i="42" a="1"/>
  <c r="BP30" i="42" a="1"/>
  <c r="G30" i="42"/>
  <c r="H30" i="42"/>
  <c r="I30" i="42"/>
  <c r="J30" i="42"/>
  <c r="K30" i="42"/>
  <c r="L30" i="42"/>
  <c r="M30" i="42"/>
  <c r="N30" i="42"/>
  <c r="O30" i="42"/>
  <c r="P30" i="42"/>
  <c r="Q30" i="42"/>
  <c r="R30" i="42"/>
  <c r="S30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N30" i="42"/>
  <c r="AO30" i="42"/>
  <c r="AP30" i="42"/>
  <c r="AQ30" i="42"/>
  <c r="AR30" i="42"/>
  <c r="AS30" i="42"/>
  <c r="AT30" i="42"/>
  <c r="AU30" i="42"/>
  <c r="AV30" i="42"/>
  <c r="AW30" i="42"/>
  <c r="AX30" i="42"/>
  <c r="AY30" i="42"/>
  <c r="AZ30" i="42"/>
  <c r="BA30" i="42"/>
  <c r="BB30" i="42"/>
  <c r="BC30" i="42"/>
  <c r="BD30" i="42"/>
  <c r="BE30" i="42"/>
  <c r="BF30" i="42"/>
  <c r="BG30" i="42"/>
  <c r="BH30" i="42"/>
  <c r="BI30" i="42"/>
  <c r="BJ30" i="42"/>
  <c r="BK30" i="42"/>
  <c r="BL30" i="42"/>
  <c r="BM30" i="42"/>
  <c r="BN30" i="42"/>
  <c r="BO30" i="42"/>
  <c r="BP30" i="42"/>
  <c r="AA17" i="42"/>
  <c r="E41" i="42" a="1"/>
  <c r="E41" i="42"/>
  <c r="F41" i="42" a="1"/>
  <c r="F41" i="42"/>
  <c r="G41" i="42" a="1"/>
  <c r="H41" i="42" a="1"/>
  <c r="I41" i="42" a="1"/>
  <c r="J41" i="42" a="1"/>
  <c r="K41" i="42" a="1"/>
  <c r="L41" i="42" a="1"/>
  <c r="M41" i="42" a="1"/>
  <c r="N41" i="42" a="1"/>
  <c r="O41" i="42" a="1"/>
  <c r="P41" i="42" a="1"/>
  <c r="Q41" i="42" a="1"/>
  <c r="R41" i="42" a="1"/>
  <c r="S41" i="42" a="1"/>
  <c r="T41" i="42" a="1"/>
  <c r="U41" i="42" a="1"/>
  <c r="V41" i="42" a="1"/>
  <c r="W41" i="42" a="1"/>
  <c r="X41" i="42" a="1"/>
  <c r="Y41" i="42" a="1"/>
  <c r="Z41" i="42" a="1"/>
  <c r="AA41" i="42" a="1"/>
  <c r="AB41" i="42" a="1"/>
  <c r="AC41" i="42" a="1"/>
  <c r="AD41" i="42" a="1"/>
  <c r="AE41" i="42" a="1"/>
  <c r="AF41" i="42" a="1"/>
  <c r="AG41" i="42" a="1"/>
  <c r="AH41" i="42" a="1"/>
  <c r="AI41" i="42" a="1"/>
  <c r="AJ41" i="42" a="1"/>
  <c r="AK41" i="42" a="1"/>
  <c r="AL41" i="42" a="1"/>
  <c r="AM41" i="42" a="1"/>
  <c r="AN41" i="42" a="1"/>
  <c r="AO41" i="42" a="1"/>
  <c r="AP41" i="42" a="1"/>
  <c r="AQ41" i="42" a="1"/>
  <c r="AR41" i="42" a="1"/>
  <c r="AS41" i="42" a="1"/>
  <c r="AT41" i="42" a="1"/>
  <c r="AU41" i="42" a="1"/>
  <c r="AV41" i="42" a="1"/>
  <c r="AW41" i="42" a="1"/>
  <c r="AX41" i="42" a="1"/>
  <c r="AY41" i="42" a="1"/>
  <c r="AZ41" i="42" a="1"/>
  <c r="BA41" i="42" a="1"/>
  <c r="BB41" i="42" a="1"/>
  <c r="BC41" i="42" a="1"/>
  <c r="BD41" i="42" a="1"/>
  <c r="BE41" i="42" a="1"/>
  <c r="BF41" i="42" a="1"/>
  <c r="BG41" i="42" a="1"/>
  <c r="BH41" i="42" a="1"/>
  <c r="BI41" i="42" a="1"/>
  <c r="BJ41" i="42" a="1"/>
  <c r="BK41" i="42" a="1"/>
  <c r="BL41" i="42" a="1"/>
  <c r="BM41" i="42" a="1"/>
  <c r="BN41" i="42" a="1"/>
  <c r="BO41" i="42" a="1"/>
  <c r="BP41" i="42" a="1"/>
  <c r="G41" i="42"/>
  <c r="H41" i="42"/>
  <c r="I41" i="42"/>
  <c r="J41" i="42"/>
  <c r="K41" i="42"/>
  <c r="L41" i="42"/>
  <c r="M41" i="42"/>
  <c r="N41" i="42"/>
  <c r="O41" i="42"/>
  <c r="P41" i="42"/>
  <c r="Q41" i="42"/>
  <c r="R41" i="42"/>
  <c r="S41" i="42"/>
  <c r="T41" i="42"/>
  <c r="U41" i="42"/>
  <c r="V41" i="42"/>
  <c r="W41" i="42"/>
  <c r="X41" i="42"/>
  <c r="Y41" i="42"/>
  <c r="Z41" i="42"/>
  <c r="AA41" i="42"/>
  <c r="AB41" i="42"/>
  <c r="AC41" i="42"/>
  <c r="AD41" i="42"/>
  <c r="AE41" i="42"/>
  <c r="AF41" i="42"/>
  <c r="AG41" i="42"/>
  <c r="AH41" i="42"/>
  <c r="AI41" i="42"/>
  <c r="AJ41" i="42"/>
  <c r="AK41" i="42"/>
  <c r="AL41" i="42"/>
  <c r="AM41" i="42"/>
  <c r="AN41" i="42"/>
  <c r="AO41" i="42"/>
  <c r="AP41" i="42"/>
  <c r="AQ41" i="42"/>
  <c r="AR41" i="42"/>
  <c r="AS41" i="42"/>
  <c r="AT41" i="42"/>
  <c r="AU41" i="42"/>
  <c r="AV41" i="42"/>
  <c r="AW41" i="42"/>
  <c r="AX41" i="42"/>
  <c r="AY41" i="42"/>
  <c r="AZ41" i="42"/>
  <c r="BA41" i="42"/>
  <c r="BB41" i="42"/>
  <c r="BC41" i="42"/>
  <c r="BD41" i="42"/>
  <c r="BE41" i="42"/>
  <c r="BF41" i="42"/>
  <c r="BG41" i="42"/>
  <c r="BH41" i="42"/>
  <c r="BI41" i="42"/>
  <c r="BJ41" i="42"/>
  <c r="BK41" i="42"/>
  <c r="BL41" i="42"/>
  <c r="BM41" i="42"/>
  <c r="BN41" i="42"/>
  <c r="BO41" i="42"/>
  <c r="BP41" i="42"/>
  <c r="AB17" i="42"/>
  <c r="E52" i="42" a="1"/>
  <c r="E52" i="42"/>
  <c r="F52" i="42" a="1"/>
  <c r="F52" i="42"/>
  <c r="G52" i="42" a="1"/>
  <c r="H52" i="42" a="1"/>
  <c r="I52" i="42" a="1"/>
  <c r="J52" i="42" a="1"/>
  <c r="K52" i="42" a="1"/>
  <c r="L52" i="42" a="1"/>
  <c r="M52" i="42" a="1"/>
  <c r="N52" i="42" a="1"/>
  <c r="O52" i="42" a="1"/>
  <c r="P52" i="42" a="1"/>
  <c r="Q52" i="42" a="1"/>
  <c r="R52" i="42" a="1"/>
  <c r="S52" i="42" a="1"/>
  <c r="T52" i="42" a="1"/>
  <c r="U52" i="42" a="1"/>
  <c r="V52" i="42" a="1"/>
  <c r="W52" i="42" a="1"/>
  <c r="X52" i="42" a="1"/>
  <c r="Y52" i="42" a="1"/>
  <c r="Z52" i="42" a="1"/>
  <c r="AA52" i="42" a="1"/>
  <c r="AB52" i="42" a="1"/>
  <c r="AC52" i="42" a="1"/>
  <c r="AD52" i="42" a="1"/>
  <c r="AE52" i="42" a="1"/>
  <c r="AF52" i="42" a="1"/>
  <c r="AG52" i="42" a="1"/>
  <c r="AH52" i="42" a="1"/>
  <c r="AI52" i="42" a="1"/>
  <c r="AJ52" i="42" a="1"/>
  <c r="AK52" i="42" a="1"/>
  <c r="AL52" i="42" a="1"/>
  <c r="AM52" i="42" a="1"/>
  <c r="AN52" i="42" a="1"/>
  <c r="AO52" i="42" a="1"/>
  <c r="AP52" i="42" a="1"/>
  <c r="AQ52" i="42" a="1"/>
  <c r="AR52" i="42" a="1"/>
  <c r="AS52" i="42" a="1"/>
  <c r="AT52" i="42" a="1"/>
  <c r="AU52" i="42" a="1"/>
  <c r="AV52" i="42" a="1"/>
  <c r="AW52" i="42" a="1"/>
  <c r="AX52" i="42" a="1"/>
  <c r="AY52" i="42" a="1"/>
  <c r="AZ52" i="42" a="1"/>
  <c r="BA52" i="42" a="1"/>
  <c r="BB52" i="42" a="1"/>
  <c r="BC52" i="42" a="1"/>
  <c r="BD52" i="42" a="1"/>
  <c r="BE52" i="42" a="1"/>
  <c r="BF52" i="42" a="1"/>
  <c r="BG52" i="42" a="1"/>
  <c r="BH52" i="42" a="1"/>
  <c r="BI52" i="42" a="1"/>
  <c r="BJ52" i="42" a="1"/>
  <c r="BK52" i="42" a="1"/>
  <c r="BL52" i="42" a="1"/>
  <c r="BM52" i="42" a="1"/>
  <c r="BN52" i="42" a="1"/>
  <c r="BO52" i="42" a="1"/>
  <c r="BP52" i="42" a="1"/>
  <c r="G52" i="42"/>
  <c r="H52" i="42"/>
  <c r="I52" i="42"/>
  <c r="J52" i="42"/>
  <c r="K52" i="42"/>
  <c r="L52" i="42"/>
  <c r="M52" i="42"/>
  <c r="N52" i="42"/>
  <c r="O52" i="42"/>
  <c r="P52" i="42"/>
  <c r="Q52" i="42"/>
  <c r="R52" i="42"/>
  <c r="S52" i="42"/>
  <c r="T52" i="42"/>
  <c r="U52" i="42"/>
  <c r="V52" i="42"/>
  <c r="W52" i="42"/>
  <c r="X52" i="42"/>
  <c r="Y52" i="42"/>
  <c r="Z52" i="42"/>
  <c r="AA52" i="42"/>
  <c r="AB52" i="42"/>
  <c r="AC52" i="42"/>
  <c r="AD52" i="42"/>
  <c r="AE52" i="42"/>
  <c r="AF52" i="42"/>
  <c r="AG52" i="42"/>
  <c r="AH52" i="42"/>
  <c r="AI52" i="42"/>
  <c r="AJ52" i="42"/>
  <c r="AK52" i="42"/>
  <c r="AL52" i="42"/>
  <c r="AM52" i="42"/>
  <c r="AN52" i="42"/>
  <c r="AO52" i="42"/>
  <c r="AP52" i="42"/>
  <c r="AQ52" i="42"/>
  <c r="AR52" i="42"/>
  <c r="AS52" i="42"/>
  <c r="AT52" i="42"/>
  <c r="AU52" i="42"/>
  <c r="AV52" i="42"/>
  <c r="AW52" i="42"/>
  <c r="AX52" i="42"/>
  <c r="AY52" i="42"/>
  <c r="AZ52" i="42"/>
  <c r="BA52" i="42"/>
  <c r="BB52" i="42"/>
  <c r="BC52" i="42"/>
  <c r="BD52" i="42"/>
  <c r="BE52" i="42"/>
  <c r="BF52" i="42"/>
  <c r="BG52" i="42"/>
  <c r="BH52" i="42"/>
  <c r="BI52" i="42"/>
  <c r="BJ52" i="42"/>
  <c r="BK52" i="42"/>
  <c r="BL52" i="42"/>
  <c r="BM52" i="42"/>
  <c r="BN52" i="42"/>
  <c r="BO52" i="42"/>
  <c r="BP52" i="42"/>
  <c r="AC17" i="42"/>
  <c r="W17" i="42"/>
  <c r="M18" i="42"/>
  <c r="N18" i="42" a="1"/>
  <c r="N18" i="42"/>
  <c r="O18" i="42"/>
  <c r="E31" i="42" a="1"/>
  <c r="E31" i="42"/>
  <c r="F31" i="42" a="1"/>
  <c r="F31" i="42"/>
  <c r="G31" i="42" a="1"/>
  <c r="H31" i="42" a="1"/>
  <c r="I31" i="42" a="1"/>
  <c r="J31" i="42" a="1"/>
  <c r="K31" i="42" a="1"/>
  <c r="L31" i="42" a="1"/>
  <c r="P18" i="42"/>
  <c r="M31" i="42" a="1"/>
  <c r="N31" i="42" a="1"/>
  <c r="O31" i="42" a="1"/>
  <c r="P31" i="42" a="1"/>
  <c r="Q31" i="42" a="1"/>
  <c r="R31" i="42" a="1"/>
  <c r="S31" i="42" a="1"/>
  <c r="T31" i="42" a="1"/>
  <c r="Q18" i="42"/>
  <c r="U31" i="42" a="1"/>
  <c r="V31" i="42" a="1"/>
  <c r="W31" i="42" a="1"/>
  <c r="X31" i="42" a="1"/>
  <c r="Y31" i="42" a="1"/>
  <c r="Z31" i="42" a="1"/>
  <c r="AA31" i="42" a="1"/>
  <c r="AB31" i="42" a="1"/>
  <c r="R18" i="42"/>
  <c r="AC31" i="42" a="1"/>
  <c r="AD31" i="42" a="1"/>
  <c r="AE31" i="42" a="1"/>
  <c r="AF31" i="42" a="1"/>
  <c r="AG31" i="42" a="1"/>
  <c r="AH31" i="42" a="1"/>
  <c r="AI31" i="42" a="1"/>
  <c r="AJ31" i="42" a="1"/>
  <c r="S18" i="42"/>
  <c r="AK31" i="42" a="1"/>
  <c r="AL31" i="42" a="1"/>
  <c r="AM31" i="42" a="1"/>
  <c r="AN31" i="42" a="1"/>
  <c r="AO31" i="42" a="1"/>
  <c r="AP31" i="42" a="1"/>
  <c r="AQ31" i="42" a="1"/>
  <c r="AR31" i="42" a="1"/>
  <c r="T18" i="42"/>
  <c r="AS31" i="42" a="1"/>
  <c r="AT31" i="42" a="1"/>
  <c r="AU31" i="42" a="1"/>
  <c r="AV31" i="42" a="1"/>
  <c r="AW31" i="42" a="1"/>
  <c r="AX31" i="42" a="1"/>
  <c r="AY31" i="42" a="1"/>
  <c r="AZ31" i="42" a="1"/>
  <c r="U18" i="42"/>
  <c r="BA31" i="42" a="1"/>
  <c r="BB31" i="42" a="1"/>
  <c r="BC31" i="42" a="1"/>
  <c r="BD31" i="42" a="1"/>
  <c r="BE31" i="42" a="1"/>
  <c r="BF31" i="42" a="1"/>
  <c r="BG31" i="42" a="1"/>
  <c r="BH31" i="42" a="1"/>
  <c r="V18" i="42"/>
  <c r="BI31" i="42" a="1"/>
  <c r="BJ31" i="42" a="1"/>
  <c r="BK31" i="42" a="1"/>
  <c r="BL31" i="42" a="1"/>
  <c r="BM31" i="42" a="1"/>
  <c r="BN31" i="42" a="1"/>
  <c r="BO31" i="42" a="1"/>
  <c r="BP31" i="42" a="1"/>
  <c r="G31" i="42"/>
  <c r="H31" i="42"/>
  <c r="I31" i="42"/>
  <c r="J31" i="42"/>
  <c r="K31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N31" i="42"/>
  <c r="AO31" i="42"/>
  <c r="AP31" i="42"/>
  <c r="AQ31" i="42"/>
  <c r="AR31" i="42"/>
  <c r="AS31" i="42"/>
  <c r="AT31" i="42"/>
  <c r="AU31" i="42"/>
  <c r="AV31" i="42"/>
  <c r="AW31" i="42"/>
  <c r="AX31" i="42"/>
  <c r="AY31" i="42"/>
  <c r="AZ31" i="42"/>
  <c r="BA31" i="42"/>
  <c r="BB31" i="42"/>
  <c r="BC31" i="42"/>
  <c r="BD31" i="42"/>
  <c r="BE31" i="42"/>
  <c r="BF31" i="42"/>
  <c r="BG31" i="42"/>
  <c r="BH31" i="42"/>
  <c r="BI31" i="42"/>
  <c r="BJ31" i="42"/>
  <c r="BK31" i="42"/>
  <c r="BL31" i="42"/>
  <c r="BM31" i="42"/>
  <c r="BN31" i="42"/>
  <c r="BO31" i="42"/>
  <c r="BP31" i="42"/>
  <c r="AA18" i="42"/>
  <c r="E42" i="42" a="1"/>
  <c r="E42" i="42"/>
  <c r="F42" i="42" a="1"/>
  <c r="F42" i="42"/>
  <c r="G42" i="42" a="1"/>
  <c r="H42" i="42" a="1"/>
  <c r="I42" i="42" a="1"/>
  <c r="J42" i="42" a="1"/>
  <c r="K42" i="42" a="1"/>
  <c r="L42" i="42" a="1"/>
  <c r="M42" i="42" a="1"/>
  <c r="N42" i="42" a="1"/>
  <c r="O42" i="42" a="1"/>
  <c r="P42" i="42" a="1"/>
  <c r="Q42" i="42" a="1"/>
  <c r="R42" i="42" a="1"/>
  <c r="S42" i="42" a="1"/>
  <c r="T42" i="42" a="1"/>
  <c r="U42" i="42" a="1"/>
  <c r="V42" i="42" a="1"/>
  <c r="W42" i="42" a="1"/>
  <c r="X42" i="42" a="1"/>
  <c r="Y42" i="42" a="1"/>
  <c r="Z42" i="42" a="1"/>
  <c r="AA42" i="42" a="1"/>
  <c r="AB42" i="42" a="1"/>
  <c r="AC42" i="42" a="1"/>
  <c r="AD42" i="42" a="1"/>
  <c r="AE42" i="42" a="1"/>
  <c r="AF42" i="42" a="1"/>
  <c r="AG42" i="42" a="1"/>
  <c r="AH42" i="42" a="1"/>
  <c r="AI42" i="42" a="1"/>
  <c r="AJ42" i="42" a="1"/>
  <c r="AK42" i="42" a="1"/>
  <c r="AL42" i="42" a="1"/>
  <c r="AM42" i="42" a="1"/>
  <c r="AN42" i="42" a="1"/>
  <c r="AO42" i="42" a="1"/>
  <c r="AP42" i="42" a="1"/>
  <c r="AQ42" i="42" a="1"/>
  <c r="AR42" i="42" a="1"/>
  <c r="AS42" i="42" a="1"/>
  <c r="AT42" i="42" a="1"/>
  <c r="AU42" i="42" a="1"/>
  <c r="AV42" i="42" a="1"/>
  <c r="AW42" i="42" a="1"/>
  <c r="AX42" i="42" a="1"/>
  <c r="AY42" i="42" a="1"/>
  <c r="AZ42" i="42" a="1"/>
  <c r="BA42" i="42" a="1"/>
  <c r="BB42" i="42" a="1"/>
  <c r="BC42" i="42" a="1"/>
  <c r="BD42" i="42" a="1"/>
  <c r="BE42" i="42" a="1"/>
  <c r="BF42" i="42" a="1"/>
  <c r="BG42" i="42" a="1"/>
  <c r="BH42" i="42" a="1"/>
  <c r="BI42" i="42" a="1"/>
  <c r="BJ42" i="42" a="1"/>
  <c r="BK42" i="42" a="1"/>
  <c r="BL42" i="42" a="1"/>
  <c r="BM42" i="42" a="1"/>
  <c r="BN42" i="42" a="1"/>
  <c r="BO42" i="42" a="1"/>
  <c r="BP42" i="42" a="1"/>
  <c r="G42" i="42"/>
  <c r="H42" i="42"/>
  <c r="I42" i="42"/>
  <c r="J42" i="42"/>
  <c r="K42" i="42"/>
  <c r="L42" i="42"/>
  <c r="M42" i="42"/>
  <c r="N42" i="42"/>
  <c r="O42" i="42"/>
  <c r="P42" i="42"/>
  <c r="Q42" i="42"/>
  <c r="R42" i="42"/>
  <c r="S42" i="42"/>
  <c r="T42" i="42"/>
  <c r="U42" i="42"/>
  <c r="V42" i="42"/>
  <c r="W42" i="42"/>
  <c r="X42" i="42"/>
  <c r="Y42" i="42"/>
  <c r="Z42" i="42"/>
  <c r="AA42" i="42"/>
  <c r="AB42" i="42"/>
  <c r="AC42" i="42"/>
  <c r="AD42" i="42"/>
  <c r="AE42" i="42"/>
  <c r="AF42" i="42"/>
  <c r="AG42" i="42"/>
  <c r="AH42" i="42"/>
  <c r="AI42" i="42"/>
  <c r="AJ42" i="42"/>
  <c r="AK42" i="42"/>
  <c r="AL42" i="42"/>
  <c r="AM42" i="42"/>
  <c r="AN42" i="42"/>
  <c r="AO42" i="42"/>
  <c r="AP42" i="42"/>
  <c r="AQ42" i="42"/>
  <c r="AR42" i="42"/>
  <c r="AS42" i="42"/>
  <c r="AT42" i="42"/>
  <c r="AU42" i="42"/>
  <c r="AV42" i="42"/>
  <c r="AW42" i="42"/>
  <c r="AX42" i="42"/>
  <c r="AY42" i="42"/>
  <c r="AZ42" i="42"/>
  <c r="BA42" i="42"/>
  <c r="BB42" i="42"/>
  <c r="BC42" i="42"/>
  <c r="BD42" i="42"/>
  <c r="BE42" i="42"/>
  <c r="BF42" i="42"/>
  <c r="BG42" i="42"/>
  <c r="BH42" i="42"/>
  <c r="BI42" i="42"/>
  <c r="BJ42" i="42"/>
  <c r="BK42" i="42"/>
  <c r="BL42" i="42"/>
  <c r="BM42" i="42"/>
  <c r="BN42" i="42"/>
  <c r="BO42" i="42"/>
  <c r="BP42" i="42"/>
  <c r="AB18" i="42"/>
  <c r="E53" i="42" a="1"/>
  <c r="E53" i="42"/>
  <c r="F53" i="42" a="1"/>
  <c r="F53" i="42"/>
  <c r="G53" i="42" a="1"/>
  <c r="H53" i="42" a="1"/>
  <c r="I53" i="42" a="1"/>
  <c r="J53" i="42" a="1"/>
  <c r="K53" i="42" a="1"/>
  <c r="L53" i="42" a="1"/>
  <c r="M53" i="42" a="1"/>
  <c r="N53" i="42" a="1"/>
  <c r="O53" i="42" a="1"/>
  <c r="P53" i="42" a="1"/>
  <c r="Q53" i="42" a="1"/>
  <c r="R53" i="42" a="1"/>
  <c r="S53" i="42" a="1"/>
  <c r="T53" i="42" a="1"/>
  <c r="U53" i="42" a="1"/>
  <c r="V53" i="42" a="1"/>
  <c r="W53" i="42" a="1"/>
  <c r="X53" i="42" a="1"/>
  <c r="Y53" i="42" a="1"/>
  <c r="Z53" i="42" a="1"/>
  <c r="AA53" i="42" a="1"/>
  <c r="AB53" i="42" a="1"/>
  <c r="AC53" i="42" a="1"/>
  <c r="AD53" i="42" a="1"/>
  <c r="AE53" i="42" a="1"/>
  <c r="AF53" i="42" a="1"/>
  <c r="AG53" i="42" a="1"/>
  <c r="AH53" i="42" a="1"/>
  <c r="AI53" i="42" a="1"/>
  <c r="AJ53" i="42" a="1"/>
  <c r="AK53" i="42" a="1"/>
  <c r="AL53" i="42" a="1"/>
  <c r="AM53" i="42" a="1"/>
  <c r="AN53" i="42" a="1"/>
  <c r="AO53" i="42" a="1"/>
  <c r="AP53" i="42" a="1"/>
  <c r="AQ53" i="42" a="1"/>
  <c r="AR53" i="42" a="1"/>
  <c r="AS53" i="42" a="1"/>
  <c r="AT53" i="42" a="1"/>
  <c r="AU53" i="42" a="1"/>
  <c r="AV53" i="42" a="1"/>
  <c r="AW53" i="42" a="1"/>
  <c r="AX53" i="42" a="1"/>
  <c r="AY53" i="42" a="1"/>
  <c r="AZ53" i="42" a="1"/>
  <c r="BA53" i="42" a="1"/>
  <c r="BB53" i="42" a="1"/>
  <c r="BC53" i="42" a="1"/>
  <c r="BD53" i="42" a="1"/>
  <c r="BE53" i="42" a="1"/>
  <c r="BF53" i="42" a="1"/>
  <c r="BG53" i="42" a="1"/>
  <c r="BH53" i="42" a="1"/>
  <c r="BI53" i="42" a="1"/>
  <c r="BJ53" i="42" a="1"/>
  <c r="BK53" i="42" a="1"/>
  <c r="BL53" i="42" a="1"/>
  <c r="BM53" i="42" a="1"/>
  <c r="BN53" i="42" a="1"/>
  <c r="BO53" i="42" a="1"/>
  <c r="BP53" i="42" a="1"/>
  <c r="G53" i="42"/>
  <c r="H53" i="42"/>
  <c r="I53" i="42"/>
  <c r="J53" i="42"/>
  <c r="K53" i="42"/>
  <c r="L53" i="42"/>
  <c r="M53" i="42"/>
  <c r="N53" i="42"/>
  <c r="O53" i="42"/>
  <c r="P53" i="42"/>
  <c r="Q53" i="42"/>
  <c r="R53" i="42"/>
  <c r="S53" i="42"/>
  <c r="T53" i="42"/>
  <c r="U53" i="42"/>
  <c r="V53" i="42"/>
  <c r="W53" i="42"/>
  <c r="X53" i="42"/>
  <c r="Y53" i="42"/>
  <c r="Z53" i="42"/>
  <c r="AA53" i="42"/>
  <c r="AB53" i="42"/>
  <c r="AC53" i="42"/>
  <c r="AD53" i="42"/>
  <c r="AE53" i="42"/>
  <c r="AF53" i="42"/>
  <c r="AG53" i="42"/>
  <c r="AH53" i="42"/>
  <c r="AI53" i="42"/>
  <c r="AJ53" i="42"/>
  <c r="AK53" i="42"/>
  <c r="AL53" i="42"/>
  <c r="AM53" i="42"/>
  <c r="AN53" i="42"/>
  <c r="AO53" i="42"/>
  <c r="AP53" i="42"/>
  <c r="AQ53" i="42"/>
  <c r="AR53" i="42"/>
  <c r="AS53" i="42"/>
  <c r="AT53" i="42"/>
  <c r="AU53" i="42"/>
  <c r="AV53" i="42"/>
  <c r="AW53" i="42"/>
  <c r="AX53" i="42"/>
  <c r="AY53" i="42"/>
  <c r="AZ53" i="42"/>
  <c r="BA53" i="42"/>
  <c r="BB53" i="42"/>
  <c r="BC53" i="42"/>
  <c r="BD53" i="42"/>
  <c r="BE53" i="42"/>
  <c r="BF53" i="42"/>
  <c r="BG53" i="42"/>
  <c r="BH53" i="42"/>
  <c r="BI53" i="42"/>
  <c r="BJ53" i="42"/>
  <c r="BK53" i="42"/>
  <c r="BL53" i="42"/>
  <c r="BM53" i="42"/>
  <c r="BN53" i="42"/>
  <c r="BO53" i="42"/>
  <c r="BP53" i="42"/>
  <c r="AC18" i="42"/>
  <c r="W18" i="42"/>
  <c r="M19" i="42"/>
  <c r="N19" i="42" a="1"/>
  <c r="N19" i="42"/>
  <c r="O19" i="42"/>
  <c r="E32" i="42" a="1"/>
  <c r="E32" i="42"/>
  <c r="F32" i="42" a="1"/>
  <c r="F32" i="42"/>
  <c r="G32" i="42" a="1"/>
  <c r="H32" i="42" a="1"/>
  <c r="I32" i="42" a="1"/>
  <c r="J32" i="42" a="1"/>
  <c r="K32" i="42" a="1"/>
  <c r="L32" i="42" a="1"/>
  <c r="P19" i="42"/>
  <c r="M32" i="42" a="1"/>
  <c r="N32" i="42" a="1"/>
  <c r="O32" i="42" a="1"/>
  <c r="P32" i="42" a="1"/>
  <c r="Q32" i="42" a="1"/>
  <c r="R32" i="42" a="1"/>
  <c r="S32" i="42" a="1"/>
  <c r="T32" i="42" a="1"/>
  <c r="Q19" i="42"/>
  <c r="U32" i="42" a="1"/>
  <c r="V32" i="42" a="1"/>
  <c r="W32" i="42" a="1"/>
  <c r="X32" i="42" a="1"/>
  <c r="Y32" i="42" a="1"/>
  <c r="Z32" i="42" a="1"/>
  <c r="AA32" i="42" a="1"/>
  <c r="AB32" i="42" a="1"/>
  <c r="R19" i="42"/>
  <c r="AC32" i="42" a="1"/>
  <c r="AD32" i="42" a="1"/>
  <c r="AE32" i="42" a="1"/>
  <c r="AF32" i="42" a="1"/>
  <c r="AG32" i="42" a="1"/>
  <c r="AH32" i="42" a="1"/>
  <c r="AI32" i="42" a="1"/>
  <c r="AJ32" i="42" a="1"/>
  <c r="S19" i="42"/>
  <c r="AK32" i="42" a="1"/>
  <c r="AL32" i="42" a="1"/>
  <c r="AM32" i="42" a="1"/>
  <c r="AN32" i="42" a="1"/>
  <c r="AO32" i="42" a="1"/>
  <c r="AP32" i="42" a="1"/>
  <c r="AQ32" i="42" a="1"/>
  <c r="AR32" i="42" a="1"/>
  <c r="T19" i="42"/>
  <c r="AS32" i="42" a="1"/>
  <c r="AT32" i="42" a="1"/>
  <c r="AU32" i="42" a="1"/>
  <c r="AV32" i="42" a="1"/>
  <c r="AW32" i="42" a="1"/>
  <c r="AX32" i="42" a="1"/>
  <c r="AY32" i="42" a="1"/>
  <c r="AZ32" i="42" a="1"/>
  <c r="U19" i="42"/>
  <c r="BA32" i="42" a="1"/>
  <c r="BB32" i="42" a="1"/>
  <c r="BC32" i="42" a="1"/>
  <c r="BD32" i="42" a="1"/>
  <c r="BE32" i="42" a="1"/>
  <c r="BF32" i="42" a="1"/>
  <c r="BG32" i="42" a="1"/>
  <c r="BH32" i="42" a="1"/>
  <c r="V19" i="42"/>
  <c r="BI32" i="42" a="1"/>
  <c r="BJ32" i="42" a="1"/>
  <c r="BK32" i="42" a="1"/>
  <c r="BL32" i="42" a="1"/>
  <c r="BM32" i="42" a="1"/>
  <c r="BN32" i="42" a="1"/>
  <c r="BO32" i="42" a="1"/>
  <c r="BP32" i="42" a="1"/>
  <c r="G32" i="42"/>
  <c r="H32" i="42"/>
  <c r="I32" i="42"/>
  <c r="J32" i="42"/>
  <c r="K32" i="42"/>
  <c r="L32" i="42"/>
  <c r="M32" i="42"/>
  <c r="N32" i="42"/>
  <c r="O32" i="42"/>
  <c r="P32" i="42"/>
  <c r="Q32" i="42"/>
  <c r="R32" i="42"/>
  <c r="S32" i="42"/>
  <c r="T32" i="42"/>
  <c r="U32" i="42"/>
  <c r="V32" i="42"/>
  <c r="W32" i="42"/>
  <c r="X32" i="42"/>
  <c r="Y32" i="42"/>
  <c r="Z32" i="42"/>
  <c r="AA32" i="42"/>
  <c r="AB32" i="42"/>
  <c r="AC32" i="42"/>
  <c r="AD32" i="42"/>
  <c r="AE32" i="42"/>
  <c r="AF32" i="42"/>
  <c r="AG32" i="42"/>
  <c r="AH32" i="42"/>
  <c r="AI32" i="42"/>
  <c r="AJ32" i="42"/>
  <c r="AK32" i="42"/>
  <c r="AL32" i="42"/>
  <c r="AM32" i="42"/>
  <c r="AN32" i="42"/>
  <c r="AO32" i="42"/>
  <c r="AP32" i="42"/>
  <c r="AQ32" i="42"/>
  <c r="AR32" i="42"/>
  <c r="AS32" i="42"/>
  <c r="AT32" i="42"/>
  <c r="AU32" i="42"/>
  <c r="AV32" i="42"/>
  <c r="AW32" i="42"/>
  <c r="AX32" i="42"/>
  <c r="AY32" i="42"/>
  <c r="AZ32" i="42"/>
  <c r="BA32" i="42"/>
  <c r="BB32" i="42"/>
  <c r="BC32" i="42"/>
  <c r="BD32" i="42"/>
  <c r="BE32" i="42"/>
  <c r="BF32" i="42"/>
  <c r="BG32" i="42"/>
  <c r="BH32" i="42"/>
  <c r="BI32" i="42"/>
  <c r="BJ32" i="42"/>
  <c r="BK32" i="42"/>
  <c r="BL32" i="42"/>
  <c r="BM32" i="42"/>
  <c r="BN32" i="42"/>
  <c r="BO32" i="42"/>
  <c r="BP32" i="42"/>
  <c r="AA19" i="42"/>
  <c r="E43" i="42" a="1"/>
  <c r="E43" i="42"/>
  <c r="F43" i="42" a="1"/>
  <c r="F43" i="42"/>
  <c r="G43" i="42" a="1"/>
  <c r="H43" i="42" a="1"/>
  <c r="I43" i="42" a="1"/>
  <c r="J43" i="42" a="1"/>
  <c r="K43" i="42" a="1"/>
  <c r="L43" i="42" a="1"/>
  <c r="M43" i="42" a="1"/>
  <c r="N43" i="42" a="1"/>
  <c r="O43" i="42" a="1"/>
  <c r="P43" i="42" a="1"/>
  <c r="Q43" i="42" a="1"/>
  <c r="R43" i="42" a="1"/>
  <c r="S43" i="42" a="1"/>
  <c r="T43" i="42" a="1"/>
  <c r="U43" i="42" a="1"/>
  <c r="V43" i="42" a="1"/>
  <c r="W43" i="42" a="1"/>
  <c r="X43" i="42" a="1"/>
  <c r="Y43" i="42" a="1"/>
  <c r="Z43" i="42" a="1"/>
  <c r="AA43" i="42" a="1"/>
  <c r="AB43" i="42" a="1"/>
  <c r="AC43" i="42" a="1"/>
  <c r="AD43" i="42" a="1"/>
  <c r="AE43" i="42" a="1"/>
  <c r="AF43" i="42" a="1"/>
  <c r="AG43" i="42" a="1"/>
  <c r="AH43" i="42" a="1"/>
  <c r="AI43" i="42" a="1"/>
  <c r="AJ43" i="42" a="1"/>
  <c r="AK43" i="42" a="1"/>
  <c r="AL43" i="42" a="1"/>
  <c r="AM43" i="42" a="1"/>
  <c r="AN43" i="42" a="1"/>
  <c r="AO43" i="42" a="1"/>
  <c r="AP43" i="42" a="1"/>
  <c r="AQ43" i="42" a="1"/>
  <c r="AR43" i="42" a="1"/>
  <c r="AS43" i="42" a="1"/>
  <c r="AT43" i="42" a="1"/>
  <c r="AU43" i="42" a="1"/>
  <c r="AV43" i="42" a="1"/>
  <c r="AW43" i="42" a="1"/>
  <c r="AX43" i="42" a="1"/>
  <c r="AY43" i="42" a="1"/>
  <c r="AZ43" i="42" a="1"/>
  <c r="BA43" i="42" a="1"/>
  <c r="BB43" i="42" a="1"/>
  <c r="BC43" i="42" a="1"/>
  <c r="BD43" i="42" a="1"/>
  <c r="BE43" i="42" a="1"/>
  <c r="BF43" i="42" a="1"/>
  <c r="BG43" i="42" a="1"/>
  <c r="BH43" i="42" a="1"/>
  <c r="BI43" i="42" a="1"/>
  <c r="BJ43" i="42" a="1"/>
  <c r="BK43" i="42" a="1"/>
  <c r="BL43" i="42" a="1"/>
  <c r="BM43" i="42" a="1"/>
  <c r="BN43" i="42" a="1"/>
  <c r="BO43" i="42" a="1"/>
  <c r="BP43" i="42" a="1"/>
  <c r="G43" i="42"/>
  <c r="H43" i="42"/>
  <c r="I43" i="42"/>
  <c r="J43" i="42"/>
  <c r="K43" i="42"/>
  <c r="L43" i="42"/>
  <c r="M43" i="42"/>
  <c r="N43" i="42"/>
  <c r="O43" i="42"/>
  <c r="P43" i="42"/>
  <c r="Q43" i="42"/>
  <c r="R43" i="42"/>
  <c r="S43" i="42"/>
  <c r="T43" i="42"/>
  <c r="U43" i="42"/>
  <c r="V43" i="42"/>
  <c r="W43" i="42"/>
  <c r="X43" i="42"/>
  <c r="Y43" i="42"/>
  <c r="Z43" i="42"/>
  <c r="AA43" i="42"/>
  <c r="AB43" i="42"/>
  <c r="AC43" i="42"/>
  <c r="AD43" i="42"/>
  <c r="AE43" i="42"/>
  <c r="AF43" i="42"/>
  <c r="AG43" i="42"/>
  <c r="AH43" i="42"/>
  <c r="AI43" i="42"/>
  <c r="AJ43" i="42"/>
  <c r="AK43" i="42"/>
  <c r="AL43" i="42"/>
  <c r="AM43" i="42"/>
  <c r="AN43" i="42"/>
  <c r="AO43" i="42"/>
  <c r="AP43" i="42"/>
  <c r="AQ43" i="42"/>
  <c r="AR43" i="42"/>
  <c r="AS43" i="42"/>
  <c r="AT43" i="42"/>
  <c r="AU43" i="42"/>
  <c r="AV43" i="42"/>
  <c r="AW43" i="42"/>
  <c r="AX43" i="42"/>
  <c r="AY43" i="42"/>
  <c r="AZ43" i="42"/>
  <c r="BA43" i="42"/>
  <c r="BB43" i="42"/>
  <c r="BC43" i="42"/>
  <c r="BD43" i="42"/>
  <c r="BE43" i="42"/>
  <c r="BF43" i="42"/>
  <c r="BG43" i="42"/>
  <c r="BH43" i="42"/>
  <c r="BI43" i="42"/>
  <c r="BJ43" i="42"/>
  <c r="BK43" i="42"/>
  <c r="BL43" i="42"/>
  <c r="BM43" i="42"/>
  <c r="BN43" i="42"/>
  <c r="BO43" i="42"/>
  <c r="BP43" i="42"/>
  <c r="AB19" i="42"/>
  <c r="E54" i="42" a="1"/>
  <c r="E54" i="42"/>
  <c r="F54" i="42" a="1"/>
  <c r="F54" i="42"/>
  <c r="G54" i="42" a="1"/>
  <c r="H54" i="42" a="1"/>
  <c r="I54" i="42" a="1"/>
  <c r="J54" i="42" a="1"/>
  <c r="K54" i="42" a="1"/>
  <c r="L54" i="42" a="1"/>
  <c r="M54" i="42" a="1"/>
  <c r="N54" i="42" a="1"/>
  <c r="O54" i="42" a="1"/>
  <c r="P54" i="42" a="1"/>
  <c r="Q54" i="42" a="1"/>
  <c r="R54" i="42" a="1"/>
  <c r="S54" i="42" a="1"/>
  <c r="T54" i="42" a="1"/>
  <c r="U54" i="42" a="1"/>
  <c r="V54" i="42" a="1"/>
  <c r="W54" i="42" a="1"/>
  <c r="X54" i="42" a="1"/>
  <c r="Y54" i="42" a="1"/>
  <c r="Z54" i="42" a="1"/>
  <c r="AA54" i="42" a="1"/>
  <c r="AB54" i="42" a="1"/>
  <c r="AC54" i="42" a="1"/>
  <c r="AD54" i="42" a="1"/>
  <c r="AE54" i="42" a="1"/>
  <c r="AF54" i="42" a="1"/>
  <c r="AG54" i="42" a="1"/>
  <c r="AH54" i="42" a="1"/>
  <c r="AI54" i="42" a="1"/>
  <c r="AJ54" i="42" a="1"/>
  <c r="AK54" i="42" a="1"/>
  <c r="AL54" i="42" a="1"/>
  <c r="AM54" i="42" a="1"/>
  <c r="AN54" i="42" a="1"/>
  <c r="AO54" i="42" a="1"/>
  <c r="AP54" i="42" a="1"/>
  <c r="AQ54" i="42" a="1"/>
  <c r="AR54" i="42" a="1"/>
  <c r="AS54" i="42" a="1"/>
  <c r="AT54" i="42" a="1"/>
  <c r="AU54" i="42" a="1"/>
  <c r="AV54" i="42" a="1"/>
  <c r="AW54" i="42" a="1"/>
  <c r="AX54" i="42" a="1"/>
  <c r="AY54" i="42" a="1"/>
  <c r="AZ54" i="42" a="1"/>
  <c r="BA54" i="42" a="1"/>
  <c r="BB54" i="42" a="1"/>
  <c r="BC54" i="42" a="1"/>
  <c r="BD54" i="42" a="1"/>
  <c r="BE54" i="42" a="1"/>
  <c r="BF54" i="42" a="1"/>
  <c r="BG54" i="42" a="1"/>
  <c r="BH54" i="42" a="1"/>
  <c r="BI54" i="42" a="1"/>
  <c r="BJ54" i="42" a="1"/>
  <c r="BK54" i="42" a="1"/>
  <c r="BL54" i="42" a="1"/>
  <c r="BM54" i="42" a="1"/>
  <c r="BN54" i="42" a="1"/>
  <c r="BO54" i="42" a="1"/>
  <c r="BP54" i="42" a="1"/>
  <c r="G54" i="42"/>
  <c r="H54" i="42"/>
  <c r="I54" i="42"/>
  <c r="J54" i="42"/>
  <c r="K54" i="42"/>
  <c r="L54" i="42"/>
  <c r="M54" i="42"/>
  <c r="N54" i="42"/>
  <c r="O54" i="42"/>
  <c r="P54" i="42"/>
  <c r="Q54" i="42"/>
  <c r="R54" i="42"/>
  <c r="S54" i="42"/>
  <c r="T54" i="42"/>
  <c r="U54" i="42"/>
  <c r="V54" i="42"/>
  <c r="W54" i="42"/>
  <c r="X54" i="42"/>
  <c r="Y54" i="42"/>
  <c r="Z54" i="42"/>
  <c r="AA54" i="42"/>
  <c r="AB54" i="42"/>
  <c r="AC54" i="42"/>
  <c r="AD54" i="42"/>
  <c r="AE54" i="42"/>
  <c r="AF54" i="42"/>
  <c r="AG54" i="42"/>
  <c r="AH54" i="42"/>
  <c r="AI54" i="42"/>
  <c r="AJ54" i="42"/>
  <c r="AK54" i="42"/>
  <c r="AL54" i="42"/>
  <c r="AM54" i="42"/>
  <c r="AN54" i="42"/>
  <c r="AO54" i="42"/>
  <c r="AP54" i="42"/>
  <c r="AQ54" i="42"/>
  <c r="AR54" i="42"/>
  <c r="AS54" i="42"/>
  <c r="AT54" i="42"/>
  <c r="AU54" i="42"/>
  <c r="AV54" i="42"/>
  <c r="AW54" i="42"/>
  <c r="AX54" i="42"/>
  <c r="AY54" i="42"/>
  <c r="AZ54" i="42"/>
  <c r="BA54" i="42"/>
  <c r="BB54" i="42"/>
  <c r="BC54" i="42"/>
  <c r="BD54" i="42"/>
  <c r="BE54" i="42"/>
  <c r="BF54" i="42"/>
  <c r="BG54" i="42"/>
  <c r="BH54" i="42"/>
  <c r="BI54" i="42"/>
  <c r="BJ54" i="42"/>
  <c r="BK54" i="42"/>
  <c r="BL54" i="42"/>
  <c r="BM54" i="42"/>
  <c r="BN54" i="42"/>
  <c r="BO54" i="42"/>
  <c r="BP54" i="42"/>
  <c r="AC19" i="42"/>
  <c r="W19" i="42"/>
  <c r="M20" i="42"/>
  <c r="N20" i="42" a="1"/>
  <c r="N20" i="42"/>
  <c r="O20" i="42"/>
  <c r="E33" i="42" a="1"/>
  <c r="E33" i="42"/>
  <c r="F33" i="42" a="1"/>
  <c r="F33" i="42"/>
  <c r="G33" i="42" a="1"/>
  <c r="H33" i="42" a="1"/>
  <c r="I33" i="42" a="1"/>
  <c r="J33" i="42" a="1"/>
  <c r="K33" i="42" a="1"/>
  <c r="L33" i="42" a="1"/>
  <c r="P20" i="42"/>
  <c r="M33" i="42" a="1"/>
  <c r="N33" i="42" a="1"/>
  <c r="O33" i="42" a="1"/>
  <c r="P33" i="42" a="1"/>
  <c r="Q33" i="42" a="1"/>
  <c r="R33" i="42" a="1"/>
  <c r="S33" i="42" a="1"/>
  <c r="T33" i="42" a="1"/>
  <c r="Q20" i="42"/>
  <c r="U33" i="42" a="1"/>
  <c r="V33" i="42" a="1"/>
  <c r="W33" i="42" a="1"/>
  <c r="X33" i="42" a="1"/>
  <c r="Y33" i="42" a="1"/>
  <c r="Z33" i="42" a="1"/>
  <c r="AA33" i="42" a="1"/>
  <c r="AB33" i="42" a="1"/>
  <c r="R20" i="42"/>
  <c r="AC33" i="42" a="1"/>
  <c r="AD33" i="42" a="1"/>
  <c r="AE33" i="42" a="1"/>
  <c r="AF33" i="42" a="1"/>
  <c r="AG33" i="42" a="1"/>
  <c r="AH33" i="42" a="1"/>
  <c r="AI33" i="42" a="1"/>
  <c r="AJ33" i="42" a="1"/>
  <c r="S20" i="42"/>
  <c r="AK33" i="42" a="1"/>
  <c r="AL33" i="42" a="1"/>
  <c r="AM33" i="42" a="1"/>
  <c r="AN33" i="42" a="1"/>
  <c r="AO33" i="42" a="1"/>
  <c r="AP33" i="42" a="1"/>
  <c r="AQ33" i="42" a="1"/>
  <c r="AR33" i="42" a="1"/>
  <c r="T20" i="42"/>
  <c r="AS33" i="42" a="1"/>
  <c r="AT33" i="42" a="1"/>
  <c r="AU33" i="42" a="1"/>
  <c r="AV33" i="42" a="1"/>
  <c r="AW33" i="42" a="1"/>
  <c r="AX33" i="42" a="1"/>
  <c r="AY33" i="42" a="1"/>
  <c r="AZ33" i="42" a="1"/>
  <c r="U20" i="42"/>
  <c r="BA33" i="42" a="1"/>
  <c r="BB33" i="42" a="1"/>
  <c r="BC33" i="42" a="1"/>
  <c r="BD33" i="42" a="1"/>
  <c r="BE33" i="42" a="1"/>
  <c r="BF33" i="42" a="1"/>
  <c r="BG33" i="42" a="1"/>
  <c r="BH33" i="42" a="1"/>
  <c r="V20" i="42"/>
  <c r="BI33" i="42" a="1"/>
  <c r="BJ33" i="42" a="1"/>
  <c r="BK33" i="42" a="1"/>
  <c r="BL33" i="42" a="1"/>
  <c r="BM33" i="42" a="1"/>
  <c r="BN33" i="42" a="1"/>
  <c r="BO33" i="42" a="1"/>
  <c r="BP33" i="42" a="1"/>
  <c r="G33" i="42"/>
  <c r="H33" i="42"/>
  <c r="I33" i="42"/>
  <c r="J33" i="42"/>
  <c r="K33" i="42"/>
  <c r="L33" i="42"/>
  <c r="M33" i="42"/>
  <c r="N33" i="42"/>
  <c r="O33" i="42"/>
  <c r="P33" i="42"/>
  <c r="Q33" i="42"/>
  <c r="R33" i="42"/>
  <c r="S33" i="42"/>
  <c r="T33" i="42"/>
  <c r="U33" i="42"/>
  <c r="V33" i="42"/>
  <c r="W33" i="42"/>
  <c r="X33" i="42"/>
  <c r="Y33" i="42"/>
  <c r="Z33" i="42"/>
  <c r="AA33" i="42"/>
  <c r="AB33" i="42"/>
  <c r="AC33" i="42"/>
  <c r="AD33" i="42"/>
  <c r="AE33" i="42"/>
  <c r="AF33" i="42"/>
  <c r="AG33" i="42"/>
  <c r="AH33" i="42"/>
  <c r="AI33" i="42"/>
  <c r="AJ33" i="42"/>
  <c r="AK33" i="42"/>
  <c r="AL33" i="42"/>
  <c r="AM33" i="42"/>
  <c r="AN33" i="42"/>
  <c r="AO33" i="42"/>
  <c r="AP33" i="42"/>
  <c r="AQ33" i="42"/>
  <c r="AR33" i="42"/>
  <c r="AS33" i="42"/>
  <c r="AT33" i="42"/>
  <c r="AU33" i="42"/>
  <c r="AV33" i="42"/>
  <c r="AW33" i="42"/>
  <c r="AX33" i="42"/>
  <c r="AY33" i="42"/>
  <c r="AZ33" i="42"/>
  <c r="BA33" i="42"/>
  <c r="BB33" i="42"/>
  <c r="BC33" i="42"/>
  <c r="BD33" i="42"/>
  <c r="BE33" i="42"/>
  <c r="BF33" i="42"/>
  <c r="BG33" i="42"/>
  <c r="BH33" i="42"/>
  <c r="BI33" i="42"/>
  <c r="BJ33" i="42"/>
  <c r="BK33" i="42"/>
  <c r="BL33" i="42"/>
  <c r="BM33" i="42"/>
  <c r="BN33" i="42"/>
  <c r="BO33" i="42"/>
  <c r="BP33" i="42"/>
  <c r="AA20" i="42"/>
  <c r="E44" i="42" a="1"/>
  <c r="E44" i="42"/>
  <c r="F44" i="42" a="1"/>
  <c r="F44" i="42"/>
  <c r="G44" i="42" a="1"/>
  <c r="H44" i="42" a="1"/>
  <c r="I44" i="42" a="1"/>
  <c r="J44" i="42" a="1"/>
  <c r="K44" i="42" a="1"/>
  <c r="L44" i="42" a="1"/>
  <c r="M44" i="42" a="1"/>
  <c r="N44" i="42" a="1"/>
  <c r="O44" i="42" a="1"/>
  <c r="P44" i="42" a="1"/>
  <c r="Q44" i="42" a="1"/>
  <c r="R44" i="42" a="1"/>
  <c r="S44" i="42" a="1"/>
  <c r="T44" i="42" a="1"/>
  <c r="U44" i="42" a="1"/>
  <c r="V44" i="42" a="1"/>
  <c r="W44" i="42" a="1"/>
  <c r="X44" i="42" a="1"/>
  <c r="Y44" i="42" a="1"/>
  <c r="Z44" i="42" a="1"/>
  <c r="AA44" i="42" a="1"/>
  <c r="AB44" i="42" a="1"/>
  <c r="AC44" i="42" a="1"/>
  <c r="AD44" i="42" a="1"/>
  <c r="AE44" i="42" a="1"/>
  <c r="AF44" i="42" a="1"/>
  <c r="AG44" i="42" a="1"/>
  <c r="AH44" i="42" a="1"/>
  <c r="AI44" i="42" a="1"/>
  <c r="AJ44" i="42" a="1"/>
  <c r="AK44" i="42" a="1"/>
  <c r="AL44" i="42" a="1"/>
  <c r="AM44" i="42" a="1"/>
  <c r="AN44" i="42" a="1"/>
  <c r="AO44" i="42" a="1"/>
  <c r="AP44" i="42" a="1"/>
  <c r="AQ44" i="42" a="1"/>
  <c r="AR44" i="42" a="1"/>
  <c r="AS44" i="42" a="1"/>
  <c r="AT44" i="42" a="1"/>
  <c r="AU44" i="42" a="1"/>
  <c r="AV44" i="42" a="1"/>
  <c r="AW44" i="42" a="1"/>
  <c r="AX44" i="42" a="1"/>
  <c r="AY44" i="42" a="1"/>
  <c r="AZ44" i="42" a="1"/>
  <c r="BA44" i="42" a="1"/>
  <c r="BB44" i="42" a="1"/>
  <c r="BC44" i="42" a="1"/>
  <c r="BD44" i="42" a="1"/>
  <c r="BE44" i="42" a="1"/>
  <c r="BF44" i="42" a="1"/>
  <c r="BG44" i="42" a="1"/>
  <c r="BH44" i="42" a="1"/>
  <c r="BI44" i="42" a="1"/>
  <c r="BJ44" i="42" a="1"/>
  <c r="BK44" i="42" a="1"/>
  <c r="BL44" i="42" a="1"/>
  <c r="BM44" i="42" a="1"/>
  <c r="BN44" i="42" a="1"/>
  <c r="BO44" i="42" a="1"/>
  <c r="BP44" i="42" a="1"/>
  <c r="G44" i="42"/>
  <c r="H44" i="42"/>
  <c r="I44" i="42"/>
  <c r="J44" i="42"/>
  <c r="K44" i="42"/>
  <c r="L44" i="42"/>
  <c r="M44" i="42"/>
  <c r="N44" i="42"/>
  <c r="O44" i="42"/>
  <c r="P44" i="42"/>
  <c r="Q44" i="42"/>
  <c r="R44" i="42"/>
  <c r="S44" i="42"/>
  <c r="T44" i="42"/>
  <c r="U44" i="42"/>
  <c r="V44" i="42"/>
  <c r="W44" i="42"/>
  <c r="X44" i="42"/>
  <c r="Y44" i="42"/>
  <c r="Z44" i="42"/>
  <c r="AA44" i="42"/>
  <c r="AB44" i="42"/>
  <c r="AC44" i="42"/>
  <c r="AD44" i="42"/>
  <c r="AE44" i="42"/>
  <c r="AF44" i="42"/>
  <c r="AG44" i="42"/>
  <c r="AH44" i="42"/>
  <c r="AI44" i="42"/>
  <c r="AJ44" i="42"/>
  <c r="AK44" i="42"/>
  <c r="AL44" i="42"/>
  <c r="AM44" i="42"/>
  <c r="AN44" i="42"/>
  <c r="AO44" i="42"/>
  <c r="AP44" i="42"/>
  <c r="AQ44" i="42"/>
  <c r="AR44" i="42"/>
  <c r="AS44" i="42"/>
  <c r="AT44" i="42"/>
  <c r="AU44" i="42"/>
  <c r="AV44" i="42"/>
  <c r="AW44" i="42"/>
  <c r="AX44" i="42"/>
  <c r="AY44" i="42"/>
  <c r="AZ44" i="42"/>
  <c r="BA44" i="42"/>
  <c r="BB44" i="42"/>
  <c r="BC44" i="42"/>
  <c r="BD44" i="42"/>
  <c r="BE44" i="42"/>
  <c r="BF44" i="42"/>
  <c r="BG44" i="42"/>
  <c r="BH44" i="42"/>
  <c r="BI44" i="42"/>
  <c r="BJ44" i="42"/>
  <c r="BK44" i="42"/>
  <c r="BL44" i="42"/>
  <c r="BM44" i="42"/>
  <c r="BN44" i="42"/>
  <c r="BO44" i="42"/>
  <c r="BP44" i="42"/>
  <c r="AB20" i="42"/>
  <c r="E55" i="42" a="1"/>
  <c r="E55" i="42"/>
  <c r="F55" i="42" a="1"/>
  <c r="F55" i="42"/>
  <c r="G55" i="42" a="1"/>
  <c r="H55" i="42" a="1"/>
  <c r="I55" i="42" a="1"/>
  <c r="J55" i="42" a="1"/>
  <c r="K55" i="42" a="1"/>
  <c r="L55" i="42" a="1"/>
  <c r="M55" i="42" a="1"/>
  <c r="N55" i="42" a="1"/>
  <c r="O55" i="42" a="1"/>
  <c r="P55" i="42" a="1"/>
  <c r="Q55" i="42" a="1"/>
  <c r="R55" i="42" a="1"/>
  <c r="S55" i="42" a="1"/>
  <c r="T55" i="42" a="1"/>
  <c r="U55" i="42" a="1"/>
  <c r="V55" i="42" a="1"/>
  <c r="W55" i="42" a="1"/>
  <c r="X55" i="42" a="1"/>
  <c r="Y55" i="42" a="1"/>
  <c r="Z55" i="42" a="1"/>
  <c r="AA55" i="42" a="1"/>
  <c r="AB55" i="42" a="1"/>
  <c r="AC55" i="42" a="1"/>
  <c r="AD55" i="42" a="1"/>
  <c r="AE55" i="42" a="1"/>
  <c r="AF55" i="42" a="1"/>
  <c r="AG55" i="42" a="1"/>
  <c r="AH55" i="42" a="1"/>
  <c r="AI55" i="42" a="1"/>
  <c r="AJ55" i="42" a="1"/>
  <c r="AK55" i="42" a="1"/>
  <c r="AL55" i="42" a="1"/>
  <c r="AM55" i="42" a="1"/>
  <c r="AN55" i="42" a="1"/>
  <c r="AO55" i="42" a="1"/>
  <c r="AP55" i="42" a="1"/>
  <c r="AQ55" i="42" a="1"/>
  <c r="AR55" i="42" a="1"/>
  <c r="AS55" i="42" a="1"/>
  <c r="AT55" i="42" a="1"/>
  <c r="AU55" i="42" a="1"/>
  <c r="AV55" i="42" a="1"/>
  <c r="AW55" i="42" a="1"/>
  <c r="AX55" i="42" a="1"/>
  <c r="AY55" i="42" a="1"/>
  <c r="AZ55" i="42" a="1"/>
  <c r="BA55" i="42" a="1"/>
  <c r="BB55" i="42" a="1"/>
  <c r="BC55" i="42" a="1"/>
  <c r="BD55" i="42" a="1"/>
  <c r="BE55" i="42" a="1"/>
  <c r="BF55" i="42" a="1"/>
  <c r="BG55" i="42" a="1"/>
  <c r="BH55" i="42" a="1"/>
  <c r="BI55" i="42" a="1"/>
  <c r="BJ55" i="42" a="1"/>
  <c r="BK55" i="42" a="1"/>
  <c r="BL55" i="42" a="1"/>
  <c r="BM55" i="42" a="1"/>
  <c r="BN55" i="42" a="1"/>
  <c r="BO55" i="42" a="1"/>
  <c r="BP55" i="42" a="1"/>
  <c r="G55" i="42"/>
  <c r="H55" i="42"/>
  <c r="I55" i="42"/>
  <c r="J55" i="42"/>
  <c r="K55" i="42"/>
  <c r="L55" i="42"/>
  <c r="M55" i="42"/>
  <c r="N55" i="42"/>
  <c r="O55" i="42"/>
  <c r="P55" i="42"/>
  <c r="Q55" i="42"/>
  <c r="R55" i="42"/>
  <c r="S55" i="42"/>
  <c r="T55" i="42"/>
  <c r="U55" i="42"/>
  <c r="V55" i="42"/>
  <c r="W55" i="42"/>
  <c r="X55" i="42"/>
  <c r="Y55" i="42"/>
  <c r="Z55" i="42"/>
  <c r="AA55" i="42"/>
  <c r="AB55" i="42"/>
  <c r="AC55" i="42"/>
  <c r="AD55" i="42"/>
  <c r="AE55" i="42"/>
  <c r="AF55" i="42"/>
  <c r="AG55" i="42"/>
  <c r="AH55" i="42"/>
  <c r="AI55" i="42"/>
  <c r="AJ55" i="42"/>
  <c r="AK55" i="42"/>
  <c r="AL55" i="42"/>
  <c r="AM55" i="42"/>
  <c r="AN55" i="42"/>
  <c r="AO55" i="42"/>
  <c r="AP55" i="42"/>
  <c r="AQ55" i="42"/>
  <c r="AR55" i="42"/>
  <c r="AS55" i="42"/>
  <c r="AT55" i="42"/>
  <c r="AU55" i="42"/>
  <c r="AV55" i="42"/>
  <c r="AW55" i="42"/>
  <c r="AX55" i="42"/>
  <c r="AY55" i="42"/>
  <c r="AZ55" i="42"/>
  <c r="BA55" i="42"/>
  <c r="BB55" i="42"/>
  <c r="BC55" i="42"/>
  <c r="BD55" i="42"/>
  <c r="BE55" i="42"/>
  <c r="BF55" i="42"/>
  <c r="BG55" i="42"/>
  <c r="BH55" i="42"/>
  <c r="BI55" i="42"/>
  <c r="BJ55" i="42"/>
  <c r="BK55" i="42"/>
  <c r="BL55" i="42"/>
  <c r="BM55" i="42"/>
  <c r="BN55" i="42"/>
  <c r="BO55" i="42"/>
  <c r="BP55" i="42"/>
  <c r="AC20" i="42"/>
  <c r="W20" i="42"/>
  <c r="M21" i="42"/>
  <c r="N21" i="42" a="1"/>
  <c r="N21" i="42"/>
  <c r="O21" i="42"/>
  <c r="E34" i="42" a="1"/>
  <c r="E34" i="42"/>
  <c r="F34" i="42" a="1"/>
  <c r="F34" i="42"/>
  <c r="G34" i="42" a="1"/>
  <c r="H34" i="42" a="1"/>
  <c r="I34" i="42" a="1"/>
  <c r="J34" i="42" a="1"/>
  <c r="K34" i="42" a="1"/>
  <c r="L34" i="42" a="1"/>
  <c r="P21" i="42"/>
  <c r="M34" i="42" a="1"/>
  <c r="N34" i="42" a="1"/>
  <c r="O34" i="42" a="1"/>
  <c r="P34" i="42" a="1"/>
  <c r="Q34" i="42" a="1"/>
  <c r="R34" i="42" a="1"/>
  <c r="S34" i="42" a="1"/>
  <c r="T34" i="42" a="1"/>
  <c r="Q21" i="42"/>
  <c r="U34" i="42" a="1"/>
  <c r="V34" i="42" a="1"/>
  <c r="W34" i="42" a="1"/>
  <c r="X34" i="42" a="1"/>
  <c r="Y34" i="42" a="1"/>
  <c r="Z34" i="42" a="1"/>
  <c r="AA34" i="42" a="1"/>
  <c r="AB34" i="42" a="1"/>
  <c r="R21" i="42"/>
  <c r="AC34" i="42" a="1"/>
  <c r="AD34" i="42" a="1"/>
  <c r="AE34" i="42" a="1"/>
  <c r="AF34" i="42" a="1"/>
  <c r="AG34" i="42" a="1"/>
  <c r="AH34" i="42" a="1"/>
  <c r="AI34" i="42" a="1"/>
  <c r="AJ34" i="42" a="1"/>
  <c r="S21" i="42"/>
  <c r="AK34" i="42" a="1"/>
  <c r="AL34" i="42" a="1"/>
  <c r="AM34" i="42" a="1"/>
  <c r="AN34" i="42" a="1"/>
  <c r="AO34" i="42" a="1"/>
  <c r="AP34" i="42" a="1"/>
  <c r="AQ34" i="42" a="1"/>
  <c r="AR34" i="42" a="1"/>
  <c r="T21" i="42"/>
  <c r="AS34" i="42" a="1"/>
  <c r="AT34" i="42" a="1"/>
  <c r="AU34" i="42" a="1"/>
  <c r="AV34" i="42" a="1"/>
  <c r="AW34" i="42" a="1"/>
  <c r="AX34" i="42" a="1"/>
  <c r="AY34" i="42" a="1"/>
  <c r="AZ34" i="42" a="1"/>
  <c r="U21" i="42"/>
  <c r="BA34" i="42" a="1"/>
  <c r="BB34" i="42" a="1"/>
  <c r="BC34" i="42" a="1"/>
  <c r="BD34" i="42" a="1"/>
  <c r="BE34" i="42" a="1"/>
  <c r="BF34" i="42" a="1"/>
  <c r="BG34" i="42" a="1"/>
  <c r="BH34" i="42" a="1"/>
  <c r="V21" i="42"/>
  <c r="BI34" i="42" a="1"/>
  <c r="BJ34" i="42" a="1"/>
  <c r="BK34" i="42" a="1"/>
  <c r="BL34" i="42" a="1"/>
  <c r="BM34" i="42" a="1"/>
  <c r="BN34" i="42" a="1"/>
  <c r="BO34" i="42" a="1"/>
  <c r="BP34" i="42" a="1"/>
  <c r="G34" i="42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AQ34" i="42"/>
  <c r="AR34" i="42"/>
  <c r="AS34" i="42"/>
  <c r="AT34" i="42"/>
  <c r="AU34" i="42"/>
  <c r="AV34" i="42"/>
  <c r="AW34" i="42"/>
  <c r="AX34" i="42"/>
  <c r="AY34" i="42"/>
  <c r="AZ34" i="42"/>
  <c r="BA34" i="42"/>
  <c r="BB34" i="42"/>
  <c r="BC34" i="42"/>
  <c r="BD34" i="42"/>
  <c r="BE34" i="42"/>
  <c r="BF34" i="42"/>
  <c r="BG34" i="42"/>
  <c r="BH34" i="42"/>
  <c r="BI34" i="42"/>
  <c r="BJ34" i="42"/>
  <c r="BK34" i="42"/>
  <c r="BL34" i="42"/>
  <c r="BM34" i="42"/>
  <c r="BN34" i="42"/>
  <c r="BO34" i="42"/>
  <c r="BP34" i="42"/>
  <c r="AA21" i="42"/>
  <c r="E45" i="42" a="1"/>
  <c r="E45" i="42"/>
  <c r="F45" i="42" a="1"/>
  <c r="F45" i="42"/>
  <c r="G45" i="42" a="1"/>
  <c r="H45" i="42" a="1"/>
  <c r="I45" i="42" a="1"/>
  <c r="J45" i="42" a="1"/>
  <c r="K45" i="42" a="1"/>
  <c r="L45" i="42" a="1"/>
  <c r="M45" i="42" a="1"/>
  <c r="N45" i="42" a="1"/>
  <c r="O45" i="42" a="1"/>
  <c r="P45" i="42" a="1"/>
  <c r="Q45" i="42" a="1"/>
  <c r="R45" i="42" a="1"/>
  <c r="S45" i="42" a="1"/>
  <c r="T45" i="42" a="1"/>
  <c r="U45" i="42" a="1"/>
  <c r="V45" i="42" a="1"/>
  <c r="W45" i="42" a="1"/>
  <c r="X45" i="42" a="1"/>
  <c r="Y45" i="42" a="1"/>
  <c r="Z45" i="42" a="1"/>
  <c r="AA45" i="42" a="1"/>
  <c r="AB45" i="42" a="1"/>
  <c r="AC45" i="42" a="1"/>
  <c r="AD45" i="42" a="1"/>
  <c r="AE45" i="42" a="1"/>
  <c r="AF45" i="42" a="1"/>
  <c r="AG45" i="42" a="1"/>
  <c r="AH45" i="42" a="1"/>
  <c r="AI45" i="42" a="1"/>
  <c r="AJ45" i="42" a="1"/>
  <c r="AK45" i="42" a="1"/>
  <c r="AL45" i="42" a="1"/>
  <c r="AM45" i="42" a="1"/>
  <c r="AN45" i="42" a="1"/>
  <c r="AO45" i="42" a="1"/>
  <c r="AP45" i="42" a="1"/>
  <c r="AQ45" i="42" a="1"/>
  <c r="AR45" i="42" a="1"/>
  <c r="AS45" i="42" a="1"/>
  <c r="AT45" i="42" a="1"/>
  <c r="AU45" i="42" a="1"/>
  <c r="AV45" i="42" a="1"/>
  <c r="AW45" i="42" a="1"/>
  <c r="AX45" i="42" a="1"/>
  <c r="AY45" i="42" a="1"/>
  <c r="AZ45" i="42" a="1"/>
  <c r="BA45" i="42" a="1"/>
  <c r="BB45" i="42" a="1"/>
  <c r="BC45" i="42" a="1"/>
  <c r="BD45" i="42" a="1"/>
  <c r="BE45" i="42" a="1"/>
  <c r="BF45" i="42" a="1"/>
  <c r="BG45" i="42" a="1"/>
  <c r="BH45" i="42" a="1"/>
  <c r="BI45" i="42" a="1"/>
  <c r="BJ45" i="42" a="1"/>
  <c r="BK45" i="42" a="1"/>
  <c r="BL45" i="42" a="1"/>
  <c r="BM45" i="42" a="1"/>
  <c r="BN45" i="42" a="1"/>
  <c r="BO45" i="42" a="1"/>
  <c r="BP45" i="42" a="1"/>
  <c r="G45" i="42"/>
  <c r="H45" i="42"/>
  <c r="I45" i="42"/>
  <c r="J45" i="42"/>
  <c r="K45" i="42"/>
  <c r="L45" i="42"/>
  <c r="M45" i="42"/>
  <c r="N45" i="42"/>
  <c r="O45" i="42"/>
  <c r="P45" i="42"/>
  <c r="Q45" i="42"/>
  <c r="R45" i="42"/>
  <c r="S45" i="42"/>
  <c r="T45" i="42"/>
  <c r="U45" i="42"/>
  <c r="V45" i="42"/>
  <c r="W45" i="42"/>
  <c r="X45" i="42"/>
  <c r="Y45" i="42"/>
  <c r="Z45" i="42"/>
  <c r="AA45" i="42"/>
  <c r="AB45" i="42"/>
  <c r="AC45" i="42"/>
  <c r="AD45" i="42"/>
  <c r="AE45" i="42"/>
  <c r="AF45" i="42"/>
  <c r="AG45" i="42"/>
  <c r="AH45" i="42"/>
  <c r="AI45" i="42"/>
  <c r="AJ45" i="42"/>
  <c r="AK45" i="42"/>
  <c r="AL45" i="42"/>
  <c r="AM45" i="42"/>
  <c r="AN45" i="42"/>
  <c r="AO45" i="42"/>
  <c r="AP45" i="42"/>
  <c r="AQ45" i="42"/>
  <c r="AR45" i="42"/>
  <c r="AS45" i="42"/>
  <c r="AT45" i="42"/>
  <c r="AU45" i="42"/>
  <c r="AV45" i="42"/>
  <c r="AW45" i="42"/>
  <c r="AX45" i="42"/>
  <c r="AY45" i="42"/>
  <c r="AZ45" i="42"/>
  <c r="BA45" i="42"/>
  <c r="BB45" i="42"/>
  <c r="BC45" i="42"/>
  <c r="BD45" i="42"/>
  <c r="BE45" i="42"/>
  <c r="BF45" i="42"/>
  <c r="BG45" i="42"/>
  <c r="BH45" i="42"/>
  <c r="BI45" i="42"/>
  <c r="BJ45" i="42"/>
  <c r="BK45" i="42"/>
  <c r="BL45" i="42"/>
  <c r="BM45" i="42"/>
  <c r="BN45" i="42"/>
  <c r="BO45" i="42"/>
  <c r="BP45" i="42"/>
  <c r="AB21" i="42"/>
  <c r="E56" i="42" a="1"/>
  <c r="E56" i="42"/>
  <c r="F56" i="42" a="1"/>
  <c r="F56" i="42"/>
  <c r="G56" i="42" a="1"/>
  <c r="H56" i="42" a="1"/>
  <c r="I56" i="42" a="1"/>
  <c r="J56" i="42" a="1"/>
  <c r="K56" i="42" a="1"/>
  <c r="L56" i="42" a="1"/>
  <c r="M56" i="42" a="1"/>
  <c r="N56" i="42" a="1"/>
  <c r="O56" i="42" a="1"/>
  <c r="P56" i="42" a="1"/>
  <c r="Q56" i="42" a="1"/>
  <c r="R56" i="42" a="1"/>
  <c r="S56" i="42" a="1"/>
  <c r="T56" i="42" a="1"/>
  <c r="U56" i="42" a="1"/>
  <c r="V56" i="42" a="1"/>
  <c r="W56" i="42" a="1"/>
  <c r="X56" i="42" a="1"/>
  <c r="Y56" i="42" a="1"/>
  <c r="Z56" i="42" a="1"/>
  <c r="AA56" i="42" a="1"/>
  <c r="AB56" i="42" a="1"/>
  <c r="AC56" i="42" a="1"/>
  <c r="AD56" i="42" a="1"/>
  <c r="AE56" i="42" a="1"/>
  <c r="AF56" i="42" a="1"/>
  <c r="AG56" i="42" a="1"/>
  <c r="AH56" i="42" a="1"/>
  <c r="AI56" i="42" a="1"/>
  <c r="AJ56" i="42" a="1"/>
  <c r="AK56" i="42" a="1"/>
  <c r="AL56" i="42" a="1"/>
  <c r="AM56" i="42" a="1"/>
  <c r="AN56" i="42" a="1"/>
  <c r="AO56" i="42" a="1"/>
  <c r="AP56" i="42" a="1"/>
  <c r="AQ56" i="42" a="1"/>
  <c r="AR56" i="42" a="1"/>
  <c r="AS56" i="42" a="1"/>
  <c r="AT56" i="42" a="1"/>
  <c r="AU56" i="42" a="1"/>
  <c r="AV56" i="42" a="1"/>
  <c r="AW56" i="42" a="1"/>
  <c r="AX56" i="42" a="1"/>
  <c r="AY56" i="42" a="1"/>
  <c r="AZ56" i="42" a="1"/>
  <c r="BA56" i="42" a="1"/>
  <c r="BB56" i="42" a="1"/>
  <c r="BC56" i="42" a="1"/>
  <c r="BD56" i="42" a="1"/>
  <c r="BE56" i="42" a="1"/>
  <c r="BF56" i="42" a="1"/>
  <c r="BG56" i="42" a="1"/>
  <c r="BH56" i="42" a="1"/>
  <c r="BI56" i="42" a="1"/>
  <c r="BJ56" i="42" a="1"/>
  <c r="BK56" i="42" a="1"/>
  <c r="BL56" i="42" a="1"/>
  <c r="BM56" i="42" a="1"/>
  <c r="BN56" i="42" a="1"/>
  <c r="BO56" i="42" a="1"/>
  <c r="BP56" i="42" a="1"/>
  <c r="G56" i="42"/>
  <c r="H56" i="42"/>
  <c r="I56" i="42"/>
  <c r="J56" i="42"/>
  <c r="K56" i="42"/>
  <c r="L56" i="42"/>
  <c r="M56" i="42"/>
  <c r="N56" i="42"/>
  <c r="O56" i="42"/>
  <c r="P56" i="42"/>
  <c r="Q56" i="42"/>
  <c r="R56" i="42"/>
  <c r="S56" i="42"/>
  <c r="T56" i="42"/>
  <c r="U56" i="42"/>
  <c r="V56" i="42"/>
  <c r="W56" i="42"/>
  <c r="X56" i="42"/>
  <c r="Y56" i="42"/>
  <c r="Z56" i="42"/>
  <c r="AA56" i="42"/>
  <c r="AB56" i="42"/>
  <c r="AC56" i="42"/>
  <c r="AD56" i="42"/>
  <c r="AE56" i="42"/>
  <c r="AF56" i="42"/>
  <c r="AG56" i="42"/>
  <c r="AH56" i="42"/>
  <c r="AI56" i="42"/>
  <c r="AJ56" i="42"/>
  <c r="AK56" i="42"/>
  <c r="AL56" i="42"/>
  <c r="AM56" i="42"/>
  <c r="AN56" i="42"/>
  <c r="AO56" i="42"/>
  <c r="AP56" i="42"/>
  <c r="AQ56" i="42"/>
  <c r="AR56" i="42"/>
  <c r="AS56" i="42"/>
  <c r="AT56" i="42"/>
  <c r="AU56" i="42"/>
  <c r="AV56" i="42"/>
  <c r="AW56" i="42"/>
  <c r="AX56" i="42"/>
  <c r="AY56" i="42"/>
  <c r="AZ56" i="42"/>
  <c r="BA56" i="42"/>
  <c r="BB56" i="42"/>
  <c r="BC56" i="42"/>
  <c r="BD56" i="42"/>
  <c r="BE56" i="42"/>
  <c r="BF56" i="42"/>
  <c r="BG56" i="42"/>
  <c r="BH56" i="42"/>
  <c r="BI56" i="42"/>
  <c r="BJ56" i="42"/>
  <c r="BK56" i="42"/>
  <c r="BL56" i="42"/>
  <c r="BM56" i="42"/>
  <c r="BN56" i="42"/>
  <c r="BO56" i="42"/>
  <c r="BP56" i="42"/>
  <c r="AC21" i="42"/>
  <c r="W21" i="42"/>
  <c r="M22" i="42"/>
  <c r="N22" i="42" a="1"/>
  <c r="N22" i="42"/>
  <c r="O22" i="42"/>
  <c r="E35" i="42" a="1"/>
  <c r="E35" i="42"/>
  <c r="F35" i="42" a="1"/>
  <c r="F35" i="42"/>
  <c r="G35" i="42" a="1"/>
  <c r="H35" i="42" a="1"/>
  <c r="I35" i="42" a="1"/>
  <c r="J35" i="42" a="1"/>
  <c r="K35" i="42" a="1"/>
  <c r="L35" i="42" a="1"/>
  <c r="P22" i="42"/>
  <c r="M35" i="42" a="1"/>
  <c r="N35" i="42" a="1"/>
  <c r="O35" i="42" a="1"/>
  <c r="P35" i="42" a="1"/>
  <c r="Q35" i="42" a="1"/>
  <c r="R35" i="42" a="1"/>
  <c r="S35" i="42" a="1"/>
  <c r="T35" i="42" a="1"/>
  <c r="Q22" i="42"/>
  <c r="U35" i="42" a="1"/>
  <c r="V35" i="42" a="1"/>
  <c r="W35" i="42" a="1"/>
  <c r="X35" i="42" a="1"/>
  <c r="Y35" i="42" a="1"/>
  <c r="Z35" i="42" a="1"/>
  <c r="AA35" i="42" a="1"/>
  <c r="AB35" i="42" a="1"/>
  <c r="R22" i="42"/>
  <c r="AC35" i="42" a="1"/>
  <c r="AD35" i="42" a="1"/>
  <c r="AE35" i="42" a="1"/>
  <c r="AF35" i="42" a="1"/>
  <c r="AG35" i="42" a="1"/>
  <c r="AH35" i="42" a="1"/>
  <c r="AI35" i="42" a="1"/>
  <c r="AJ35" i="42" a="1"/>
  <c r="S22" i="42"/>
  <c r="AK35" i="42" a="1"/>
  <c r="AL35" i="42" a="1"/>
  <c r="AM35" i="42" a="1"/>
  <c r="AN35" i="42" a="1"/>
  <c r="AO35" i="42" a="1"/>
  <c r="AP35" i="42" a="1"/>
  <c r="AQ35" i="42" a="1"/>
  <c r="AR35" i="42" a="1"/>
  <c r="T22" i="42"/>
  <c r="AS35" i="42" a="1"/>
  <c r="AT35" i="42" a="1"/>
  <c r="AU35" i="42" a="1"/>
  <c r="AV35" i="42" a="1"/>
  <c r="AW35" i="42" a="1"/>
  <c r="AX35" i="42" a="1"/>
  <c r="AY35" i="42" a="1"/>
  <c r="AZ35" i="42" a="1"/>
  <c r="U22" i="42"/>
  <c r="BA35" i="42" a="1"/>
  <c r="BB35" i="42" a="1"/>
  <c r="BC35" i="42" a="1"/>
  <c r="BD35" i="42" a="1"/>
  <c r="BE35" i="42" a="1"/>
  <c r="BF35" i="42" a="1"/>
  <c r="BG35" i="42" a="1"/>
  <c r="BH35" i="42" a="1"/>
  <c r="V22" i="42"/>
  <c r="BI35" i="42" a="1"/>
  <c r="BJ35" i="42" a="1"/>
  <c r="BK35" i="42" a="1"/>
  <c r="BL35" i="42" a="1"/>
  <c r="BM35" i="42" a="1"/>
  <c r="BN35" i="42" a="1"/>
  <c r="BO35" i="42" a="1"/>
  <c r="BP35" i="42" a="1"/>
  <c r="G35" i="42"/>
  <c r="H35" i="42"/>
  <c r="I35" i="42"/>
  <c r="J35" i="42"/>
  <c r="K35" i="42"/>
  <c r="L35" i="42"/>
  <c r="M35" i="42"/>
  <c r="N35" i="42"/>
  <c r="O35" i="42"/>
  <c r="P35" i="42"/>
  <c r="Q35" i="42"/>
  <c r="R35" i="42"/>
  <c r="S35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N35" i="42"/>
  <c r="AO35" i="42"/>
  <c r="AP35" i="42"/>
  <c r="AQ35" i="42"/>
  <c r="AR35" i="42"/>
  <c r="AS35" i="42"/>
  <c r="AT35" i="42"/>
  <c r="AU35" i="42"/>
  <c r="AV35" i="42"/>
  <c r="AW35" i="42"/>
  <c r="AX35" i="42"/>
  <c r="AY35" i="42"/>
  <c r="AZ35" i="42"/>
  <c r="BA35" i="42"/>
  <c r="BB35" i="42"/>
  <c r="BC35" i="42"/>
  <c r="BD35" i="42"/>
  <c r="BE35" i="42"/>
  <c r="BF35" i="42"/>
  <c r="BG35" i="42"/>
  <c r="BH35" i="42"/>
  <c r="BI35" i="42"/>
  <c r="BJ35" i="42"/>
  <c r="BK35" i="42"/>
  <c r="BL35" i="42"/>
  <c r="BM35" i="42"/>
  <c r="BN35" i="42"/>
  <c r="BO35" i="42"/>
  <c r="BP35" i="42"/>
  <c r="AA22" i="42"/>
  <c r="E46" i="42" a="1"/>
  <c r="E46" i="42"/>
  <c r="F46" i="42" a="1"/>
  <c r="F46" i="42"/>
  <c r="G46" i="42" a="1"/>
  <c r="H46" i="42" a="1"/>
  <c r="I46" i="42" a="1"/>
  <c r="J46" i="42" a="1"/>
  <c r="K46" i="42" a="1"/>
  <c r="L46" i="42" a="1"/>
  <c r="M46" i="42" a="1"/>
  <c r="N46" i="42" a="1"/>
  <c r="O46" i="42" a="1"/>
  <c r="P46" i="42" a="1"/>
  <c r="Q46" i="42" a="1"/>
  <c r="R46" i="42" a="1"/>
  <c r="S46" i="42" a="1"/>
  <c r="T46" i="42" a="1"/>
  <c r="U46" i="42" a="1"/>
  <c r="V46" i="42" a="1"/>
  <c r="W46" i="42" a="1"/>
  <c r="X46" i="42" a="1"/>
  <c r="Y46" i="42" a="1"/>
  <c r="Z46" i="42" a="1"/>
  <c r="AA46" i="42" a="1"/>
  <c r="AB46" i="42" a="1"/>
  <c r="AC46" i="42" a="1"/>
  <c r="AD46" i="42" a="1"/>
  <c r="AE46" i="42" a="1"/>
  <c r="AF46" i="42" a="1"/>
  <c r="AG46" i="42" a="1"/>
  <c r="AH46" i="42" a="1"/>
  <c r="AI46" i="42" a="1"/>
  <c r="AJ46" i="42" a="1"/>
  <c r="AK46" i="42" a="1"/>
  <c r="AL46" i="42" a="1"/>
  <c r="AM46" i="42" a="1"/>
  <c r="AN46" i="42" a="1"/>
  <c r="AO46" i="42" a="1"/>
  <c r="AP46" i="42" a="1"/>
  <c r="AQ46" i="42" a="1"/>
  <c r="AR46" i="42" a="1"/>
  <c r="AS46" i="42" a="1"/>
  <c r="AT46" i="42" a="1"/>
  <c r="AU46" i="42" a="1"/>
  <c r="AV46" i="42" a="1"/>
  <c r="AW46" i="42" a="1"/>
  <c r="AX46" i="42" a="1"/>
  <c r="AY46" i="42" a="1"/>
  <c r="AZ46" i="42" a="1"/>
  <c r="BA46" i="42" a="1"/>
  <c r="BB46" i="42" a="1"/>
  <c r="BC46" i="42" a="1"/>
  <c r="BD46" i="42" a="1"/>
  <c r="BE46" i="42" a="1"/>
  <c r="BF46" i="42" a="1"/>
  <c r="BG46" i="42" a="1"/>
  <c r="BH46" i="42" a="1"/>
  <c r="BI46" i="42" a="1"/>
  <c r="BJ46" i="42" a="1"/>
  <c r="BK46" i="42" a="1"/>
  <c r="BL46" i="42" a="1"/>
  <c r="BM46" i="42" a="1"/>
  <c r="BN46" i="42" a="1"/>
  <c r="BO46" i="42" a="1"/>
  <c r="BP46" i="42" a="1"/>
  <c r="G46" i="42"/>
  <c r="H46" i="42"/>
  <c r="I46" i="42"/>
  <c r="J46" i="42"/>
  <c r="K46" i="42"/>
  <c r="L46" i="42"/>
  <c r="M46" i="42"/>
  <c r="N46" i="42"/>
  <c r="O46" i="42"/>
  <c r="P46" i="42"/>
  <c r="Q46" i="42"/>
  <c r="R46" i="42"/>
  <c r="S46" i="42"/>
  <c r="T46" i="42"/>
  <c r="U46" i="42"/>
  <c r="V46" i="42"/>
  <c r="W46" i="42"/>
  <c r="X46" i="42"/>
  <c r="Y46" i="42"/>
  <c r="Z46" i="42"/>
  <c r="AA46" i="42"/>
  <c r="AB46" i="42"/>
  <c r="AC46" i="42"/>
  <c r="AD46" i="42"/>
  <c r="AE46" i="42"/>
  <c r="AF46" i="42"/>
  <c r="AG46" i="42"/>
  <c r="AH46" i="42"/>
  <c r="AI46" i="42"/>
  <c r="AJ46" i="42"/>
  <c r="AK46" i="42"/>
  <c r="AL46" i="42"/>
  <c r="AM46" i="42"/>
  <c r="AN46" i="42"/>
  <c r="AO46" i="42"/>
  <c r="AP46" i="42"/>
  <c r="AQ46" i="42"/>
  <c r="AR46" i="42"/>
  <c r="AS46" i="42"/>
  <c r="AT46" i="42"/>
  <c r="AU46" i="42"/>
  <c r="AV46" i="42"/>
  <c r="AW46" i="42"/>
  <c r="AX46" i="42"/>
  <c r="AY46" i="42"/>
  <c r="AZ46" i="42"/>
  <c r="BA46" i="42"/>
  <c r="BB46" i="42"/>
  <c r="BC46" i="42"/>
  <c r="BD46" i="42"/>
  <c r="BE46" i="42"/>
  <c r="BF46" i="42"/>
  <c r="BG46" i="42"/>
  <c r="BH46" i="42"/>
  <c r="BI46" i="42"/>
  <c r="BJ46" i="42"/>
  <c r="BK46" i="42"/>
  <c r="BL46" i="42"/>
  <c r="BM46" i="42"/>
  <c r="BN46" i="42"/>
  <c r="BO46" i="42"/>
  <c r="BP46" i="42"/>
  <c r="AB22" i="42"/>
  <c r="E57" i="42" a="1"/>
  <c r="E57" i="42"/>
  <c r="F57" i="42" a="1"/>
  <c r="F57" i="42"/>
  <c r="G57" i="42" a="1"/>
  <c r="H57" i="42" a="1"/>
  <c r="I57" i="42" a="1"/>
  <c r="J57" i="42" a="1"/>
  <c r="K57" i="42" a="1"/>
  <c r="L57" i="42" a="1"/>
  <c r="M57" i="42" a="1"/>
  <c r="N57" i="42" a="1"/>
  <c r="O57" i="42" a="1"/>
  <c r="P57" i="42" a="1"/>
  <c r="Q57" i="42" a="1"/>
  <c r="R57" i="42" a="1"/>
  <c r="S57" i="42" a="1"/>
  <c r="T57" i="42" a="1"/>
  <c r="U57" i="42" a="1"/>
  <c r="V57" i="42" a="1"/>
  <c r="W57" i="42" a="1"/>
  <c r="X57" i="42" a="1"/>
  <c r="Y57" i="42" a="1"/>
  <c r="Z57" i="42" a="1"/>
  <c r="AA57" i="42" a="1"/>
  <c r="AB57" i="42" a="1"/>
  <c r="AC57" i="42" a="1"/>
  <c r="AD57" i="42" a="1"/>
  <c r="AE57" i="42" a="1"/>
  <c r="AF57" i="42" a="1"/>
  <c r="AG57" i="42" a="1"/>
  <c r="AH57" i="42" a="1"/>
  <c r="AI57" i="42" a="1"/>
  <c r="AJ57" i="42" a="1"/>
  <c r="AK57" i="42" a="1"/>
  <c r="AL57" i="42" a="1"/>
  <c r="AM57" i="42" a="1"/>
  <c r="AN57" i="42" a="1"/>
  <c r="AO57" i="42" a="1"/>
  <c r="AP57" i="42" a="1"/>
  <c r="AQ57" i="42" a="1"/>
  <c r="AR57" i="42" a="1"/>
  <c r="AS57" i="42" a="1"/>
  <c r="AT57" i="42" a="1"/>
  <c r="AU57" i="42" a="1"/>
  <c r="AV57" i="42" a="1"/>
  <c r="AW57" i="42" a="1"/>
  <c r="AX57" i="42" a="1"/>
  <c r="AY57" i="42" a="1"/>
  <c r="AZ57" i="42" a="1"/>
  <c r="BA57" i="42" a="1"/>
  <c r="BB57" i="42" a="1"/>
  <c r="BC57" i="42" a="1"/>
  <c r="BD57" i="42" a="1"/>
  <c r="BE57" i="42" a="1"/>
  <c r="BF57" i="42" a="1"/>
  <c r="BG57" i="42" a="1"/>
  <c r="BH57" i="42" a="1"/>
  <c r="BI57" i="42" a="1"/>
  <c r="BJ57" i="42" a="1"/>
  <c r="BK57" i="42" a="1"/>
  <c r="BL57" i="42" a="1"/>
  <c r="BM57" i="42" a="1"/>
  <c r="BN57" i="42" a="1"/>
  <c r="BO57" i="42" a="1"/>
  <c r="BP57" i="42" a="1"/>
  <c r="G57" i="42"/>
  <c r="H57" i="42"/>
  <c r="I57" i="42"/>
  <c r="J57" i="42"/>
  <c r="K57" i="42"/>
  <c r="L57" i="42"/>
  <c r="M57" i="42"/>
  <c r="N57" i="42"/>
  <c r="O57" i="42"/>
  <c r="P57" i="42"/>
  <c r="Q57" i="42"/>
  <c r="R57" i="42"/>
  <c r="S57" i="42"/>
  <c r="T57" i="42"/>
  <c r="U57" i="42"/>
  <c r="V57" i="42"/>
  <c r="W57" i="42"/>
  <c r="X57" i="42"/>
  <c r="Y57" i="42"/>
  <c r="Z57" i="42"/>
  <c r="AA57" i="42"/>
  <c r="AB57" i="42"/>
  <c r="AC57" i="42"/>
  <c r="AD57" i="42"/>
  <c r="AE57" i="42"/>
  <c r="AF57" i="42"/>
  <c r="AG57" i="42"/>
  <c r="AH57" i="42"/>
  <c r="AI57" i="42"/>
  <c r="AJ57" i="42"/>
  <c r="AK57" i="42"/>
  <c r="AL57" i="42"/>
  <c r="AM57" i="42"/>
  <c r="AN57" i="42"/>
  <c r="AO57" i="42"/>
  <c r="AP57" i="42"/>
  <c r="AQ57" i="42"/>
  <c r="AR57" i="42"/>
  <c r="AS57" i="42"/>
  <c r="AT57" i="42"/>
  <c r="AU57" i="42"/>
  <c r="AV57" i="42"/>
  <c r="AW57" i="42"/>
  <c r="AX57" i="42"/>
  <c r="AY57" i="42"/>
  <c r="AZ57" i="42"/>
  <c r="BA57" i="42"/>
  <c r="BB57" i="42"/>
  <c r="BC57" i="42"/>
  <c r="BD57" i="42"/>
  <c r="BE57" i="42"/>
  <c r="BF57" i="42"/>
  <c r="BG57" i="42"/>
  <c r="BH57" i="42"/>
  <c r="BI57" i="42"/>
  <c r="BJ57" i="42"/>
  <c r="BK57" i="42"/>
  <c r="BL57" i="42"/>
  <c r="BM57" i="42"/>
  <c r="BN57" i="42"/>
  <c r="BO57" i="42"/>
  <c r="BP57" i="42"/>
  <c r="AC22" i="42"/>
  <c r="W22" i="42"/>
  <c r="M23" i="42"/>
  <c r="N23" i="42" a="1"/>
  <c r="N23" i="42"/>
  <c r="O23" i="42"/>
  <c r="AA140" i="42"/>
  <c r="AE140" i="42"/>
  <c r="BT52" i="42"/>
  <c r="AA122" i="42"/>
  <c r="AF122" i="42"/>
  <c r="BU52" i="42"/>
  <c r="AA104" i="42"/>
  <c r="AE104" i="42"/>
  <c r="BV52" i="42"/>
  <c r="BW52" i="42"/>
  <c r="BX52" i="42"/>
  <c r="BY52" i="42"/>
  <c r="BZ52" i="42"/>
  <c r="CA52" i="42"/>
  <c r="AF140" i="42"/>
  <c r="BS53" i="42"/>
  <c r="BU53" i="42"/>
  <c r="AA128" i="42"/>
  <c r="AE128" i="42"/>
  <c r="BV53" i="42"/>
  <c r="BW53" i="42"/>
  <c r="AA116" i="42"/>
  <c r="AF116" i="42"/>
  <c r="BX53" i="42"/>
  <c r="BY53" i="42"/>
  <c r="BZ53" i="42"/>
  <c r="CA53" i="42"/>
  <c r="AE122" i="42"/>
  <c r="BS54" i="42"/>
  <c r="BT54" i="42"/>
  <c r="BV54" i="42"/>
  <c r="AA110" i="42"/>
  <c r="AE110" i="42"/>
  <c r="BW54" i="42"/>
  <c r="AA146" i="42"/>
  <c r="AF146" i="42"/>
  <c r="BX54" i="42"/>
  <c r="BY54" i="42"/>
  <c r="BZ54" i="42"/>
  <c r="CA54" i="42"/>
  <c r="AF104" i="42"/>
  <c r="BS55" i="42"/>
  <c r="AF128" i="42"/>
  <c r="BT55" i="42"/>
  <c r="BU55" i="42"/>
  <c r="AA152" i="42"/>
  <c r="AE152" i="42"/>
  <c r="BW55" i="42"/>
  <c r="BX55" i="42"/>
  <c r="BY55" i="42"/>
  <c r="BZ55" i="42"/>
  <c r="CA55" i="42"/>
  <c r="BS56" i="42"/>
  <c r="BT56" i="42"/>
  <c r="AF110" i="42"/>
  <c r="BU56" i="42"/>
  <c r="AF152" i="42"/>
  <c r="BV56" i="42"/>
  <c r="AA134" i="42"/>
  <c r="AE134" i="42"/>
  <c r="BX56" i="42"/>
  <c r="BY56" i="42"/>
  <c r="BZ56" i="42"/>
  <c r="CA56" i="42"/>
  <c r="BS57" i="42"/>
  <c r="AE116" i="42"/>
  <c r="BT57" i="42"/>
  <c r="AE146" i="42"/>
  <c r="BU57" i="42"/>
  <c r="BV57" i="42"/>
  <c r="AF134" i="42"/>
  <c r="BW57" i="42"/>
  <c r="BY57" i="42"/>
  <c r="BZ57" i="42"/>
  <c r="CA57" i="42"/>
  <c r="BS58" i="42"/>
  <c r="BT58" i="42"/>
  <c r="BU58" i="42"/>
  <c r="BV58" i="42"/>
  <c r="BW58" i="42"/>
  <c r="BX58" i="42"/>
  <c r="BZ58" i="42"/>
  <c r="CA58" i="42"/>
  <c r="BS59" i="42"/>
  <c r="BT59" i="42"/>
  <c r="BU59" i="42"/>
  <c r="BV59" i="42"/>
  <c r="BW59" i="42"/>
  <c r="BX59" i="42"/>
  <c r="BY59" i="42"/>
  <c r="CA59" i="42"/>
  <c r="BS60" i="42"/>
  <c r="BT60" i="42"/>
  <c r="BU60" i="42"/>
  <c r="BV60" i="42"/>
  <c r="BW60" i="42"/>
  <c r="BX60" i="42"/>
  <c r="BY60" i="42"/>
  <c r="BZ60" i="42"/>
  <c r="E36" i="42" a="1"/>
  <c r="E36" i="42"/>
  <c r="F36" i="42" a="1"/>
  <c r="F36" i="42"/>
  <c r="G36" i="42" a="1"/>
  <c r="H36" i="42" a="1"/>
  <c r="I36" i="42" a="1"/>
  <c r="J36" i="42" a="1"/>
  <c r="M24" i="42"/>
  <c r="N24" i="42" a="1"/>
  <c r="N24" i="42"/>
  <c r="O24" i="42"/>
  <c r="K36" i="42" a="1"/>
  <c r="M25" i="42"/>
  <c r="N25" i="42" a="1"/>
  <c r="N25" i="42"/>
  <c r="O25" i="42"/>
  <c r="L36" i="42" a="1"/>
  <c r="P23" i="42"/>
  <c r="M36" i="42" a="1"/>
  <c r="N36" i="42" a="1"/>
  <c r="O36" i="42" a="1"/>
  <c r="P36" i="42" a="1"/>
  <c r="Q36" i="42" a="1"/>
  <c r="R36" i="42" a="1"/>
  <c r="P24" i="42"/>
  <c r="S36" i="42" a="1"/>
  <c r="P25" i="42"/>
  <c r="T36" i="42" a="1"/>
  <c r="Q23" i="42"/>
  <c r="U36" i="42" a="1"/>
  <c r="V36" i="42" a="1"/>
  <c r="W36" i="42" a="1"/>
  <c r="X36" i="42" a="1"/>
  <c r="Y36" i="42" a="1"/>
  <c r="Z36" i="42" a="1"/>
  <c r="Q24" i="42"/>
  <c r="AA36" i="42" a="1"/>
  <c r="Q25" i="42"/>
  <c r="AB36" i="42" a="1"/>
  <c r="R23" i="42"/>
  <c r="AC36" i="42" a="1"/>
  <c r="AD36" i="42" a="1"/>
  <c r="AE36" i="42" a="1"/>
  <c r="AF36" i="42" a="1"/>
  <c r="AG36" i="42" a="1"/>
  <c r="AH36" i="42" a="1"/>
  <c r="R24" i="42"/>
  <c r="AI36" i="42" a="1"/>
  <c r="R25" i="42"/>
  <c r="AJ36" i="42" a="1"/>
  <c r="S23" i="42"/>
  <c r="AK36" i="42" a="1"/>
  <c r="AL36" i="42" a="1"/>
  <c r="AM36" i="42" a="1"/>
  <c r="AN36" i="42" a="1"/>
  <c r="AO36" i="42" a="1"/>
  <c r="AP36" i="42" a="1"/>
  <c r="S24" i="42"/>
  <c r="AQ36" i="42" a="1"/>
  <c r="S25" i="42"/>
  <c r="AR36" i="42" a="1"/>
  <c r="T23" i="42"/>
  <c r="AS36" i="42" a="1"/>
  <c r="AT36" i="42" a="1"/>
  <c r="AU36" i="42" a="1"/>
  <c r="AV36" i="42" a="1"/>
  <c r="AW36" i="42" a="1"/>
  <c r="AX36" i="42" a="1"/>
  <c r="T24" i="42"/>
  <c r="AY36" i="42" a="1"/>
  <c r="T25" i="42"/>
  <c r="AZ36" i="42" a="1"/>
  <c r="U23" i="42"/>
  <c r="BA36" i="42" a="1"/>
  <c r="BB36" i="42" a="1"/>
  <c r="BC36" i="42" a="1"/>
  <c r="BD36" i="42" a="1"/>
  <c r="BE36" i="42" a="1"/>
  <c r="BF36" i="42" a="1"/>
  <c r="U24" i="42"/>
  <c r="BG36" i="42" a="1"/>
  <c r="U25" i="42"/>
  <c r="BH36" i="42" a="1"/>
  <c r="V23" i="42"/>
  <c r="BI36" i="42" a="1"/>
  <c r="BJ36" i="42" a="1"/>
  <c r="BK36" i="42" a="1"/>
  <c r="BL36" i="42" a="1"/>
  <c r="BM36" i="42" a="1"/>
  <c r="BN36" i="42" a="1"/>
  <c r="V24" i="42"/>
  <c r="BO36" i="42" a="1"/>
  <c r="V25" i="42"/>
  <c r="BP36" i="42" a="1"/>
  <c r="G36" i="42"/>
  <c r="H36" i="42"/>
  <c r="I36" i="42"/>
  <c r="J36" i="42"/>
  <c r="K36" i="42"/>
  <c r="L36" i="42"/>
  <c r="M36" i="42"/>
  <c r="N36" i="42"/>
  <c r="O36" i="42"/>
  <c r="P36" i="42"/>
  <c r="Q36" i="42"/>
  <c r="R36" i="42"/>
  <c r="S36" i="42"/>
  <c r="T36" i="42"/>
  <c r="U36" i="42"/>
  <c r="V36" i="42"/>
  <c r="W36" i="42"/>
  <c r="X36" i="42"/>
  <c r="Y36" i="42"/>
  <c r="Z36" i="42"/>
  <c r="AA36" i="42"/>
  <c r="AB36" i="42"/>
  <c r="AC36" i="42"/>
  <c r="AD36" i="42"/>
  <c r="AE36" i="42"/>
  <c r="AF36" i="42"/>
  <c r="AG36" i="42"/>
  <c r="AH36" i="42"/>
  <c r="AI36" i="42"/>
  <c r="AJ36" i="42"/>
  <c r="AK36" i="42"/>
  <c r="AL36" i="42"/>
  <c r="AM36" i="42"/>
  <c r="AN36" i="42"/>
  <c r="AO36" i="42"/>
  <c r="AP36" i="42"/>
  <c r="AQ36" i="42"/>
  <c r="AR36" i="42"/>
  <c r="AS36" i="42"/>
  <c r="AT36" i="42"/>
  <c r="AU36" i="42"/>
  <c r="AV36" i="42"/>
  <c r="AW36" i="42"/>
  <c r="AX36" i="42"/>
  <c r="AY36" i="42"/>
  <c r="AZ36" i="42"/>
  <c r="BA36" i="42"/>
  <c r="BB36" i="42"/>
  <c r="BC36" i="42"/>
  <c r="BD36" i="42"/>
  <c r="BE36" i="42"/>
  <c r="BF36" i="42"/>
  <c r="BG36" i="42"/>
  <c r="BH36" i="42"/>
  <c r="BI36" i="42"/>
  <c r="BJ36" i="42"/>
  <c r="BK36" i="42"/>
  <c r="BL36" i="42"/>
  <c r="BM36" i="42"/>
  <c r="BN36" i="42"/>
  <c r="BO36" i="42"/>
  <c r="BP36" i="42"/>
  <c r="AA23" i="42"/>
  <c r="BT30" i="42"/>
  <c r="BS31" i="42"/>
  <c r="BT41" i="42"/>
  <c r="BU30" i="42"/>
  <c r="BS32" i="42"/>
  <c r="BU41" i="42"/>
  <c r="BV30" i="42"/>
  <c r="BS33" i="42"/>
  <c r="BV41" i="42"/>
  <c r="BW30" i="42"/>
  <c r="BS34" i="42"/>
  <c r="BW41" i="42"/>
  <c r="BX30" i="42"/>
  <c r="BS35" i="42"/>
  <c r="BX41" i="42"/>
  <c r="BY30" i="42"/>
  <c r="BS36" i="42"/>
  <c r="BY41" i="42"/>
  <c r="BZ30" i="42"/>
  <c r="BS37" i="42"/>
  <c r="BZ41" i="42"/>
  <c r="CA30" i="42"/>
  <c r="BS38" i="42"/>
  <c r="CA41" i="42"/>
  <c r="BS42" i="42"/>
  <c r="BU31" i="42"/>
  <c r="BT32" i="42"/>
  <c r="BU42" i="42"/>
  <c r="BV31" i="42"/>
  <c r="BT33" i="42"/>
  <c r="BV42" i="42"/>
  <c r="BW31" i="42"/>
  <c r="BT34" i="42"/>
  <c r="BW42" i="42"/>
  <c r="BX31" i="42"/>
  <c r="BT35" i="42"/>
  <c r="BX42" i="42"/>
  <c r="BY31" i="42"/>
  <c r="BT36" i="42"/>
  <c r="BY42" i="42"/>
  <c r="BZ31" i="42"/>
  <c r="BT37" i="42"/>
  <c r="BZ42" i="42"/>
  <c r="CA31" i="42"/>
  <c r="BT38" i="42"/>
  <c r="CA42" i="42"/>
  <c r="BS43" i="42"/>
  <c r="BT43" i="42"/>
  <c r="BV32" i="42"/>
  <c r="BU33" i="42"/>
  <c r="BV43" i="42"/>
  <c r="BW32" i="42"/>
  <c r="BU34" i="42"/>
  <c r="BW43" i="42"/>
  <c r="BX32" i="42"/>
  <c r="BU35" i="42"/>
  <c r="BX43" i="42"/>
  <c r="BY32" i="42"/>
  <c r="BU36" i="42"/>
  <c r="BY43" i="42"/>
  <c r="BZ32" i="42"/>
  <c r="BU37" i="42"/>
  <c r="BZ43" i="42"/>
  <c r="CA32" i="42"/>
  <c r="BU38" i="42"/>
  <c r="CA43" i="42"/>
  <c r="BS44" i="42"/>
  <c r="BT44" i="42"/>
  <c r="BU44" i="42"/>
  <c r="BW33" i="42"/>
  <c r="BV34" i="42"/>
  <c r="BW44" i="42"/>
  <c r="BX33" i="42"/>
  <c r="BV35" i="42"/>
  <c r="BX44" i="42"/>
  <c r="BY33" i="42"/>
  <c r="BV36" i="42"/>
  <c r="BY44" i="42"/>
  <c r="BZ33" i="42"/>
  <c r="BV37" i="42"/>
  <c r="BZ44" i="42"/>
  <c r="CA33" i="42"/>
  <c r="BV38" i="42"/>
  <c r="CA44" i="42"/>
  <c r="BS45" i="42"/>
  <c r="BT45" i="42"/>
  <c r="BU45" i="42"/>
  <c r="BV45" i="42"/>
  <c r="BX34" i="42"/>
  <c r="BW35" i="42"/>
  <c r="BX45" i="42"/>
  <c r="BY34" i="42"/>
  <c r="BW36" i="42"/>
  <c r="BY45" i="42"/>
  <c r="BZ34" i="42"/>
  <c r="BW37" i="42"/>
  <c r="BZ45" i="42"/>
  <c r="CA34" i="42"/>
  <c r="BW38" i="42"/>
  <c r="CA45" i="42"/>
  <c r="BS46" i="42"/>
  <c r="BT46" i="42"/>
  <c r="BU46" i="42"/>
  <c r="BV46" i="42"/>
  <c r="BW46" i="42"/>
  <c r="BY35" i="42"/>
  <c r="BX36" i="42"/>
  <c r="BY46" i="42"/>
  <c r="BZ35" i="42"/>
  <c r="BX37" i="42"/>
  <c r="BZ46" i="42"/>
  <c r="CA35" i="42"/>
  <c r="BX38" i="42"/>
  <c r="CA46" i="42"/>
  <c r="BS47" i="42"/>
  <c r="BT47" i="42"/>
  <c r="BU47" i="42"/>
  <c r="BV47" i="42"/>
  <c r="BW47" i="42"/>
  <c r="BX47" i="42"/>
  <c r="BZ36" i="42"/>
  <c r="BY37" i="42"/>
  <c r="BZ47" i="42"/>
  <c r="CA36" i="42"/>
  <c r="BY38" i="42"/>
  <c r="CA47" i="42"/>
  <c r="BS48" i="42"/>
  <c r="BT48" i="42"/>
  <c r="BU48" i="42"/>
  <c r="BV48" i="42"/>
  <c r="BW48" i="42"/>
  <c r="BX48" i="42"/>
  <c r="BY48" i="42"/>
  <c r="CA37" i="42"/>
  <c r="BZ38" i="42"/>
  <c r="CA48" i="42"/>
  <c r="BS49" i="42"/>
  <c r="BT49" i="42"/>
  <c r="BU49" i="42"/>
  <c r="BV49" i="42"/>
  <c r="BW49" i="42"/>
  <c r="BX49" i="42"/>
  <c r="BY49" i="42"/>
  <c r="BZ49" i="42"/>
  <c r="E47" i="42" a="1"/>
  <c r="E47" i="42"/>
  <c r="F47" i="42" a="1"/>
  <c r="F47" i="42"/>
  <c r="G47" i="42" a="1"/>
  <c r="H47" i="42" a="1"/>
  <c r="I47" i="42" a="1"/>
  <c r="J47" i="42" a="1"/>
  <c r="K47" i="42" a="1"/>
  <c r="L47" i="42" a="1"/>
  <c r="M47" i="42" a="1"/>
  <c r="N47" i="42" a="1"/>
  <c r="O47" i="42" a="1"/>
  <c r="P47" i="42" a="1"/>
  <c r="Q47" i="42" a="1"/>
  <c r="R47" i="42" a="1"/>
  <c r="S47" i="42" a="1"/>
  <c r="T47" i="42" a="1"/>
  <c r="U47" i="42" a="1"/>
  <c r="V47" i="42" a="1"/>
  <c r="W47" i="42" a="1"/>
  <c r="X47" i="42" a="1"/>
  <c r="Y47" i="42" a="1"/>
  <c r="Z47" i="42" a="1"/>
  <c r="AA47" i="42" a="1"/>
  <c r="AB47" i="42" a="1"/>
  <c r="AC47" i="42" a="1"/>
  <c r="AD47" i="42" a="1"/>
  <c r="AE47" i="42" a="1"/>
  <c r="AF47" i="42" a="1"/>
  <c r="AG47" i="42" a="1"/>
  <c r="AH47" i="42" a="1"/>
  <c r="AI47" i="42" a="1"/>
  <c r="AJ47" i="42" a="1"/>
  <c r="AK47" i="42" a="1"/>
  <c r="AL47" i="42" a="1"/>
  <c r="AM47" i="42" a="1"/>
  <c r="AN47" i="42" a="1"/>
  <c r="AO47" i="42" a="1"/>
  <c r="AP47" i="42" a="1"/>
  <c r="AQ47" i="42" a="1"/>
  <c r="AR47" i="42" a="1"/>
  <c r="AS47" i="42" a="1"/>
  <c r="AT47" i="42" a="1"/>
  <c r="AU47" i="42" a="1"/>
  <c r="AV47" i="42" a="1"/>
  <c r="AW47" i="42" a="1"/>
  <c r="AX47" i="42" a="1"/>
  <c r="AY47" i="42" a="1"/>
  <c r="AZ47" i="42" a="1"/>
  <c r="BA47" i="42" a="1"/>
  <c r="BB47" i="42" a="1"/>
  <c r="BC47" i="42" a="1"/>
  <c r="BD47" i="42" a="1"/>
  <c r="BE47" i="42" a="1"/>
  <c r="BF47" i="42" a="1"/>
  <c r="BG47" i="42" a="1"/>
  <c r="BH47" i="42" a="1"/>
  <c r="BI47" i="42" a="1"/>
  <c r="BJ47" i="42" a="1"/>
  <c r="BK47" i="42" a="1"/>
  <c r="BL47" i="42" a="1"/>
  <c r="BM47" i="42" a="1"/>
  <c r="BN47" i="42" a="1"/>
  <c r="BO47" i="42" a="1"/>
  <c r="BP47" i="42" a="1"/>
  <c r="G47" i="42"/>
  <c r="H47" i="42"/>
  <c r="I47" i="42"/>
  <c r="J47" i="42"/>
  <c r="K47" i="42"/>
  <c r="L47" i="42"/>
  <c r="M47" i="42"/>
  <c r="N47" i="42"/>
  <c r="O47" i="42"/>
  <c r="P47" i="42"/>
  <c r="Q47" i="42"/>
  <c r="R47" i="42"/>
  <c r="S47" i="42"/>
  <c r="T47" i="42"/>
  <c r="U47" i="42"/>
  <c r="V47" i="42"/>
  <c r="W47" i="42"/>
  <c r="X47" i="42"/>
  <c r="Y47" i="42"/>
  <c r="Z47" i="42"/>
  <c r="AA47" i="42"/>
  <c r="AB47" i="42"/>
  <c r="AC47" i="42"/>
  <c r="AD47" i="42"/>
  <c r="AE47" i="42"/>
  <c r="AF47" i="42"/>
  <c r="AG47" i="42"/>
  <c r="AH47" i="42"/>
  <c r="AI47" i="42"/>
  <c r="AJ47" i="42"/>
  <c r="AK47" i="42"/>
  <c r="AL47" i="42"/>
  <c r="AM47" i="42"/>
  <c r="AN47" i="42"/>
  <c r="AO47" i="42"/>
  <c r="AP47" i="42"/>
  <c r="AQ47" i="42"/>
  <c r="AR47" i="42"/>
  <c r="AS47" i="42"/>
  <c r="AT47" i="42"/>
  <c r="AU47" i="42"/>
  <c r="AV47" i="42"/>
  <c r="AW47" i="42"/>
  <c r="AX47" i="42"/>
  <c r="AY47" i="42"/>
  <c r="AZ47" i="42"/>
  <c r="BA47" i="42"/>
  <c r="BB47" i="42"/>
  <c r="BC47" i="42"/>
  <c r="BD47" i="42"/>
  <c r="BE47" i="42"/>
  <c r="BF47" i="42"/>
  <c r="BG47" i="42"/>
  <c r="BH47" i="42"/>
  <c r="BI47" i="42"/>
  <c r="BJ47" i="42"/>
  <c r="BK47" i="42"/>
  <c r="BL47" i="42"/>
  <c r="BM47" i="42"/>
  <c r="BN47" i="42"/>
  <c r="BO47" i="42"/>
  <c r="BP47" i="42"/>
  <c r="AB23" i="42"/>
  <c r="E58" i="42" a="1"/>
  <c r="E58" i="42"/>
  <c r="F58" i="42" a="1"/>
  <c r="F58" i="42"/>
  <c r="G58" i="42" a="1"/>
  <c r="H58" i="42" a="1"/>
  <c r="I58" i="42" a="1"/>
  <c r="J58" i="42" a="1"/>
  <c r="K58" i="42" a="1"/>
  <c r="L58" i="42" a="1"/>
  <c r="M58" i="42" a="1"/>
  <c r="N58" i="42" a="1"/>
  <c r="O58" i="42" a="1"/>
  <c r="P58" i="42" a="1"/>
  <c r="Q58" i="42" a="1"/>
  <c r="R58" i="42" a="1"/>
  <c r="S58" i="42" a="1"/>
  <c r="T58" i="42" a="1"/>
  <c r="U58" i="42" a="1"/>
  <c r="V58" i="42" a="1"/>
  <c r="W58" i="42" a="1"/>
  <c r="X58" i="42" a="1"/>
  <c r="Y58" i="42" a="1"/>
  <c r="Z58" i="42" a="1"/>
  <c r="AA58" i="42" a="1"/>
  <c r="AB58" i="42" a="1"/>
  <c r="AC58" i="42" a="1"/>
  <c r="AD58" i="42" a="1"/>
  <c r="AE58" i="42" a="1"/>
  <c r="AF58" i="42" a="1"/>
  <c r="AG58" i="42" a="1"/>
  <c r="AH58" i="42" a="1"/>
  <c r="AI58" i="42" a="1"/>
  <c r="AJ58" i="42" a="1"/>
  <c r="AK58" i="42" a="1"/>
  <c r="AL58" i="42" a="1"/>
  <c r="AM58" i="42" a="1"/>
  <c r="AN58" i="42" a="1"/>
  <c r="AO58" i="42" a="1"/>
  <c r="AP58" i="42" a="1"/>
  <c r="AQ58" i="42" a="1"/>
  <c r="AR58" i="42" a="1"/>
  <c r="AS58" i="42" a="1"/>
  <c r="AT58" i="42" a="1"/>
  <c r="AU58" i="42" a="1"/>
  <c r="AV58" i="42" a="1"/>
  <c r="AW58" i="42" a="1"/>
  <c r="AX58" i="42" a="1"/>
  <c r="AY58" i="42" a="1"/>
  <c r="AZ58" i="42" a="1"/>
  <c r="BA58" i="42" a="1"/>
  <c r="BB58" i="42" a="1"/>
  <c r="BC58" i="42" a="1"/>
  <c r="BD58" i="42" a="1"/>
  <c r="BE58" i="42" a="1"/>
  <c r="BF58" i="42" a="1"/>
  <c r="BG58" i="42" a="1"/>
  <c r="BH58" i="42" a="1"/>
  <c r="BI58" i="42" a="1"/>
  <c r="BJ58" i="42" a="1"/>
  <c r="BK58" i="42" a="1"/>
  <c r="BL58" i="42" a="1"/>
  <c r="BM58" i="42" a="1"/>
  <c r="BN58" i="42" a="1"/>
  <c r="BO58" i="42" a="1"/>
  <c r="BP58" i="42" a="1"/>
  <c r="G58" i="42"/>
  <c r="H58" i="42"/>
  <c r="I58" i="42"/>
  <c r="J58" i="42"/>
  <c r="K58" i="42"/>
  <c r="L58" i="42"/>
  <c r="M58" i="42"/>
  <c r="N58" i="42"/>
  <c r="O58" i="42"/>
  <c r="P58" i="42"/>
  <c r="Q58" i="42"/>
  <c r="R58" i="42"/>
  <c r="S58" i="42"/>
  <c r="T58" i="42"/>
  <c r="U58" i="42"/>
  <c r="V58" i="42"/>
  <c r="W58" i="42"/>
  <c r="X58" i="42"/>
  <c r="Y58" i="42"/>
  <c r="Z58" i="42"/>
  <c r="AA58" i="42"/>
  <c r="AB58" i="42"/>
  <c r="AC58" i="42"/>
  <c r="AD58" i="42"/>
  <c r="AE58" i="42"/>
  <c r="AF58" i="42"/>
  <c r="AG58" i="42"/>
  <c r="AH58" i="42"/>
  <c r="AI58" i="42"/>
  <c r="AJ58" i="42"/>
  <c r="AK58" i="42"/>
  <c r="AL58" i="42"/>
  <c r="AM58" i="42"/>
  <c r="AN58" i="42"/>
  <c r="AO58" i="42"/>
  <c r="AP58" i="42"/>
  <c r="AQ58" i="42"/>
  <c r="AR58" i="42"/>
  <c r="AS58" i="42"/>
  <c r="AT58" i="42"/>
  <c r="AU58" i="42"/>
  <c r="AV58" i="42"/>
  <c r="AW58" i="42"/>
  <c r="AX58" i="42"/>
  <c r="AY58" i="42"/>
  <c r="AZ58" i="42"/>
  <c r="BA58" i="42"/>
  <c r="BB58" i="42"/>
  <c r="BC58" i="42"/>
  <c r="BD58" i="42"/>
  <c r="BE58" i="42"/>
  <c r="BF58" i="42"/>
  <c r="BG58" i="42"/>
  <c r="BH58" i="42"/>
  <c r="BI58" i="42"/>
  <c r="BJ58" i="42"/>
  <c r="BK58" i="42"/>
  <c r="BL58" i="42"/>
  <c r="BM58" i="42"/>
  <c r="BN58" i="42"/>
  <c r="BO58" i="42"/>
  <c r="BP58" i="42"/>
  <c r="AC23" i="42"/>
  <c r="W23" i="42"/>
  <c r="E37" i="42" a="1"/>
  <c r="E37" i="42"/>
  <c r="F37" i="42" a="1"/>
  <c r="F37" i="42"/>
  <c r="G37" i="42" a="1"/>
  <c r="H37" i="42" a="1"/>
  <c r="I37" i="42" a="1"/>
  <c r="J37" i="42" a="1"/>
  <c r="K37" i="42" a="1"/>
  <c r="L37" i="42" a="1"/>
  <c r="M37" i="42" a="1"/>
  <c r="N37" i="42" a="1"/>
  <c r="O37" i="42" a="1"/>
  <c r="P37" i="42" a="1"/>
  <c r="Q37" i="42" a="1"/>
  <c r="R37" i="42" a="1"/>
  <c r="S37" i="42" a="1"/>
  <c r="T37" i="42" a="1"/>
  <c r="U37" i="42" a="1"/>
  <c r="V37" i="42" a="1"/>
  <c r="W37" i="42" a="1"/>
  <c r="X37" i="42" a="1"/>
  <c r="Y37" i="42" a="1"/>
  <c r="Z37" i="42" a="1"/>
  <c r="AA37" i="42" a="1"/>
  <c r="AB37" i="42" a="1"/>
  <c r="AC37" i="42" a="1"/>
  <c r="AD37" i="42" a="1"/>
  <c r="AE37" i="42" a="1"/>
  <c r="AF37" i="42" a="1"/>
  <c r="AG37" i="42" a="1"/>
  <c r="AH37" i="42" a="1"/>
  <c r="AI37" i="42" a="1"/>
  <c r="AJ37" i="42" a="1"/>
  <c r="AK37" i="42" a="1"/>
  <c r="AL37" i="42" a="1"/>
  <c r="AM37" i="42" a="1"/>
  <c r="AN37" i="42" a="1"/>
  <c r="AO37" i="42" a="1"/>
  <c r="AP37" i="42" a="1"/>
  <c r="AQ37" i="42" a="1"/>
  <c r="AR37" i="42" a="1"/>
  <c r="AS37" i="42" a="1"/>
  <c r="AT37" i="42" a="1"/>
  <c r="AU37" i="42" a="1"/>
  <c r="AV37" i="42" a="1"/>
  <c r="AW37" i="42" a="1"/>
  <c r="AX37" i="42" a="1"/>
  <c r="AY37" i="42" a="1"/>
  <c r="AZ37" i="42" a="1"/>
  <c r="BA37" i="42" a="1"/>
  <c r="BB37" i="42" a="1"/>
  <c r="BC37" i="42" a="1"/>
  <c r="BD37" i="42" a="1"/>
  <c r="BE37" i="42" a="1"/>
  <c r="BF37" i="42" a="1"/>
  <c r="BG37" i="42" a="1"/>
  <c r="BH37" i="42" a="1"/>
  <c r="BI37" i="42" a="1"/>
  <c r="BJ37" i="42" a="1"/>
  <c r="BK37" i="42" a="1"/>
  <c r="BL37" i="42" a="1"/>
  <c r="BM37" i="42" a="1"/>
  <c r="BN37" i="42" a="1"/>
  <c r="BO37" i="42" a="1"/>
  <c r="BP37" i="42" a="1"/>
  <c r="G37" i="42"/>
  <c r="H37" i="42"/>
  <c r="I37" i="42"/>
  <c r="J37" i="42"/>
  <c r="K37" i="42"/>
  <c r="L37" i="42"/>
  <c r="M37" i="42"/>
  <c r="N37" i="42"/>
  <c r="O37" i="42"/>
  <c r="P37" i="42"/>
  <c r="Q37" i="42"/>
  <c r="R37" i="42"/>
  <c r="S37" i="42"/>
  <c r="T37" i="42"/>
  <c r="U37" i="42"/>
  <c r="V37" i="42"/>
  <c r="W37" i="42"/>
  <c r="X37" i="42"/>
  <c r="Y37" i="42"/>
  <c r="Z37" i="42"/>
  <c r="AA37" i="42"/>
  <c r="AB37" i="42"/>
  <c r="AC37" i="42"/>
  <c r="AD37" i="42"/>
  <c r="AE37" i="42"/>
  <c r="AF37" i="42"/>
  <c r="AG37" i="42"/>
  <c r="AH37" i="42"/>
  <c r="AI37" i="42"/>
  <c r="AJ37" i="42"/>
  <c r="AK37" i="42"/>
  <c r="AL37" i="42"/>
  <c r="AM37" i="42"/>
  <c r="AN37" i="42"/>
  <c r="AO37" i="42"/>
  <c r="AP37" i="42"/>
  <c r="AQ37" i="42"/>
  <c r="AR37" i="42"/>
  <c r="AS37" i="42"/>
  <c r="AT37" i="42"/>
  <c r="AU37" i="42"/>
  <c r="AV37" i="42"/>
  <c r="AW37" i="42"/>
  <c r="AX37" i="42"/>
  <c r="AY37" i="42"/>
  <c r="AZ37" i="42"/>
  <c r="BA37" i="42"/>
  <c r="BB37" i="42"/>
  <c r="BC37" i="42"/>
  <c r="BD37" i="42"/>
  <c r="BE37" i="42"/>
  <c r="BF37" i="42"/>
  <c r="BG37" i="42"/>
  <c r="BH37" i="42"/>
  <c r="BI37" i="42"/>
  <c r="BJ37" i="42"/>
  <c r="BK37" i="42"/>
  <c r="BL37" i="42"/>
  <c r="BM37" i="42"/>
  <c r="BN37" i="42"/>
  <c r="BO37" i="42"/>
  <c r="BP37" i="42"/>
  <c r="AA24" i="42"/>
  <c r="E48" i="42" a="1"/>
  <c r="E48" i="42"/>
  <c r="F48" i="42" a="1"/>
  <c r="F48" i="42"/>
  <c r="G48" i="42" a="1"/>
  <c r="H48" i="42" a="1"/>
  <c r="I48" i="42" a="1"/>
  <c r="J48" i="42" a="1"/>
  <c r="K48" i="42" a="1"/>
  <c r="L48" i="42" a="1"/>
  <c r="M48" i="42" a="1"/>
  <c r="N48" i="42" a="1"/>
  <c r="O48" i="42" a="1"/>
  <c r="P48" i="42" a="1"/>
  <c r="Q48" i="42" a="1"/>
  <c r="R48" i="42" a="1"/>
  <c r="S48" i="42" a="1"/>
  <c r="T48" i="42" a="1"/>
  <c r="U48" i="42" a="1"/>
  <c r="V48" i="42" a="1"/>
  <c r="W48" i="42" a="1"/>
  <c r="X48" i="42" a="1"/>
  <c r="Y48" i="42" a="1"/>
  <c r="Z48" i="42" a="1"/>
  <c r="AA48" i="42" a="1"/>
  <c r="AB48" i="42" a="1"/>
  <c r="AC48" i="42" a="1"/>
  <c r="AD48" i="42" a="1"/>
  <c r="AE48" i="42" a="1"/>
  <c r="AF48" i="42" a="1"/>
  <c r="AG48" i="42" a="1"/>
  <c r="AH48" i="42" a="1"/>
  <c r="AI48" i="42" a="1"/>
  <c r="AJ48" i="42" a="1"/>
  <c r="AK48" i="42" a="1"/>
  <c r="AL48" i="42" a="1"/>
  <c r="AM48" i="42" a="1"/>
  <c r="AN48" i="42" a="1"/>
  <c r="AO48" i="42" a="1"/>
  <c r="AP48" i="42" a="1"/>
  <c r="AQ48" i="42" a="1"/>
  <c r="AR48" i="42" a="1"/>
  <c r="AS48" i="42" a="1"/>
  <c r="AT48" i="42" a="1"/>
  <c r="AU48" i="42" a="1"/>
  <c r="AV48" i="42" a="1"/>
  <c r="AW48" i="42" a="1"/>
  <c r="AX48" i="42" a="1"/>
  <c r="AY48" i="42" a="1"/>
  <c r="AZ48" i="42" a="1"/>
  <c r="BA48" i="42" a="1"/>
  <c r="BB48" i="42" a="1"/>
  <c r="BC48" i="42" a="1"/>
  <c r="BD48" i="42" a="1"/>
  <c r="BE48" i="42" a="1"/>
  <c r="BF48" i="42" a="1"/>
  <c r="BG48" i="42" a="1"/>
  <c r="BH48" i="42" a="1"/>
  <c r="BI48" i="42" a="1"/>
  <c r="BJ48" i="42" a="1"/>
  <c r="BK48" i="42" a="1"/>
  <c r="BL48" i="42" a="1"/>
  <c r="BM48" i="42" a="1"/>
  <c r="BN48" i="42" a="1"/>
  <c r="BO48" i="42" a="1"/>
  <c r="BP48" i="42" a="1"/>
  <c r="G48" i="42"/>
  <c r="H48" i="42"/>
  <c r="I48" i="42"/>
  <c r="J48" i="42"/>
  <c r="K48" i="42"/>
  <c r="L48" i="42"/>
  <c r="M48" i="42"/>
  <c r="N48" i="42"/>
  <c r="O48" i="42"/>
  <c r="P48" i="42"/>
  <c r="Q48" i="42"/>
  <c r="R48" i="42"/>
  <c r="S48" i="42"/>
  <c r="T48" i="42"/>
  <c r="U48" i="42"/>
  <c r="V48" i="42"/>
  <c r="W48" i="42"/>
  <c r="X48" i="42"/>
  <c r="Y48" i="42"/>
  <c r="Z48" i="42"/>
  <c r="AA48" i="42"/>
  <c r="AB48" i="42"/>
  <c r="AC48" i="42"/>
  <c r="AD48" i="42"/>
  <c r="AE48" i="42"/>
  <c r="AF48" i="42"/>
  <c r="AG48" i="42"/>
  <c r="AH48" i="42"/>
  <c r="AI48" i="42"/>
  <c r="AJ48" i="42"/>
  <c r="AK48" i="42"/>
  <c r="AL48" i="42"/>
  <c r="AM48" i="42"/>
  <c r="AN48" i="42"/>
  <c r="AO48" i="42"/>
  <c r="AP48" i="42"/>
  <c r="AQ48" i="42"/>
  <c r="AR48" i="42"/>
  <c r="AS48" i="42"/>
  <c r="AT48" i="42"/>
  <c r="AU48" i="42"/>
  <c r="AV48" i="42"/>
  <c r="AW48" i="42"/>
  <c r="AX48" i="42"/>
  <c r="AY48" i="42"/>
  <c r="AZ48" i="42"/>
  <c r="BA48" i="42"/>
  <c r="BB48" i="42"/>
  <c r="BC48" i="42"/>
  <c r="BD48" i="42"/>
  <c r="BE48" i="42"/>
  <c r="BF48" i="42"/>
  <c r="BG48" i="42"/>
  <c r="BH48" i="42"/>
  <c r="BI48" i="42"/>
  <c r="BJ48" i="42"/>
  <c r="BK48" i="42"/>
  <c r="BL48" i="42"/>
  <c r="BM48" i="42"/>
  <c r="BN48" i="42"/>
  <c r="BO48" i="42"/>
  <c r="BP48" i="42"/>
  <c r="AB24" i="42"/>
  <c r="E59" i="42" a="1"/>
  <c r="E59" i="42"/>
  <c r="F59" i="42" a="1"/>
  <c r="F59" i="42"/>
  <c r="G59" i="42" a="1"/>
  <c r="H59" i="42" a="1"/>
  <c r="I59" i="42" a="1"/>
  <c r="J59" i="42" a="1"/>
  <c r="K59" i="42" a="1"/>
  <c r="L59" i="42" a="1"/>
  <c r="M59" i="42" a="1"/>
  <c r="N59" i="42" a="1"/>
  <c r="O59" i="42" a="1"/>
  <c r="P59" i="42" a="1"/>
  <c r="Q59" i="42" a="1"/>
  <c r="R59" i="42" a="1"/>
  <c r="S59" i="42" a="1"/>
  <c r="T59" i="42" a="1"/>
  <c r="U59" i="42" a="1"/>
  <c r="V59" i="42" a="1"/>
  <c r="W59" i="42" a="1"/>
  <c r="X59" i="42" a="1"/>
  <c r="Y59" i="42" a="1"/>
  <c r="Z59" i="42" a="1"/>
  <c r="AA59" i="42" a="1"/>
  <c r="AB59" i="42" a="1"/>
  <c r="AC59" i="42" a="1"/>
  <c r="AD59" i="42" a="1"/>
  <c r="AE59" i="42" a="1"/>
  <c r="AF59" i="42" a="1"/>
  <c r="AG59" i="42" a="1"/>
  <c r="AH59" i="42" a="1"/>
  <c r="AI59" i="42" a="1"/>
  <c r="AJ59" i="42" a="1"/>
  <c r="AK59" i="42" a="1"/>
  <c r="AL59" i="42" a="1"/>
  <c r="AM59" i="42" a="1"/>
  <c r="AN59" i="42" a="1"/>
  <c r="AO59" i="42" a="1"/>
  <c r="AP59" i="42" a="1"/>
  <c r="AQ59" i="42" a="1"/>
  <c r="AR59" i="42" a="1"/>
  <c r="AS59" i="42" a="1"/>
  <c r="AT59" i="42" a="1"/>
  <c r="AU59" i="42" a="1"/>
  <c r="AV59" i="42" a="1"/>
  <c r="AW59" i="42" a="1"/>
  <c r="AX59" i="42" a="1"/>
  <c r="AY59" i="42" a="1"/>
  <c r="AZ59" i="42" a="1"/>
  <c r="BA59" i="42" a="1"/>
  <c r="BB59" i="42" a="1"/>
  <c r="BC59" i="42" a="1"/>
  <c r="BD59" i="42" a="1"/>
  <c r="BE59" i="42" a="1"/>
  <c r="BF59" i="42" a="1"/>
  <c r="BG59" i="42" a="1"/>
  <c r="BH59" i="42" a="1"/>
  <c r="BI59" i="42" a="1"/>
  <c r="BJ59" i="42" a="1"/>
  <c r="BK59" i="42" a="1"/>
  <c r="BL59" i="42" a="1"/>
  <c r="BM59" i="42" a="1"/>
  <c r="BN59" i="42" a="1"/>
  <c r="BO59" i="42" a="1"/>
  <c r="BP59" i="42" a="1"/>
  <c r="G59" i="42"/>
  <c r="H59" i="42"/>
  <c r="I59" i="42"/>
  <c r="J59" i="42"/>
  <c r="K59" i="42"/>
  <c r="L59" i="42"/>
  <c r="M59" i="42"/>
  <c r="N59" i="42"/>
  <c r="O59" i="42"/>
  <c r="P59" i="42"/>
  <c r="Q59" i="42"/>
  <c r="R59" i="42"/>
  <c r="S59" i="42"/>
  <c r="T59" i="42"/>
  <c r="U59" i="42"/>
  <c r="V59" i="42"/>
  <c r="W59" i="42"/>
  <c r="X59" i="42"/>
  <c r="Y59" i="42"/>
  <c r="Z59" i="42"/>
  <c r="AA59" i="42"/>
  <c r="AB59" i="42"/>
  <c r="AC59" i="42"/>
  <c r="AD59" i="42"/>
  <c r="AE59" i="42"/>
  <c r="AF59" i="42"/>
  <c r="AG59" i="42"/>
  <c r="AH59" i="42"/>
  <c r="AI59" i="42"/>
  <c r="AJ59" i="42"/>
  <c r="AK59" i="42"/>
  <c r="AL59" i="42"/>
  <c r="AM59" i="42"/>
  <c r="AN59" i="42"/>
  <c r="AO59" i="42"/>
  <c r="AP59" i="42"/>
  <c r="AQ59" i="42"/>
  <c r="AR59" i="42"/>
  <c r="AS59" i="42"/>
  <c r="AT59" i="42"/>
  <c r="AU59" i="42"/>
  <c r="AV59" i="42"/>
  <c r="AW59" i="42"/>
  <c r="AX59" i="42"/>
  <c r="AY59" i="42"/>
  <c r="AZ59" i="42"/>
  <c r="BA59" i="42"/>
  <c r="BB59" i="42"/>
  <c r="BC59" i="42"/>
  <c r="BD59" i="42"/>
  <c r="BE59" i="42"/>
  <c r="BF59" i="42"/>
  <c r="BG59" i="42"/>
  <c r="BH59" i="42"/>
  <c r="BI59" i="42"/>
  <c r="BJ59" i="42"/>
  <c r="BK59" i="42"/>
  <c r="BL59" i="42"/>
  <c r="BM59" i="42"/>
  <c r="BN59" i="42"/>
  <c r="BO59" i="42"/>
  <c r="BP59" i="42"/>
  <c r="AC24" i="42"/>
  <c r="W24" i="42"/>
  <c r="E38" i="42" a="1"/>
  <c r="E38" i="42"/>
  <c r="F38" i="42" a="1"/>
  <c r="F38" i="42"/>
  <c r="G38" i="42" a="1"/>
  <c r="H38" i="42" a="1"/>
  <c r="I38" i="42" a="1"/>
  <c r="J38" i="42" a="1"/>
  <c r="K38" i="42" a="1"/>
  <c r="L38" i="42" a="1"/>
  <c r="M38" i="42" a="1"/>
  <c r="N38" i="42" a="1"/>
  <c r="O38" i="42" a="1"/>
  <c r="P38" i="42" a="1"/>
  <c r="Q38" i="42" a="1"/>
  <c r="R38" i="42" a="1"/>
  <c r="S38" i="42" a="1"/>
  <c r="T38" i="42" a="1"/>
  <c r="U38" i="42" a="1"/>
  <c r="V38" i="42" a="1"/>
  <c r="W38" i="42" a="1"/>
  <c r="X38" i="42" a="1"/>
  <c r="Y38" i="42" a="1"/>
  <c r="Z38" i="42" a="1"/>
  <c r="AA38" i="42" a="1"/>
  <c r="AB38" i="42" a="1"/>
  <c r="AC38" i="42" a="1"/>
  <c r="AD38" i="42" a="1"/>
  <c r="AE38" i="42" a="1"/>
  <c r="AF38" i="42" a="1"/>
  <c r="AG38" i="42" a="1"/>
  <c r="AH38" i="42" a="1"/>
  <c r="AI38" i="42" a="1"/>
  <c r="AJ38" i="42" a="1"/>
  <c r="AK38" i="42" a="1"/>
  <c r="AL38" i="42" a="1"/>
  <c r="AM38" i="42" a="1"/>
  <c r="AN38" i="42" a="1"/>
  <c r="AO38" i="42" a="1"/>
  <c r="AP38" i="42" a="1"/>
  <c r="AQ38" i="42" a="1"/>
  <c r="AR38" i="42" a="1"/>
  <c r="AS38" i="42" a="1"/>
  <c r="AT38" i="42" a="1"/>
  <c r="AU38" i="42" a="1"/>
  <c r="AV38" i="42" a="1"/>
  <c r="AW38" i="42" a="1"/>
  <c r="AX38" i="42" a="1"/>
  <c r="AY38" i="42" a="1"/>
  <c r="AZ38" i="42" a="1"/>
  <c r="BA38" i="42" a="1"/>
  <c r="BB38" i="42" a="1"/>
  <c r="BC38" i="42" a="1"/>
  <c r="BD38" i="42" a="1"/>
  <c r="BE38" i="42" a="1"/>
  <c r="BF38" i="42" a="1"/>
  <c r="BG38" i="42" a="1"/>
  <c r="BH38" i="42" a="1"/>
  <c r="BI38" i="42" a="1"/>
  <c r="BJ38" i="42" a="1"/>
  <c r="BK38" i="42" a="1"/>
  <c r="BL38" i="42" a="1"/>
  <c r="BM38" i="42" a="1"/>
  <c r="BN38" i="42" a="1"/>
  <c r="BO38" i="42" a="1"/>
  <c r="BP38" i="42" a="1"/>
  <c r="G38" i="42"/>
  <c r="H38" i="42"/>
  <c r="I38" i="42"/>
  <c r="J38" i="42"/>
  <c r="K38" i="42"/>
  <c r="L38" i="42"/>
  <c r="M38" i="42"/>
  <c r="N38" i="42"/>
  <c r="O38" i="42"/>
  <c r="P38" i="42"/>
  <c r="Q38" i="42"/>
  <c r="R38" i="42"/>
  <c r="S38" i="42"/>
  <c r="T38" i="42"/>
  <c r="U38" i="42"/>
  <c r="V38" i="42"/>
  <c r="W38" i="42"/>
  <c r="X38" i="42"/>
  <c r="Y38" i="42"/>
  <c r="Z38" i="42"/>
  <c r="AA38" i="42"/>
  <c r="AB38" i="42"/>
  <c r="AC38" i="42"/>
  <c r="AD38" i="42"/>
  <c r="AE38" i="42"/>
  <c r="AF38" i="42"/>
  <c r="AG38" i="42"/>
  <c r="AH38" i="42"/>
  <c r="AI38" i="42"/>
  <c r="AJ38" i="42"/>
  <c r="AK38" i="42"/>
  <c r="AL38" i="42"/>
  <c r="AM38" i="42"/>
  <c r="AN38" i="42"/>
  <c r="AO38" i="42"/>
  <c r="AP38" i="42"/>
  <c r="AQ38" i="42"/>
  <c r="AR38" i="42"/>
  <c r="AS38" i="42"/>
  <c r="AT38" i="42"/>
  <c r="AU38" i="42"/>
  <c r="AV38" i="42"/>
  <c r="AW38" i="42"/>
  <c r="AX38" i="42"/>
  <c r="AY38" i="42"/>
  <c r="AZ38" i="42"/>
  <c r="BA38" i="42"/>
  <c r="BB38" i="42"/>
  <c r="BC38" i="42"/>
  <c r="BD38" i="42"/>
  <c r="BE38" i="42"/>
  <c r="BF38" i="42"/>
  <c r="BG38" i="42"/>
  <c r="BH38" i="42"/>
  <c r="BI38" i="42"/>
  <c r="BJ38" i="42"/>
  <c r="BK38" i="42"/>
  <c r="BL38" i="42"/>
  <c r="BM38" i="42"/>
  <c r="BN38" i="42"/>
  <c r="BO38" i="42"/>
  <c r="BP38" i="42"/>
  <c r="AA25" i="42"/>
  <c r="E49" i="42" a="1"/>
  <c r="E49" i="42"/>
  <c r="F49" i="42" a="1"/>
  <c r="F49" i="42"/>
  <c r="G49" i="42" a="1"/>
  <c r="H49" i="42" a="1"/>
  <c r="I49" i="42" a="1"/>
  <c r="J49" i="42" a="1"/>
  <c r="K49" i="42" a="1"/>
  <c r="L49" i="42" a="1"/>
  <c r="M49" i="42" a="1"/>
  <c r="N49" i="42" a="1"/>
  <c r="O49" i="42" a="1"/>
  <c r="P49" i="42" a="1"/>
  <c r="Q49" i="42" a="1"/>
  <c r="R49" i="42" a="1"/>
  <c r="S49" i="42" a="1"/>
  <c r="T49" i="42" a="1"/>
  <c r="U49" i="42" a="1"/>
  <c r="V49" i="42" a="1"/>
  <c r="W49" i="42" a="1"/>
  <c r="X49" i="42" a="1"/>
  <c r="Y49" i="42" a="1"/>
  <c r="Z49" i="42" a="1"/>
  <c r="AA49" i="42" a="1"/>
  <c r="AB49" i="42" a="1"/>
  <c r="AC49" i="42" a="1"/>
  <c r="AD49" i="42" a="1"/>
  <c r="AE49" i="42" a="1"/>
  <c r="AF49" i="42" a="1"/>
  <c r="AG49" i="42" a="1"/>
  <c r="AH49" i="42" a="1"/>
  <c r="AI49" i="42" a="1"/>
  <c r="AJ49" i="42" a="1"/>
  <c r="AK49" i="42" a="1"/>
  <c r="AL49" i="42" a="1"/>
  <c r="AM49" i="42" a="1"/>
  <c r="AN49" i="42" a="1"/>
  <c r="AO49" i="42" a="1"/>
  <c r="AP49" i="42" a="1"/>
  <c r="AQ49" i="42" a="1"/>
  <c r="AR49" i="42" a="1"/>
  <c r="AS49" i="42" a="1"/>
  <c r="AT49" i="42" a="1"/>
  <c r="AU49" i="42" a="1"/>
  <c r="AV49" i="42" a="1"/>
  <c r="AW49" i="42" a="1"/>
  <c r="AX49" i="42" a="1"/>
  <c r="AY49" i="42" a="1"/>
  <c r="AZ49" i="42" a="1"/>
  <c r="BA49" i="42" a="1"/>
  <c r="BB49" i="42" a="1"/>
  <c r="BC49" i="42" a="1"/>
  <c r="BD49" i="42" a="1"/>
  <c r="BE49" i="42" a="1"/>
  <c r="BF49" i="42" a="1"/>
  <c r="BG49" i="42" a="1"/>
  <c r="BH49" i="42" a="1"/>
  <c r="BI49" i="42" a="1"/>
  <c r="BJ49" i="42" a="1"/>
  <c r="BK49" i="42" a="1"/>
  <c r="BL49" i="42" a="1"/>
  <c r="BM49" i="42" a="1"/>
  <c r="BN49" i="42" a="1"/>
  <c r="BO49" i="42" a="1"/>
  <c r="BP49" i="42" a="1"/>
  <c r="G49" i="42"/>
  <c r="H49" i="42"/>
  <c r="I49" i="42"/>
  <c r="J49" i="42"/>
  <c r="K49" i="42"/>
  <c r="L49" i="42"/>
  <c r="M49" i="42"/>
  <c r="N49" i="42"/>
  <c r="O49" i="42"/>
  <c r="P49" i="42"/>
  <c r="Q49" i="42"/>
  <c r="R49" i="42"/>
  <c r="S49" i="42"/>
  <c r="T49" i="42"/>
  <c r="U49" i="42"/>
  <c r="V49" i="42"/>
  <c r="W49" i="42"/>
  <c r="X49" i="42"/>
  <c r="Y49" i="42"/>
  <c r="Z49" i="42"/>
  <c r="AA49" i="42"/>
  <c r="AB49" i="42"/>
  <c r="AC49" i="42"/>
  <c r="AD49" i="42"/>
  <c r="AE49" i="42"/>
  <c r="AF49" i="42"/>
  <c r="AG49" i="42"/>
  <c r="AH49" i="42"/>
  <c r="AI49" i="42"/>
  <c r="AJ49" i="42"/>
  <c r="AK49" i="42"/>
  <c r="AL49" i="42"/>
  <c r="AM49" i="42"/>
  <c r="AN49" i="42"/>
  <c r="AO49" i="42"/>
  <c r="AP49" i="42"/>
  <c r="AQ49" i="42"/>
  <c r="AR49" i="42"/>
  <c r="AS49" i="42"/>
  <c r="AT49" i="42"/>
  <c r="AU49" i="42"/>
  <c r="AV49" i="42"/>
  <c r="AW49" i="42"/>
  <c r="AX49" i="42"/>
  <c r="AY49" i="42"/>
  <c r="AZ49" i="42"/>
  <c r="BA49" i="42"/>
  <c r="BB49" i="42"/>
  <c r="BC49" i="42"/>
  <c r="BD49" i="42"/>
  <c r="BE49" i="42"/>
  <c r="BF49" i="42"/>
  <c r="BG49" i="42"/>
  <c r="BH49" i="42"/>
  <c r="BI49" i="42"/>
  <c r="BJ49" i="42"/>
  <c r="BK49" i="42"/>
  <c r="BL49" i="42"/>
  <c r="BM49" i="42"/>
  <c r="BN49" i="42"/>
  <c r="BO49" i="42"/>
  <c r="BP49" i="42"/>
  <c r="AB25" i="42"/>
  <c r="E60" i="42" a="1"/>
  <c r="E60" i="42"/>
  <c r="F60" i="42" a="1"/>
  <c r="F60" i="42"/>
  <c r="G60" i="42" a="1"/>
  <c r="H60" i="42" a="1"/>
  <c r="I60" i="42" a="1"/>
  <c r="J60" i="42" a="1"/>
  <c r="K60" i="42" a="1"/>
  <c r="L60" i="42" a="1"/>
  <c r="M60" i="42" a="1"/>
  <c r="N60" i="42" a="1"/>
  <c r="O60" i="42" a="1"/>
  <c r="P60" i="42" a="1"/>
  <c r="Q60" i="42" a="1"/>
  <c r="R60" i="42" a="1"/>
  <c r="S60" i="42" a="1"/>
  <c r="T60" i="42" a="1"/>
  <c r="U60" i="42" a="1"/>
  <c r="V60" i="42" a="1"/>
  <c r="W60" i="42" a="1"/>
  <c r="X60" i="42" a="1"/>
  <c r="Y60" i="42" a="1"/>
  <c r="Z60" i="42" a="1"/>
  <c r="AA60" i="42" a="1"/>
  <c r="AB60" i="42" a="1"/>
  <c r="AC60" i="42" a="1"/>
  <c r="AD60" i="42" a="1"/>
  <c r="AE60" i="42" a="1"/>
  <c r="AF60" i="42" a="1"/>
  <c r="AG60" i="42" a="1"/>
  <c r="AH60" i="42" a="1"/>
  <c r="AI60" i="42" a="1"/>
  <c r="AJ60" i="42" a="1"/>
  <c r="AK60" i="42" a="1"/>
  <c r="AL60" i="42" a="1"/>
  <c r="AM60" i="42" a="1"/>
  <c r="AN60" i="42" a="1"/>
  <c r="AO60" i="42" a="1"/>
  <c r="AP60" i="42" a="1"/>
  <c r="AQ60" i="42" a="1"/>
  <c r="AR60" i="42" a="1"/>
  <c r="AS60" i="42" a="1"/>
  <c r="AT60" i="42" a="1"/>
  <c r="AU60" i="42" a="1"/>
  <c r="AV60" i="42" a="1"/>
  <c r="AW60" i="42" a="1"/>
  <c r="AX60" i="42" a="1"/>
  <c r="AY60" i="42" a="1"/>
  <c r="AZ60" i="42" a="1"/>
  <c r="BA60" i="42" a="1"/>
  <c r="BB60" i="42" a="1"/>
  <c r="BC60" i="42" a="1"/>
  <c r="BD60" i="42" a="1"/>
  <c r="BE60" i="42" a="1"/>
  <c r="BF60" i="42" a="1"/>
  <c r="BG60" i="42" a="1"/>
  <c r="BH60" i="42" a="1"/>
  <c r="BI60" i="42" a="1"/>
  <c r="BJ60" i="42" a="1"/>
  <c r="BK60" i="42" a="1"/>
  <c r="BL60" i="42" a="1"/>
  <c r="BM60" i="42" a="1"/>
  <c r="BN60" i="42" a="1"/>
  <c r="BO60" i="42" a="1"/>
  <c r="BP60" i="42" a="1"/>
  <c r="G60" i="42"/>
  <c r="H60" i="42"/>
  <c r="I60" i="42"/>
  <c r="J60" i="42"/>
  <c r="K60" i="42"/>
  <c r="L60" i="42"/>
  <c r="M60" i="42"/>
  <c r="N60" i="42"/>
  <c r="O60" i="42"/>
  <c r="P60" i="42"/>
  <c r="Q60" i="42"/>
  <c r="R60" i="42"/>
  <c r="S60" i="42"/>
  <c r="T60" i="42"/>
  <c r="U60" i="42"/>
  <c r="V60" i="42"/>
  <c r="W60" i="42"/>
  <c r="X60" i="42"/>
  <c r="Y60" i="42"/>
  <c r="Z60" i="42"/>
  <c r="AA60" i="42"/>
  <c r="AB60" i="42"/>
  <c r="AC60" i="42"/>
  <c r="AD60" i="42"/>
  <c r="AE60" i="42"/>
  <c r="AF60" i="42"/>
  <c r="AG60" i="42"/>
  <c r="AH60" i="42"/>
  <c r="AI60" i="42"/>
  <c r="AJ60" i="42"/>
  <c r="AK60" i="42"/>
  <c r="AL60" i="42"/>
  <c r="AM60" i="42"/>
  <c r="AN60" i="42"/>
  <c r="AO60" i="42"/>
  <c r="AP60" i="42"/>
  <c r="AQ60" i="42"/>
  <c r="AR60" i="42"/>
  <c r="AS60" i="42"/>
  <c r="AT60" i="42"/>
  <c r="AU60" i="42"/>
  <c r="AV60" i="42"/>
  <c r="AW60" i="42"/>
  <c r="AX60" i="42"/>
  <c r="AY60" i="42"/>
  <c r="AZ60" i="42"/>
  <c r="BA60" i="42"/>
  <c r="BB60" i="42"/>
  <c r="BC60" i="42"/>
  <c r="BD60" i="42"/>
  <c r="BE60" i="42"/>
  <c r="BF60" i="42"/>
  <c r="BG60" i="42"/>
  <c r="BH60" i="42"/>
  <c r="BI60" i="42"/>
  <c r="BJ60" i="42"/>
  <c r="BK60" i="42"/>
  <c r="BL60" i="42"/>
  <c r="BM60" i="42"/>
  <c r="BN60" i="42"/>
  <c r="BO60" i="42"/>
  <c r="BP60" i="42"/>
  <c r="AC25" i="42"/>
  <c r="W25" i="42"/>
  <c r="Y17" i="42"/>
  <c r="X17" i="42"/>
  <c r="Y18" i="42"/>
  <c r="X18" i="42"/>
  <c r="Y19" i="42"/>
  <c r="X19" i="42"/>
  <c r="Y20" i="42"/>
  <c r="X20" i="42"/>
  <c r="Y21" i="42"/>
  <c r="X21" i="42"/>
  <c r="Y22" i="42"/>
  <c r="X22" i="42"/>
  <c r="X23" i="42"/>
  <c r="X24" i="42"/>
  <c r="X25" i="42"/>
  <c r="E4" i="42"/>
  <c r="D4" i="42"/>
  <c r="E5" i="42"/>
  <c r="D5" i="42"/>
  <c r="E6" i="42"/>
  <c r="D6" i="42"/>
  <c r="E7" i="42"/>
  <c r="D7" i="42"/>
  <c r="E8" i="42"/>
  <c r="D8" i="42"/>
  <c r="E9" i="42"/>
  <c r="D9" i="42"/>
  <c r="E10" i="42"/>
  <c r="D10" i="42"/>
  <c r="E11" i="42"/>
  <c r="D11" i="42"/>
  <c r="E12" i="42"/>
  <c r="D12" i="42"/>
  <c r="C4" i="42"/>
  <c r="C5" i="42"/>
  <c r="C6" i="42"/>
  <c r="C7" i="42"/>
  <c r="C8" i="42"/>
  <c r="C9" i="42"/>
  <c r="C10" i="42"/>
  <c r="C11" i="42"/>
  <c r="C12" i="42"/>
  <c r="C375" i="42"/>
  <c r="B387" i="42"/>
  <c r="AA41" i="26"/>
  <c r="C376" i="42"/>
  <c r="C387" i="42"/>
  <c r="AB41" i="26"/>
  <c r="C377" i="42"/>
  <c r="D387" i="42"/>
  <c r="AC41" i="26"/>
  <c r="C378" i="42"/>
  <c r="E387" i="42"/>
  <c r="AD41" i="26"/>
  <c r="C379" i="42"/>
  <c r="F387" i="42"/>
  <c r="AE41" i="26"/>
  <c r="C380" i="42"/>
  <c r="G387" i="42"/>
  <c r="AF41" i="26"/>
  <c r="AA42" i="26"/>
  <c r="C388" i="42"/>
  <c r="AB42" i="26"/>
  <c r="AB110" i="42"/>
  <c r="AA434" i="42"/>
  <c r="AB434" i="42"/>
  <c r="D388" i="42"/>
  <c r="AC42" i="26"/>
  <c r="E388" i="42"/>
  <c r="AD42" i="26"/>
  <c r="AB122" i="42"/>
  <c r="F388" i="42"/>
  <c r="AE42" i="26"/>
  <c r="G388" i="42"/>
  <c r="AF42" i="26"/>
  <c r="B389" i="42"/>
  <c r="AA43" i="26"/>
  <c r="AB43" i="26"/>
  <c r="AA422" i="42"/>
  <c r="AB422" i="42"/>
  <c r="D389" i="42"/>
  <c r="AC43" i="26"/>
  <c r="AA440" i="42"/>
  <c r="AB440" i="42"/>
  <c r="E389" i="42"/>
  <c r="AD43" i="26"/>
  <c r="F389" i="42"/>
  <c r="AE43" i="26"/>
  <c r="AB116" i="42"/>
  <c r="G389" i="42"/>
  <c r="AF43" i="26"/>
  <c r="AA398" i="42"/>
  <c r="AB398" i="42"/>
  <c r="AB146" i="42"/>
  <c r="B390" i="42"/>
  <c r="AA44" i="26"/>
  <c r="AB134" i="42"/>
  <c r="C390" i="42"/>
  <c r="AB44" i="26"/>
  <c r="AC44" i="26"/>
  <c r="E390" i="42"/>
  <c r="AD44" i="26"/>
  <c r="F390" i="42"/>
  <c r="AE44" i="26"/>
  <c r="G390" i="42"/>
  <c r="AF44" i="26"/>
  <c r="B391" i="42"/>
  <c r="AA45" i="26"/>
  <c r="AB152" i="42"/>
  <c r="C391" i="42"/>
  <c r="AB45" i="26"/>
  <c r="D391" i="42"/>
  <c r="AC45" i="26"/>
  <c r="AD45" i="26"/>
  <c r="AA392" i="42"/>
  <c r="AB392" i="42"/>
  <c r="F391" i="42"/>
  <c r="AE45" i="26"/>
  <c r="AA416" i="42"/>
  <c r="AB416" i="42"/>
  <c r="G391" i="42"/>
  <c r="AF45" i="26"/>
  <c r="AA410" i="42"/>
  <c r="AB410" i="42"/>
  <c r="B392" i="42"/>
  <c r="AA46" i="26"/>
  <c r="C392" i="42"/>
  <c r="AB46" i="26"/>
  <c r="D392" i="42"/>
  <c r="AC46" i="26"/>
  <c r="AB104" i="42"/>
  <c r="E392" i="42"/>
  <c r="AD46" i="26"/>
  <c r="AE46" i="26"/>
  <c r="AB140" i="42"/>
  <c r="G392" i="42"/>
  <c r="AF46" i="26"/>
  <c r="B393" i="42"/>
  <c r="AA47" i="26"/>
  <c r="AA404" i="42"/>
  <c r="AB404" i="42"/>
  <c r="C393" i="42"/>
  <c r="AB47" i="26"/>
  <c r="D393" i="42"/>
  <c r="AC47" i="26"/>
  <c r="AB128" i="42"/>
  <c r="E393" i="42"/>
  <c r="AD47" i="26"/>
  <c r="AA428" i="42"/>
  <c r="AB428" i="42"/>
  <c r="F393" i="42"/>
  <c r="AE47" i="26"/>
  <c r="AF47" i="26"/>
  <c r="Q41" i="26" a="1"/>
  <c r="Q41" i="26"/>
  <c r="R41" i="26"/>
  <c r="S41" i="26"/>
  <c r="T41" i="26"/>
  <c r="U41" i="26"/>
  <c r="V41" i="26"/>
  <c r="W41" i="26"/>
  <c r="X41" i="26"/>
  <c r="Y41" i="26"/>
  <c r="Z41" i="26"/>
  <c r="B375" i="42"/>
  <c r="Q42" i="26"/>
  <c r="R42" i="26"/>
  <c r="D375" i="42"/>
  <c r="S42" i="26"/>
  <c r="E375" i="42"/>
  <c r="T42" i="26"/>
  <c r="F375" i="42"/>
  <c r="U42" i="26"/>
  <c r="G375" i="42"/>
  <c r="V42" i="26"/>
  <c r="H375" i="42"/>
  <c r="W42" i="26"/>
  <c r="I375" i="42"/>
  <c r="X42" i="26"/>
  <c r="J375" i="42"/>
  <c r="Y42" i="26"/>
  <c r="K375" i="42"/>
  <c r="Z42" i="26"/>
  <c r="B376" i="42"/>
  <c r="Q43" i="26"/>
  <c r="R43" i="26"/>
  <c r="D376" i="42"/>
  <c r="S43" i="26"/>
  <c r="E376" i="42"/>
  <c r="T43" i="26"/>
  <c r="F376" i="42"/>
  <c r="U43" i="26"/>
  <c r="G376" i="42"/>
  <c r="V43" i="26"/>
  <c r="H376" i="42"/>
  <c r="W43" i="26"/>
  <c r="I376" i="42"/>
  <c r="X43" i="26"/>
  <c r="J376" i="42"/>
  <c r="Y43" i="26"/>
  <c r="K376" i="42"/>
  <c r="Z43" i="26"/>
  <c r="B377" i="42"/>
  <c r="Q44" i="26"/>
  <c r="R44" i="26"/>
  <c r="D377" i="42"/>
  <c r="S44" i="26"/>
  <c r="E377" i="42"/>
  <c r="T44" i="26"/>
  <c r="F377" i="42"/>
  <c r="U44" i="26"/>
  <c r="G377" i="42"/>
  <c r="V44" i="26"/>
  <c r="H377" i="42"/>
  <c r="W44" i="26"/>
  <c r="I377" i="42"/>
  <c r="X44" i="26"/>
  <c r="J377" i="42"/>
  <c r="Y44" i="26"/>
  <c r="K377" i="42"/>
  <c r="Z44" i="26"/>
  <c r="B378" i="42"/>
  <c r="Q45" i="26"/>
  <c r="R45" i="26"/>
  <c r="D378" i="42"/>
  <c r="S45" i="26"/>
  <c r="E378" i="42"/>
  <c r="T45" i="26"/>
  <c r="F378" i="42"/>
  <c r="U45" i="26"/>
  <c r="G378" i="42"/>
  <c r="V45" i="26"/>
  <c r="H378" i="42"/>
  <c r="W45" i="26"/>
  <c r="I378" i="42"/>
  <c r="X45" i="26"/>
  <c r="J378" i="42"/>
  <c r="Y45" i="26"/>
  <c r="K378" i="42"/>
  <c r="Z45" i="26"/>
  <c r="B379" i="42"/>
  <c r="Q46" i="26"/>
  <c r="R46" i="26"/>
  <c r="D379" i="42"/>
  <c r="S46" i="26"/>
  <c r="E379" i="42"/>
  <c r="T46" i="26"/>
  <c r="F379" i="42"/>
  <c r="U46" i="26"/>
  <c r="G379" i="42"/>
  <c r="V46" i="26"/>
  <c r="H379" i="42"/>
  <c r="W46" i="26"/>
  <c r="I379" i="42"/>
  <c r="X46" i="26"/>
  <c r="J379" i="42"/>
  <c r="Y46" i="26"/>
  <c r="K379" i="42"/>
  <c r="Z46" i="26"/>
  <c r="B380" i="42"/>
  <c r="Q47" i="26"/>
  <c r="R47" i="26"/>
  <c r="D380" i="42"/>
  <c r="S47" i="26"/>
  <c r="E380" i="42"/>
  <c r="T47" i="26"/>
  <c r="F380" i="42"/>
  <c r="U47" i="26"/>
  <c r="G380" i="42"/>
  <c r="V47" i="26"/>
  <c r="H380" i="42"/>
  <c r="W47" i="26"/>
  <c r="I380" i="42"/>
  <c r="X47" i="26"/>
  <c r="J380" i="42"/>
  <c r="Y47" i="26"/>
  <c r="K380" i="42"/>
  <c r="Z47" i="26"/>
  <c r="AA32" i="26" a="1"/>
  <c r="J81" i="41"/>
  <c r="X64" i="41"/>
  <c r="Y64" i="41"/>
  <c r="J117" i="41"/>
  <c r="K117" i="41"/>
  <c r="X100" i="41"/>
  <c r="Y100" i="41"/>
  <c r="J118" i="41"/>
  <c r="K118" i="41"/>
  <c r="X101" i="41"/>
  <c r="Y101" i="41"/>
  <c r="J119" i="41"/>
  <c r="K119" i="41"/>
  <c r="X102" i="41"/>
  <c r="J120" i="41"/>
  <c r="K120" i="41"/>
  <c r="X103" i="41"/>
  <c r="J121" i="41"/>
  <c r="K121" i="41"/>
  <c r="X104" i="41"/>
  <c r="J122" i="41"/>
  <c r="K122" i="41"/>
  <c r="X105" i="41"/>
  <c r="J123" i="41"/>
  <c r="K123" i="41"/>
  <c r="X106" i="41"/>
  <c r="J124" i="41"/>
  <c r="K124" i="41"/>
  <c r="X107" i="41"/>
  <c r="J125" i="41"/>
  <c r="K125" i="41"/>
  <c r="X108" i="41"/>
  <c r="J126" i="41"/>
  <c r="K126" i="41"/>
  <c r="X109" i="41"/>
  <c r="J127" i="41"/>
  <c r="K127" i="41"/>
  <c r="X110" i="41"/>
  <c r="J128" i="41"/>
  <c r="K128" i="41"/>
  <c r="X111" i="41"/>
  <c r="J129" i="41"/>
  <c r="K129" i="41"/>
  <c r="X112" i="41"/>
  <c r="J130" i="41"/>
  <c r="K130" i="41"/>
  <c r="X113" i="41"/>
  <c r="J131" i="41"/>
  <c r="K131" i="41"/>
  <c r="X114" i="41"/>
  <c r="J132" i="41"/>
  <c r="K132" i="41"/>
  <c r="X115" i="41"/>
  <c r="J133" i="41"/>
  <c r="K133" i="41"/>
  <c r="X116" i="41"/>
  <c r="J134" i="41"/>
  <c r="K134" i="41"/>
  <c r="X117" i="41"/>
  <c r="J135" i="41"/>
  <c r="K135" i="41"/>
  <c r="X118" i="41"/>
  <c r="J136" i="41"/>
  <c r="K136" i="41"/>
  <c r="X119" i="41"/>
  <c r="J137" i="41"/>
  <c r="K137" i="41"/>
  <c r="X120" i="41"/>
  <c r="J138" i="41"/>
  <c r="K138" i="41"/>
  <c r="X121" i="41"/>
  <c r="J139" i="41"/>
  <c r="K139" i="41"/>
  <c r="X122" i="41"/>
  <c r="J140" i="41"/>
  <c r="K140" i="41"/>
  <c r="X123" i="41"/>
  <c r="J141" i="41"/>
  <c r="K141" i="41"/>
  <c r="X124" i="41"/>
  <c r="J142" i="41"/>
  <c r="K142" i="41"/>
  <c r="X125" i="41"/>
  <c r="J143" i="41"/>
  <c r="K143" i="41"/>
  <c r="X126" i="41"/>
  <c r="J144" i="41"/>
  <c r="K144" i="41"/>
  <c r="X127" i="41"/>
  <c r="J145" i="41"/>
  <c r="K145" i="41"/>
  <c r="X128" i="41"/>
  <c r="J146" i="41"/>
  <c r="K146" i="41"/>
  <c r="X129" i="41"/>
  <c r="J147" i="41"/>
  <c r="K147" i="41"/>
  <c r="X130" i="41"/>
  <c r="J148" i="41"/>
  <c r="K148" i="41"/>
  <c r="X131" i="41"/>
  <c r="J149" i="41"/>
  <c r="K149" i="41"/>
  <c r="X132" i="41"/>
  <c r="J150" i="41"/>
  <c r="K150" i="41"/>
  <c r="X133" i="41"/>
  <c r="J151" i="41"/>
  <c r="K151" i="41"/>
  <c r="X134" i="41"/>
  <c r="J152" i="41"/>
  <c r="K152" i="41"/>
  <c r="X135" i="41"/>
  <c r="Y102" i="41"/>
  <c r="Y103" i="41"/>
  <c r="Y104" i="41"/>
  <c r="Y105" i="41"/>
  <c r="Y106" i="41"/>
  <c r="Y107" i="41"/>
  <c r="Y108" i="41"/>
  <c r="Y109" i="41"/>
  <c r="Y110" i="41"/>
  <c r="Y111" i="41"/>
  <c r="Y112" i="41"/>
  <c r="Y113" i="41"/>
  <c r="Y114" i="41"/>
  <c r="Y115" i="41"/>
  <c r="Y116" i="41"/>
  <c r="Y117" i="41"/>
  <c r="Y118" i="41"/>
  <c r="Y119" i="41"/>
  <c r="Y120" i="41"/>
  <c r="Y121" i="41"/>
  <c r="Y122" i="41"/>
  <c r="Y123" i="41"/>
  <c r="Y124" i="41"/>
  <c r="Y125" i="41"/>
  <c r="Y126" i="41"/>
  <c r="Y127" i="41"/>
  <c r="Y128" i="41"/>
  <c r="Y129" i="41"/>
  <c r="Y130" i="41"/>
  <c r="Y131" i="41"/>
  <c r="Y132" i="41"/>
  <c r="Y133" i="41"/>
  <c r="Y134" i="41"/>
  <c r="Y135" i="41"/>
  <c r="J153" i="41"/>
  <c r="K153" i="41"/>
  <c r="X136" i="41"/>
  <c r="Y136" i="41"/>
  <c r="J154" i="41"/>
  <c r="K154" i="41"/>
  <c r="X137" i="41"/>
  <c r="Y137" i="41"/>
  <c r="J155" i="41"/>
  <c r="K155" i="41"/>
  <c r="X138" i="41"/>
  <c r="J156" i="41"/>
  <c r="K156" i="41"/>
  <c r="X139" i="41"/>
  <c r="J157" i="41"/>
  <c r="K157" i="41"/>
  <c r="X140" i="41"/>
  <c r="J158" i="41"/>
  <c r="K158" i="41"/>
  <c r="X141" i="41"/>
  <c r="J159" i="41"/>
  <c r="K159" i="41"/>
  <c r="X142" i="41"/>
  <c r="J160" i="41"/>
  <c r="K160" i="41"/>
  <c r="X143" i="41"/>
  <c r="J161" i="41"/>
  <c r="K161" i="41"/>
  <c r="X144" i="41"/>
  <c r="Y138" i="41"/>
  <c r="Y139" i="41"/>
  <c r="Y140" i="41"/>
  <c r="Y141" i="41"/>
  <c r="Y142" i="41"/>
  <c r="Y143" i="41"/>
  <c r="Y144" i="41"/>
  <c r="J162" i="41"/>
  <c r="K162" i="41"/>
  <c r="X145" i="41"/>
  <c r="Y145" i="41"/>
  <c r="J163" i="41"/>
  <c r="K163" i="41"/>
  <c r="X146" i="41"/>
  <c r="Y146" i="41"/>
  <c r="J164" i="41"/>
  <c r="K164" i="41"/>
  <c r="X147" i="41"/>
  <c r="J166" i="41"/>
  <c r="K166" i="41"/>
  <c r="X149" i="41"/>
  <c r="J167" i="41"/>
  <c r="K167" i="41"/>
  <c r="X150" i="41"/>
  <c r="J168" i="41"/>
  <c r="K168" i="41"/>
  <c r="X151" i="41"/>
  <c r="J169" i="41"/>
  <c r="K169" i="41"/>
  <c r="X152" i="41"/>
  <c r="Y147" i="41"/>
  <c r="Y149" i="41"/>
  <c r="Y150" i="41"/>
  <c r="Y151" i="41"/>
  <c r="Y152" i="41"/>
  <c r="X148" i="41"/>
  <c r="Y148" i="41"/>
  <c r="L4" i="41"/>
  <c r="M4" i="41"/>
  <c r="N4" i="41"/>
  <c r="K4" i="41"/>
  <c r="L5" i="41"/>
  <c r="M5" i="41"/>
  <c r="N5" i="41"/>
  <c r="K5" i="41"/>
  <c r="L6" i="41"/>
  <c r="M6" i="41"/>
  <c r="N6" i="41"/>
  <c r="K6" i="41"/>
  <c r="L7" i="41"/>
  <c r="M7" i="41"/>
  <c r="N7" i="41"/>
  <c r="K7" i="41"/>
  <c r="L8" i="41"/>
  <c r="M8" i="41"/>
  <c r="N8" i="41"/>
  <c r="K8" i="41"/>
  <c r="L9" i="41"/>
  <c r="M9" i="41"/>
  <c r="N9" i="41"/>
  <c r="K9" i="41"/>
  <c r="L10" i="41"/>
  <c r="M10" i="41"/>
  <c r="N10" i="41"/>
  <c r="K10" i="41"/>
  <c r="L11" i="41"/>
  <c r="M11" i="41"/>
  <c r="N11" i="41"/>
  <c r="K11" i="41"/>
  <c r="L12" i="41"/>
  <c r="M12" i="41"/>
  <c r="N12" i="41"/>
  <c r="K12" i="41"/>
  <c r="K13" i="41"/>
  <c r="K17" i="41"/>
  <c r="G4" i="41"/>
  <c r="H4" i="41"/>
  <c r="I4" i="41"/>
  <c r="J17" i="41"/>
  <c r="H17" i="41"/>
  <c r="L17" i="41"/>
  <c r="K18" i="41"/>
  <c r="G5" i="41"/>
  <c r="H5" i="41"/>
  <c r="I5" i="41"/>
  <c r="J18" i="41"/>
  <c r="H18" i="41"/>
  <c r="L18" i="41"/>
  <c r="K19" i="41"/>
  <c r="G6" i="41"/>
  <c r="H6" i="41"/>
  <c r="I6" i="41"/>
  <c r="J19" i="41"/>
  <c r="H19" i="41"/>
  <c r="L19" i="41"/>
  <c r="K20" i="41"/>
  <c r="G7" i="41"/>
  <c r="H7" i="41"/>
  <c r="I7" i="41"/>
  <c r="J20" i="41"/>
  <c r="H20" i="41"/>
  <c r="L20" i="41"/>
  <c r="K21" i="41"/>
  <c r="G8" i="41"/>
  <c r="H8" i="41"/>
  <c r="I8" i="41"/>
  <c r="J21" i="41"/>
  <c r="H21" i="41"/>
  <c r="L21" i="41"/>
  <c r="K22" i="41"/>
  <c r="G9" i="41"/>
  <c r="H9" i="41"/>
  <c r="I9" i="41"/>
  <c r="J22" i="41"/>
  <c r="H22" i="41"/>
  <c r="L22" i="41"/>
  <c r="K23" i="41"/>
  <c r="G10" i="41"/>
  <c r="H10" i="41"/>
  <c r="I10" i="41"/>
  <c r="J23" i="41"/>
  <c r="H23" i="41"/>
  <c r="L23" i="41"/>
  <c r="K24" i="41"/>
  <c r="G11" i="41"/>
  <c r="H11" i="41"/>
  <c r="I11" i="41"/>
  <c r="J24" i="41"/>
  <c r="H24" i="41"/>
  <c r="L24" i="41"/>
  <c r="K25" i="41"/>
  <c r="G12" i="41"/>
  <c r="H12" i="41"/>
  <c r="I12" i="41"/>
  <c r="J25" i="41"/>
  <c r="H25" i="41"/>
  <c r="L25" i="41"/>
  <c r="M17" i="41"/>
  <c r="N17" i="41" a="1"/>
  <c r="N17" i="41"/>
  <c r="O17" i="41"/>
  <c r="E30" i="41" a="1"/>
  <c r="E30" i="41"/>
  <c r="F30" i="41" a="1"/>
  <c r="F30" i="41"/>
  <c r="G30" i="41" a="1"/>
  <c r="H30" i="41" a="1"/>
  <c r="I30" i="41" a="1"/>
  <c r="J30" i="41" a="1"/>
  <c r="K30" i="41" a="1"/>
  <c r="L30" i="41" a="1"/>
  <c r="P17" i="41"/>
  <c r="M30" i="41" a="1"/>
  <c r="N30" i="41" a="1"/>
  <c r="O30" i="41" a="1"/>
  <c r="P30" i="41" a="1"/>
  <c r="Q30" i="41" a="1"/>
  <c r="R30" i="41" a="1"/>
  <c r="S30" i="41" a="1"/>
  <c r="T30" i="41" a="1"/>
  <c r="Q17" i="41"/>
  <c r="U30" i="41" a="1"/>
  <c r="V30" i="41" a="1"/>
  <c r="W30" i="41" a="1"/>
  <c r="X30" i="41" a="1"/>
  <c r="Y30" i="41" a="1"/>
  <c r="Z30" i="41" a="1"/>
  <c r="AA30" i="41" a="1"/>
  <c r="AB30" i="41" a="1"/>
  <c r="R17" i="41"/>
  <c r="AC30" i="41" a="1"/>
  <c r="AD30" i="41" a="1"/>
  <c r="AE30" i="41" a="1"/>
  <c r="AF30" i="41" a="1"/>
  <c r="AG30" i="41" a="1"/>
  <c r="AH30" i="41" a="1"/>
  <c r="AI30" i="41" a="1"/>
  <c r="AJ30" i="41" a="1"/>
  <c r="S17" i="41"/>
  <c r="AK30" i="41" a="1"/>
  <c r="AL30" i="41" a="1"/>
  <c r="AM30" i="41" a="1"/>
  <c r="AN30" i="41" a="1"/>
  <c r="AO30" i="41" a="1"/>
  <c r="AP30" i="41" a="1"/>
  <c r="AQ30" i="41" a="1"/>
  <c r="AR30" i="41" a="1"/>
  <c r="T17" i="41"/>
  <c r="AS30" i="41" a="1"/>
  <c r="AT30" i="41" a="1"/>
  <c r="AU30" i="41" a="1"/>
  <c r="AV30" i="41" a="1"/>
  <c r="AW30" i="41" a="1"/>
  <c r="AX30" i="41" a="1"/>
  <c r="AY30" i="41" a="1"/>
  <c r="AZ30" i="41" a="1"/>
  <c r="U17" i="41"/>
  <c r="BA30" i="41" a="1"/>
  <c r="BB30" i="41" a="1"/>
  <c r="BC30" i="41" a="1"/>
  <c r="BD30" i="41" a="1"/>
  <c r="BE30" i="41" a="1"/>
  <c r="BF30" i="41" a="1"/>
  <c r="BG30" i="41" a="1"/>
  <c r="BH30" i="41" a="1"/>
  <c r="V17" i="41"/>
  <c r="BI30" i="41" a="1"/>
  <c r="BJ30" i="41" a="1"/>
  <c r="BK30" i="41" a="1"/>
  <c r="BL30" i="41" a="1"/>
  <c r="BM30" i="41" a="1"/>
  <c r="BN30" i="41" a="1"/>
  <c r="BO30" i="41" a="1"/>
  <c r="BP30" i="41" a="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V30" i="41"/>
  <c r="W30" i="41"/>
  <c r="X30" i="41"/>
  <c r="Y30" i="41"/>
  <c r="Z30" i="41"/>
  <c r="AA30" i="41"/>
  <c r="AB30" i="41"/>
  <c r="AC30" i="41"/>
  <c r="AD30" i="41"/>
  <c r="AE30" i="41"/>
  <c r="AF30" i="41"/>
  <c r="AG30" i="41"/>
  <c r="AH30" i="41"/>
  <c r="AI30" i="41"/>
  <c r="AJ30" i="41"/>
  <c r="AK30" i="41"/>
  <c r="AL30" i="41"/>
  <c r="AM30" i="41"/>
  <c r="AN30" i="41"/>
  <c r="AO30" i="41"/>
  <c r="AP30" i="41"/>
  <c r="AQ30" i="41"/>
  <c r="AR30" i="41"/>
  <c r="AS30" i="41"/>
  <c r="AT30" i="41"/>
  <c r="AU30" i="41"/>
  <c r="AV30" i="41"/>
  <c r="AW30" i="41"/>
  <c r="AX30" i="41"/>
  <c r="AY30" i="41"/>
  <c r="AZ30" i="41"/>
  <c r="BA30" i="41"/>
  <c r="BB30" i="41"/>
  <c r="BC30" i="41"/>
  <c r="BD30" i="41"/>
  <c r="BE30" i="41"/>
  <c r="BF30" i="41"/>
  <c r="BG30" i="41"/>
  <c r="BH30" i="41"/>
  <c r="BI30" i="41"/>
  <c r="BJ30" i="41"/>
  <c r="BK30" i="41"/>
  <c r="BL30" i="41"/>
  <c r="BM30" i="41"/>
  <c r="BN30" i="41"/>
  <c r="BO30" i="41"/>
  <c r="BP30" i="41"/>
  <c r="AA17" i="41"/>
  <c r="E41" i="41" a="1"/>
  <c r="E41" i="41"/>
  <c r="F41" i="41" a="1"/>
  <c r="F41" i="41"/>
  <c r="G41" i="41" a="1"/>
  <c r="H41" i="41" a="1"/>
  <c r="I41" i="41" a="1"/>
  <c r="J41" i="41" a="1"/>
  <c r="K41" i="41" a="1"/>
  <c r="L41" i="41" a="1"/>
  <c r="M41" i="41" a="1"/>
  <c r="N41" i="41" a="1"/>
  <c r="O41" i="41" a="1"/>
  <c r="P41" i="41" a="1"/>
  <c r="Q41" i="41" a="1"/>
  <c r="R41" i="41" a="1"/>
  <c r="S41" i="41" a="1"/>
  <c r="T41" i="41" a="1"/>
  <c r="U41" i="41" a="1"/>
  <c r="V41" i="41" a="1"/>
  <c r="W41" i="41" a="1"/>
  <c r="X41" i="41" a="1"/>
  <c r="Y41" i="41" a="1"/>
  <c r="Z41" i="41" a="1"/>
  <c r="AA41" i="41" a="1"/>
  <c r="AB41" i="41" a="1"/>
  <c r="AC41" i="41" a="1"/>
  <c r="AD41" i="41" a="1"/>
  <c r="AE41" i="41" a="1"/>
  <c r="AF41" i="41" a="1"/>
  <c r="AG41" i="41" a="1"/>
  <c r="AH41" i="41" a="1"/>
  <c r="AI41" i="41" a="1"/>
  <c r="AJ41" i="41" a="1"/>
  <c r="AK41" i="41" a="1"/>
  <c r="AL41" i="41" a="1"/>
  <c r="AM41" i="41" a="1"/>
  <c r="AN41" i="41" a="1"/>
  <c r="AO41" i="41" a="1"/>
  <c r="AP41" i="41" a="1"/>
  <c r="AQ41" i="41" a="1"/>
  <c r="AR41" i="41" a="1"/>
  <c r="AS41" i="41" a="1"/>
  <c r="AT41" i="41" a="1"/>
  <c r="AU41" i="41" a="1"/>
  <c r="AV41" i="41" a="1"/>
  <c r="AW41" i="41" a="1"/>
  <c r="AX41" i="41" a="1"/>
  <c r="AY41" i="41" a="1"/>
  <c r="AZ41" i="41" a="1"/>
  <c r="BA41" i="41" a="1"/>
  <c r="BB41" i="41" a="1"/>
  <c r="BC41" i="41" a="1"/>
  <c r="BD41" i="41" a="1"/>
  <c r="BE41" i="41" a="1"/>
  <c r="BF41" i="41" a="1"/>
  <c r="BG41" i="41" a="1"/>
  <c r="BH41" i="41" a="1"/>
  <c r="BI41" i="41" a="1"/>
  <c r="BJ41" i="41" a="1"/>
  <c r="BK41" i="41" a="1"/>
  <c r="BL41" i="41" a="1"/>
  <c r="BM41" i="41" a="1"/>
  <c r="BN41" i="41" a="1"/>
  <c r="BO41" i="41" a="1"/>
  <c r="BP41" i="41" a="1"/>
  <c r="G41" i="41"/>
  <c r="H41" i="41"/>
  <c r="I41" i="41"/>
  <c r="J41" i="41"/>
  <c r="K41" i="41"/>
  <c r="L41" i="41"/>
  <c r="M41" i="41"/>
  <c r="N41" i="41"/>
  <c r="O41" i="41"/>
  <c r="P41" i="41"/>
  <c r="Q41" i="41"/>
  <c r="R41" i="41"/>
  <c r="S41" i="41"/>
  <c r="T41" i="41"/>
  <c r="U41" i="41"/>
  <c r="V41" i="41"/>
  <c r="W41" i="41"/>
  <c r="X41" i="41"/>
  <c r="Y41" i="41"/>
  <c r="Z41" i="41"/>
  <c r="AA41" i="41"/>
  <c r="AB41" i="41"/>
  <c r="AC41" i="41"/>
  <c r="AD41" i="41"/>
  <c r="AE41" i="41"/>
  <c r="AF41" i="41"/>
  <c r="AG41" i="41"/>
  <c r="AH41" i="41"/>
  <c r="AI41" i="41"/>
  <c r="AJ41" i="41"/>
  <c r="AK41" i="41"/>
  <c r="AL41" i="41"/>
  <c r="AM41" i="41"/>
  <c r="AN41" i="41"/>
  <c r="AO41" i="41"/>
  <c r="AP41" i="41"/>
  <c r="AQ41" i="41"/>
  <c r="AR41" i="41"/>
  <c r="AS41" i="41"/>
  <c r="AT41" i="41"/>
  <c r="AU41" i="41"/>
  <c r="AV41" i="41"/>
  <c r="AW41" i="41"/>
  <c r="AX41" i="41"/>
  <c r="AY41" i="41"/>
  <c r="AZ41" i="41"/>
  <c r="BA41" i="41"/>
  <c r="BB41" i="41"/>
  <c r="BC41" i="41"/>
  <c r="BD41" i="41"/>
  <c r="BE41" i="41"/>
  <c r="BF41" i="41"/>
  <c r="BG41" i="41"/>
  <c r="BH41" i="41"/>
  <c r="BI41" i="41"/>
  <c r="BJ41" i="41"/>
  <c r="BK41" i="41"/>
  <c r="BL41" i="41"/>
  <c r="BM41" i="41"/>
  <c r="BN41" i="41"/>
  <c r="BO41" i="41"/>
  <c r="BP41" i="41"/>
  <c r="AB17" i="41"/>
  <c r="E52" i="41" a="1"/>
  <c r="E52" i="41"/>
  <c r="F52" i="41" a="1"/>
  <c r="F52" i="41"/>
  <c r="G52" i="41" a="1"/>
  <c r="H52" i="41" a="1"/>
  <c r="I52" i="41" a="1"/>
  <c r="J52" i="41" a="1"/>
  <c r="K52" i="41" a="1"/>
  <c r="L52" i="41" a="1"/>
  <c r="M52" i="41" a="1"/>
  <c r="N52" i="41" a="1"/>
  <c r="O52" i="41" a="1"/>
  <c r="P52" i="41" a="1"/>
  <c r="Q52" i="41" a="1"/>
  <c r="R52" i="41" a="1"/>
  <c r="S52" i="41" a="1"/>
  <c r="T52" i="41" a="1"/>
  <c r="U52" i="41" a="1"/>
  <c r="V52" i="41" a="1"/>
  <c r="W52" i="41" a="1"/>
  <c r="X52" i="41" a="1"/>
  <c r="Y52" i="41" a="1"/>
  <c r="Z52" i="41" a="1"/>
  <c r="AA52" i="41" a="1"/>
  <c r="AB52" i="41" a="1"/>
  <c r="AC52" i="41" a="1"/>
  <c r="AD52" i="41" a="1"/>
  <c r="AE52" i="41" a="1"/>
  <c r="AF52" i="41" a="1"/>
  <c r="AG52" i="41" a="1"/>
  <c r="AH52" i="41" a="1"/>
  <c r="AI52" i="41" a="1"/>
  <c r="AJ52" i="41" a="1"/>
  <c r="AK52" i="41" a="1"/>
  <c r="AL52" i="41" a="1"/>
  <c r="AM52" i="41" a="1"/>
  <c r="AN52" i="41" a="1"/>
  <c r="AO52" i="41" a="1"/>
  <c r="AP52" i="41" a="1"/>
  <c r="AQ52" i="41" a="1"/>
  <c r="AR52" i="41" a="1"/>
  <c r="AS52" i="41" a="1"/>
  <c r="AT52" i="41" a="1"/>
  <c r="AU52" i="41" a="1"/>
  <c r="AV52" i="41" a="1"/>
  <c r="AW52" i="41" a="1"/>
  <c r="AX52" i="41" a="1"/>
  <c r="AY52" i="41" a="1"/>
  <c r="AZ52" i="41" a="1"/>
  <c r="BA52" i="41" a="1"/>
  <c r="BB52" i="41" a="1"/>
  <c r="BC52" i="41" a="1"/>
  <c r="BD52" i="41" a="1"/>
  <c r="BE52" i="41" a="1"/>
  <c r="BF52" i="41" a="1"/>
  <c r="BG52" i="41" a="1"/>
  <c r="BH52" i="41" a="1"/>
  <c r="BI52" i="41" a="1"/>
  <c r="BJ52" i="41" a="1"/>
  <c r="BK52" i="41" a="1"/>
  <c r="BL52" i="41" a="1"/>
  <c r="BM52" i="41" a="1"/>
  <c r="BN52" i="41" a="1"/>
  <c r="BO52" i="41" a="1"/>
  <c r="BP52" i="41" a="1"/>
  <c r="G52" i="41"/>
  <c r="H52" i="41"/>
  <c r="I52" i="41"/>
  <c r="J52" i="41"/>
  <c r="K52" i="41"/>
  <c r="L52" i="41"/>
  <c r="M52" i="41"/>
  <c r="N52" i="41"/>
  <c r="O52" i="41"/>
  <c r="P52" i="41"/>
  <c r="Q52" i="41"/>
  <c r="R52" i="41"/>
  <c r="S52" i="41"/>
  <c r="T52" i="41"/>
  <c r="U52" i="41"/>
  <c r="V52" i="41"/>
  <c r="W52" i="41"/>
  <c r="X52" i="41"/>
  <c r="Y52" i="41"/>
  <c r="Z52" i="41"/>
  <c r="AA52" i="41"/>
  <c r="AB52" i="41"/>
  <c r="AC52" i="41"/>
  <c r="AD52" i="41"/>
  <c r="AE52" i="41"/>
  <c r="AF52" i="41"/>
  <c r="AG52" i="41"/>
  <c r="AH52" i="41"/>
  <c r="AI52" i="41"/>
  <c r="AJ52" i="41"/>
  <c r="AK52" i="41"/>
  <c r="AL52" i="41"/>
  <c r="AM52" i="41"/>
  <c r="AN52" i="41"/>
  <c r="AO52" i="41"/>
  <c r="AP52" i="41"/>
  <c r="AQ52" i="41"/>
  <c r="AR52" i="41"/>
  <c r="AS52" i="41"/>
  <c r="AT52" i="41"/>
  <c r="AU52" i="41"/>
  <c r="AV52" i="41"/>
  <c r="AW52" i="41"/>
  <c r="AX52" i="41"/>
  <c r="AY52" i="41"/>
  <c r="AZ52" i="41"/>
  <c r="BA52" i="41"/>
  <c r="BB52" i="41"/>
  <c r="BC52" i="41"/>
  <c r="BD52" i="41"/>
  <c r="BE52" i="41"/>
  <c r="BF52" i="41"/>
  <c r="BG52" i="41"/>
  <c r="BH52" i="41"/>
  <c r="BI52" i="41"/>
  <c r="BJ52" i="41"/>
  <c r="BK52" i="41"/>
  <c r="BL52" i="41"/>
  <c r="BM52" i="41"/>
  <c r="BN52" i="41"/>
  <c r="BO52" i="41"/>
  <c r="BP52" i="41"/>
  <c r="AC17" i="41"/>
  <c r="W17" i="41"/>
  <c r="M18" i="41"/>
  <c r="N18" i="41" a="1"/>
  <c r="N18" i="41"/>
  <c r="O18" i="41"/>
  <c r="E31" i="41" a="1"/>
  <c r="E31" i="41"/>
  <c r="F31" i="41" a="1"/>
  <c r="F31" i="41"/>
  <c r="G31" i="41" a="1"/>
  <c r="H31" i="41" a="1"/>
  <c r="I31" i="41" a="1"/>
  <c r="J31" i="41" a="1"/>
  <c r="K31" i="41" a="1"/>
  <c r="L31" i="41" a="1"/>
  <c r="P18" i="41"/>
  <c r="M31" i="41" a="1"/>
  <c r="N31" i="41" a="1"/>
  <c r="O31" i="41" a="1"/>
  <c r="P31" i="41" a="1"/>
  <c r="Q31" i="41" a="1"/>
  <c r="R31" i="41" a="1"/>
  <c r="S31" i="41" a="1"/>
  <c r="T31" i="41" a="1"/>
  <c r="Q18" i="41"/>
  <c r="U31" i="41" a="1"/>
  <c r="V31" i="41" a="1"/>
  <c r="W31" i="41" a="1"/>
  <c r="X31" i="41" a="1"/>
  <c r="Y31" i="41" a="1"/>
  <c r="Z31" i="41" a="1"/>
  <c r="AA31" i="41" a="1"/>
  <c r="AB31" i="41" a="1"/>
  <c r="R18" i="41"/>
  <c r="AC31" i="41" a="1"/>
  <c r="AD31" i="41" a="1"/>
  <c r="AE31" i="41" a="1"/>
  <c r="AF31" i="41" a="1"/>
  <c r="AG31" i="41" a="1"/>
  <c r="AH31" i="41" a="1"/>
  <c r="AI31" i="41" a="1"/>
  <c r="AJ31" i="41" a="1"/>
  <c r="S18" i="41"/>
  <c r="AK31" i="41" a="1"/>
  <c r="AL31" i="41" a="1"/>
  <c r="AM31" i="41" a="1"/>
  <c r="AN31" i="41" a="1"/>
  <c r="AO31" i="41" a="1"/>
  <c r="AP31" i="41" a="1"/>
  <c r="AQ31" i="41" a="1"/>
  <c r="AR31" i="41" a="1"/>
  <c r="T18" i="41"/>
  <c r="AS31" i="41" a="1"/>
  <c r="AT31" i="41" a="1"/>
  <c r="AU31" i="41" a="1"/>
  <c r="AV31" i="41" a="1"/>
  <c r="AW31" i="41" a="1"/>
  <c r="AX31" i="41" a="1"/>
  <c r="AY31" i="41" a="1"/>
  <c r="AZ31" i="41" a="1"/>
  <c r="U18" i="41"/>
  <c r="BA31" i="41" a="1"/>
  <c r="BB31" i="41" a="1"/>
  <c r="BC31" i="41" a="1"/>
  <c r="BD31" i="41" a="1"/>
  <c r="BE31" i="41" a="1"/>
  <c r="BF31" i="41" a="1"/>
  <c r="BG31" i="41" a="1"/>
  <c r="BH31" i="41" a="1"/>
  <c r="V18" i="41"/>
  <c r="BI31" i="41" a="1"/>
  <c r="BJ31" i="41" a="1"/>
  <c r="BK31" i="41" a="1"/>
  <c r="BL31" i="41" a="1"/>
  <c r="BM31" i="41" a="1"/>
  <c r="BN31" i="41" a="1"/>
  <c r="BO31" i="41" a="1"/>
  <c r="BP31" i="41" a="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V31" i="41"/>
  <c r="W31" i="41"/>
  <c r="X31" i="41"/>
  <c r="Y31" i="41"/>
  <c r="Z31" i="41"/>
  <c r="AA31" i="41"/>
  <c r="AB31" i="41"/>
  <c r="AC31" i="41"/>
  <c r="AD31" i="41"/>
  <c r="AE31" i="41"/>
  <c r="AF31" i="41"/>
  <c r="AG31" i="41"/>
  <c r="AH31" i="41"/>
  <c r="AI31" i="41"/>
  <c r="AJ31" i="41"/>
  <c r="AK31" i="41"/>
  <c r="AL31" i="41"/>
  <c r="AM31" i="41"/>
  <c r="AN31" i="41"/>
  <c r="AO31" i="41"/>
  <c r="AP31" i="41"/>
  <c r="AQ31" i="41"/>
  <c r="AR31" i="41"/>
  <c r="AS31" i="41"/>
  <c r="AT31" i="41"/>
  <c r="AU31" i="41"/>
  <c r="AV31" i="41"/>
  <c r="AW31" i="41"/>
  <c r="AX31" i="41"/>
  <c r="AY31" i="41"/>
  <c r="AZ31" i="41"/>
  <c r="BA31" i="41"/>
  <c r="BB31" i="41"/>
  <c r="BC31" i="41"/>
  <c r="BD31" i="41"/>
  <c r="BE31" i="41"/>
  <c r="BF31" i="41"/>
  <c r="BG31" i="41"/>
  <c r="BH31" i="41"/>
  <c r="BI31" i="41"/>
  <c r="BJ31" i="41"/>
  <c r="BK31" i="41"/>
  <c r="BL31" i="41"/>
  <c r="BM31" i="41"/>
  <c r="BN31" i="41"/>
  <c r="BO31" i="41"/>
  <c r="BP31" i="41"/>
  <c r="AA18" i="41"/>
  <c r="E42" i="41" a="1"/>
  <c r="E42" i="41"/>
  <c r="F42" i="41" a="1"/>
  <c r="F42" i="41"/>
  <c r="G42" i="41" a="1"/>
  <c r="H42" i="41" a="1"/>
  <c r="I42" i="41" a="1"/>
  <c r="J42" i="41" a="1"/>
  <c r="K42" i="41" a="1"/>
  <c r="L42" i="41" a="1"/>
  <c r="M42" i="41" a="1"/>
  <c r="N42" i="41" a="1"/>
  <c r="O42" i="41" a="1"/>
  <c r="P42" i="41" a="1"/>
  <c r="Q42" i="41" a="1"/>
  <c r="R42" i="41" a="1"/>
  <c r="S42" i="41" a="1"/>
  <c r="T42" i="41" a="1"/>
  <c r="U42" i="41" a="1"/>
  <c r="V42" i="41" a="1"/>
  <c r="W42" i="41" a="1"/>
  <c r="X42" i="41" a="1"/>
  <c r="Y42" i="41" a="1"/>
  <c r="Z42" i="41" a="1"/>
  <c r="AA42" i="41" a="1"/>
  <c r="AB42" i="41" a="1"/>
  <c r="AC42" i="41" a="1"/>
  <c r="AD42" i="41" a="1"/>
  <c r="AE42" i="41" a="1"/>
  <c r="AF42" i="41" a="1"/>
  <c r="AG42" i="41" a="1"/>
  <c r="AH42" i="41" a="1"/>
  <c r="AI42" i="41" a="1"/>
  <c r="AJ42" i="41" a="1"/>
  <c r="AK42" i="41" a="1"/>
  <c r="AL42" i="41" a="1"/>
  <c r="AM42" i="41" a="1"/>
  <c r="AN42" i="41" a="1"/>
  <c r="AO42" i="41" a="1"/>
  <c r="AP42" i="41" a="1"/>
  <c r="AQ42" i="41" a="1"/>
  <c r="AR42" i="41" a="1"/>
  <c r="AS42" i="41" a="1"/>
  <c r="AT42" i="41" a="1"/>
  <c r="AU42" i="41" a="1"/>
  <c r="AV42" i="41" a="1"/>
  <c r="AW42" i="41" a="1"/>
  <c r="AX42" i="41" a="1"/>
  <c r="AY42" i="41" a="1"/>
  <c r="AZ42" i="41" a="1"/>
  <c r="BA42" i="41" a="1"/>
  <c r="BB42" i="41" a="1"/>
  <c r="BC42" i="41" a="1"/>
  <c r="BD42" i="41" a="1"/>
  <c r="BE42" i="41" a="1"/>
  <c r="BF42" i="41" a="1"/>
  <c r="BG42" i="41" a="1"/>
  <c r="BH42" i="41" a="1"/>
  <c r="BI42" i="41" a="1"/>
  <c r="BJ42" i="41" a="1"/>
  <c r="BK42" i="41" a="1"/>
  <c r="BL42" i="41" a="1"/>
  <c r="BM42" i="41" a="1"/>
  <c r="BN42" i="41" a="1"/>
  <c r="BO42" i="41" a="1"/>
  <c r="BP42" i="41" a="1"/>
  <c r="G42" i="41"/>
  <c r="H42" i="41"/>
  <c r="I42" i="41"/>
  <c r="J42" i="41"/>
  <c r="K42" i="41"/>
  <c r="L42" i="41"/>
  <c r="M42" i="41"/>
  <c r="N42" i="41"/>
  <c r="O42" i="41"/>
  <c r="P42" i="41"/>
  <c r="Q42" i="41"/>
  <c r="R42" i="41"/>
  <c r="S42" i="41"/>
  <c r="T42" i="41"/>
  <c r="U42" i="41"/>
  <c r="V42" i="41"/>
  <c r="W42" i="41"/>
  <c r="X42" i="41"/>
  <c r="Y42" i="41"/>
  <c r="Z42" i="41"/>
  <c r="AA42" i="41"/>
  <c r="AB42" i="41"/>
  <c r="AC42" i="41"/>
  <c r="AD42" i="41"/>
  <c r="AE42" i="41"/>
  <c r="AF42" i="41"/>
  <c r="AG42" i="41"/>
  <c r="AH42" i="41"/>
  <c r="AI42" i="41"/>
  <c r="AJ42" i="41"/>
  <c r="AK42" i="41"/>
  <c r="AL42" i="41"/>
  <c r="AM42" i="41"/>
  <c r="AN42" i="41"/>
  <c r="AO42" i="41"/>
  <c r="AP42" i="41"/>
  <c r="AQ42" i="41"/>
  <c r="AR42" i="41"/>
  <c r="AS42" i="41"/>
  <c r="AT42" i="41"/>
  <c r="AU42" i="41"/>
  <c r="AV42" i="41"/>
  <c r="AW42" i="41"/>
  <c r="AX42" i="41"/>
  <c r="AY42" i="41"/>
  <c r="AZ42" i="41"/>
  <c r="BA42" i="41"/>
  <c r="BB42" i="41"/>
  <c r="BC42" i="41"/>
  <c r="BD42" i="41"/>
  <c r="BE42" i="41"/>
  <c r="BF42" i="41"/>
  <c r="BG42" i="41"/>
  <c r="BH42" i="41"/>
  <c r="BI42" i="41"/>
  <c r="BJ42" i="41"/>
  <c r="BK42" i="41"/>
  <c r="BL42" i="41"/>
  <c r="BM42" i="41"/>
  <c r="BN42" i="41"/>
  <c r="BO42" i="41"/>
  <c r="BP42" i="41"/>
  <c r="AB18" i="41"/>
  <c r="E53" i="41" a="1"/>
  <c r="E53" i="41"/>
  <c r="F53" i="41" a="1"/>
  <c r="F53" i="41"/>
  <c r="G53" i="41" a="1"/>
  <c r="H53" i="41" a="1"/>
  <c r="I53" i="41" a="1"/>
  <c r="J53" i="41" a="1"/>
  <c r="K53" i="41" a="1"/>
  <c r="L53" i="41" a="1"/>
  <c r="M53" i="41" a="1"/>
  <c r="N53" i="41" a="1"/>
  <c r="O53" i="41" a="1"/>
  <c r="P53" i="41" a="1"/>
  <c r="Q53" i="41" a="1"/>
  <c r="R53" i="41" a="1"/>
  <c r="S53" i="41" a="1"/>
  <c r="T53" i="41" a="1"/>
  <c r="U53" i="41" a="1"/>
  <c r="V53" i="41" a="1"/>
  <c r="W53" i="41" a="1"/>
  <c r="X53" i="41" a="1"/>
  <c r="Y53" i="41" a="1"/>
  <c r="Z53" i="41" a="1"/>
  <c r="AA53" i="41" a="1"/>
  <c r="AB53" i="41" a="1"/>
  <c r="AC53" i="41" a="1"/>
  <c r="AD53" i="41" a="1"/>
  <c r="AE53" i="41" a="1"/>
  <c r="AF53" i="41" a="1"/>
  <c r="AG53" i="41" a="1"/>
  <c r="AH53" i="41" a="1"/>
  <c r="AI53" i="41" a="1"/>
  <c r="AJ53" i="41" a="1"/>
  <c r="AK53" i="41" a="1"/>
  <c r="AL53" i="41" a="1"/>
  <c r="AM53" i="41" a="1"/>
  <c r="AN53" i="41" a="1"/>
  <c r="AO53" i="41" a="1"/>
  <c r="AP53" i="41" a="1"/>
  <c r="AQ53" i="41" a="1"/>
  <c r="AR53" i="41" a="1"/>
  <c r="AS53" i="41" a="1"/>
  <c r="AT53" i="41" a="1"/>
  <c r="AU53" i="41" a="1"/>
  <c r="AV53" i="41" a="1"/>
  <c r="AW53" i="41" a="1"/>
  <c r="AX53" i="41" a="1"/>
  <c r="AY53" i="41" a="1"/>
  <c r="AZ53" i="41" a="1"/>
  <c r="BA53" i="41" a="1"/>
  <c r="BB53" i="41" a="1"/>
  <c r="BC53" i="41" a="1"/>
  <c r="BD53" i="41" a="1"/>
  <c r="BE53" i="41" a="1"/>
  <c r="BF53" i="41" a="1"/>
  <c r="BG53" i="41" a="1"/>
  <c r="BH53" i="41" a="1"/>
  <c r="BI53" i="41" a="1"/>
  <c r="BJ53" i="41" a="1"/>
  <c r="BK53" i="41" a="1"/>
  <c r="BL53" i="41" a="1"/>
  <c r="BM53" i="41" a="1"/>
  <c r="BN53" i="41" a="1"/>
  <c r="BO53" i="41" a="1"/>
  <c r="BP53" i="41" a="1"/>
  <c r="G53" i="41"/>
  <c r="H53" i="41"/>
  <c r="I53" i="41"/>
  <c r="J53" i="41"/>
  <c r="K53" i="41"/>
  <c r="L53" i="41"/>
  <c r="M53" i="41"/>
  <c r="N53" i="41"/>
  <c r="O53" i="41"/>
  <c r="P53" i="41"/>
  <c r="Q53" i="41"/>
  <c r="R53" i="41"/>
  <c r="S53" i="41"/>
  <c r="T53" i="41"/>
  <c r="U53" i="41"/>
  <c r="V53" i="41"/>
  <c r="W53" i="41"/>
  <c r="X53" i="41"/>
  <c r="Y53" i="41"/>
  <c r="Z53" i="41"/>
  <c r="AA53" i="41"/>
  <c r="AB53" i="41"/>
  <c r="AC53" i="41"/>
  <c r="AD53" i="41"/>
  <c r="AE53" i="41"/>
  <c r="AF53" i="41"/>
  <c r="AG53" i="41"/>
  <c r="AH53" i="41"/>
  <c r="AI53" i="41"/>
  <c r="AJ53" i="41"/>
  <c r="AK53" i="41"/>
  <c r="AL53" i="41"/>
  <c r="AM53" i="41"/>
  <c r="AN53" i="41"/>
  <c r="AO53" i="41"/>
  <c r="AP53" i="41"/>
  <c r="AQ53" i="41"/>
  <c r="AR53" i="41"/>
  <c r="AS53" i="41"/>
  <c r="AT53" i="41"/>
  <c r="AU53" i="41"/>
  <c r="AV53" i="41"/>
  <c r="AW53" i="41"/>
  <c r="AX53" i="41"/>
  <c r="AY53" i="41"/>
  <c r="AZ53" i="41"/>
  <c r="BA53" i="41"/>
  <c r="BB53" i="41"/>
  <c r="BC53" i="41"/>
  <c r="BD53" i="41"/>
  <c r="BE53" i="41"/>
  <c r="BF53" i="41"/>
  <c r="BG53" i="41"/>
  <c r="BH53" i="41"/>
  <c r="BI53" i="41"/>
  <c r="BJ53" i="41"/>
  <c r="BK53" i="41"/>
  <c r="BL53" i="41"/>
  <c r="BM53" i="41"/>
  <c r="BN53" i="41"/>
  <c r="BO53" i="41"/>
  <c r="BP53" i="41"/>
  <c r="AC18" i="41"/>
  <c r="W18" i="41"/>
  <c r="M19" i="41"/>
  <c r="N19" i="41" a="1"/>
  <c r="N19" i="41"/>
  <c r="O19" i="41"/>
  <c r="E32" i="41" a="1"/>
  <c r="E32" i="41"/>
  <c r="F32" i="41" a="1"/>
  <c r="F32" i="41"/>
  <c r="G32" i="41" a="1"/>
  <c r="H32" i="41" a="1"/>
  <c r="I32" i="41" a="1"/>
  <c r="J32" i="41" a="1"/>
  <c r="K32" i="41" a="1"/>
  <c r="L32" i="41" a="1"/>
  <c r="P19" i="41"/>
  <c r="M32" i="41" a="1"/>
  <c r="N32" i="41" a="1"/>
  <c r="O32" i="41" a="1"/>
  <c r="P32" i="41" a="1"/>
  <c r="Q32" i="41" a="1"/>
  <c r="R32" i="41" a="1"/>
  <c r="S32" i="41" a="1"/>
  <c r="T32" i="41" a="1"/>
  <c r="Q19" i="41"/>
  <c r="U32" i="41" a="1"/>
  <c r="V32" i="41" a="1"/>
  <c r="W32" i="41" a="1"/>
  <c r="X32" i="41" a="1"/>
  <c r="Y32" i="41" a="1"/>
  <c r="Z32" i="41" a="1"/>
  <c r="AA32" i="41" a="1"/>
  <c r="AB32" i="41" a="1"/>
  <c r="R19" i="41"/>
  <c r="AC32" i="41" a="1"/>
  <c r="AD32" i="41" a="1"/>
  <c r="AE32" i="41" a="1"/>
  <c r="AF32" i="41" a="1"/>
  <c r="AG32" i="41" a="1"/>
  <c r="AH32" i="41" a="1"/>
  <c r="AI32" i="41" a="1"/>
  <c r="AJ32" i="41" a="1"/>
  <c r="S19" i="41"/>
  <c r="AK32" i="41" a="1"/>
  <c r="AL32" i="41" a="1"/>
  <c r="AM32" i="41" a="1"/>
  <c r="AN32" i="41" a="1"/>
  <c r="AO32" i="41" a="1"/>
  <c r="AP32" i="41" a="1"/>
  <c r="AQ32" i="41" a="1"/>
  <c r="AR32" i="41" a="1"/>
  <c r="T19" i="41"/>
  <c r="AS32" i="41" a="1"/>
  <c r="AT32" i="41" a="1"/>
  <c r="AU32" i="41" a="1"/>
  <c r="AV32" i="41" a="1"/>
  <c r="AW32" i="41" a="1"/>
  <c r="AX32" i="41" a="1"/>
  <c r="AY32" i="41" a="1"/>
  <c r="AZ32" i="41" a="1"/>
  <c r="U19" i="41"/>
  <c r="BA32" i="41" a="1"/>
  <c r="BB32" i="41" a="1"/>
  <c r="BC32" i="41" a="1"/>
  <c r="BD32" i="41" a="1"/>
  <c r="BE32" i="41" a="1"/>
  <c r="BF32" i="41" a="1"/>
  <c r="BG32" i="41" a="1"/>
  <c r="BH32" i="41" a="1"/>
  <c r="V19" i="41"/>
  <c r="BI32" i="41" a="1"/>
  <c r="BJ32" i="41" a="1"/>
  <c r="BK32" i="41" a="1"/>
  <c r="BL32" i="41" a="1"/>
  <c r="BM32" i="41" a="1"/>
  <c r="BN32" i="41" a="1"/>
  <c r="BO32" i="41" a="1"/>
  <c r="BP32" i="41" a="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V32" i="41"/>
  <c r="W32" i="41"/>
  <c r="X32" i="41"/>
  <c r="Y32" i="41"/>
  <c r="Z32" i="41"/>
  <c r="AA32" i="41"/>
  <c r="AB32" i="41"/>
  <c r="AC32" i="41"/>
  <c r="AD32" i="41"/>
  <c r="AE32" i="41"/>
  <c r="AF32" i="41"/>
  <c r="AG32" i="41"/>
  <c r="AH32" i="41"/>
  <c r="AI32" i="41"/>
  <c r="AJ32" i="41"/>
  <c r="AK32" i="41"/>
  <c r="AL32" i="41"/>
  <c r="AM32" i="41"/>
  <c r="AN32" i="41"/>
  <c r="AO32" i="41"/>
  <c r="AP32" i="41"/>
  <c r="AQ32" i="41"/>
  <c r="AR32" i="41"/>
  <c r="AS32" i="41"/>
  <c r="AT32" i="41"/>
  <c r="AU32" i="41"/>
  <c r="AV32" i="41"/>
  <c r="AW32" i="41"/>
  <c r="AX32" i="41"/>
  <c r="AY32" i="41"/>
  <c r="AZ32" i="41"/>
  <c r="BA32" i="41"/>
  <c r="BB32" i="41"/>
  <c r="BC32" i="41"/>
  <c r="BD32" i="41"/>
  <c r="BE32" i="41"/>
  <c r="BF32" i="41"/>
  <c r="BG32" i="41"/>
  <c r="BH32" i="41"/>
  <c r="BI32" i="41"/>
  <c r="BJ32" i="41"/>
  <c r="BK32" i="41"/>
  <c r="BL32" i="41"/>
  <c r="BM32" i="41"/>
  <c r="BN32" i="41"/>
  <c r="BO32" i="41"/>
  <c r="BP32" i="41"/>
  <c r="AA19" i="41"/>
  <c r="E43" i="41" a="1"/>
  <c r="E43" i="41"/>
  <c r="F43" i="41" a="1"/>
  <c r="F43" i="41"/>
  <c r="G43" i="41" a="1"/>
  <c r="H43" i="41" a="1"/>
  <c r="I43" i="41" a="1"/>
  <c r="J43" i="41" a="1"/>
  <c r="K43" i="41" a="1"/>
  <c r="L43" i="41" a="1"/>
  <c r="M43" i="41" a="1"/>
  <c r="N43" i="41" a="1"/>
  <c r="O43" i="41" a="1"/>
  <c r="P43" i="41" a="1"/>
  <c r="Q43" i="41" a="1"/>
  <c r="R43" i="41" a="1"/>
  <c r="S43" i="41" a="1"/>
  <c r="T43" i="41" a="1"/>
  <c r="U43" i="41" a="1"/>
  <c r="V43" i="41" a="1"/>
  <c r="W43" i="41" a="1"/>
  <c r="X43" i="41" a="1"/>
  <c r="Y43" i="41" a="1"/>
  <c r="Z43" i="41" a="1"/>
  <c r="AA43" i="41" a="1"/>
  <c r="AB43" i="41" a="1"/>
  <c r="AC43" i="41" a="1"/>
  <c r="AD43" i="41" a="1"/>
  <c r="AE43" i="41" a="1"/>
  <c r="AF43" i="41" a="1"/>
  <c r="AG43" i="41" a="1"/>
  <c r="AH43" i="41" a="1"/>
  <c r="AI43" i="41" a="1"/>
  <c r="AJ43" i="41" a="1"/>
  <c r="AK43" i="41" a="1"/>
  <c r="AL43" i="41" a="1"/>
  <c r="AM43" i="41" a="1"/>
  <c r="AN43" i="41" a="1"/>
  <c r="AO43" i="41" a="1"/>
  <c r="AP43" i="41" a="1"/>
  <c r="AQ43" i="41" a="1"/>
  <c r="AR43" i="41" a="1"/>
  <c r="AS43" i="41" a="1"/>
  <c r="AT43" i="41" a="1"/>
  <c r="AU43" i="41" a="1"/>
  <c r="AV43" i="41" a="1"/>
  <c r="AW43" i="41" a="1"/>
  <c r="AX43" i="41" a="1"/>
  <c r="AY43" i="41" a="1"/>
  <c r="AZ43" i="41" a="1"/>
  <c r="BA43" i="41" a="1"/>
  <c r="BB43" i="41" a="1"/>
  <c r="BC43" i="41" a="1"/>
  <c r="BD43" i="41" a="1"/>
  <c r="BE43" i="41" a="1"/>
  <c r="BF43" i="41" a="1"/>
  <c r="BG43" i="41" a="1"/>
  <c r="BH43" i="41" a="1"/>
  <c r="BI43" i="41" a="1"/>
  <c r="BJ43" i="41" a="1"/>
  <c r="BK43" i="41" a="1"/>
  <c r="BL43" i="41" a="1"/>
  <c r="BM43" i="41" a="1"/>
  <c r="BN43" i="41" a="1"/>
  <c r="BO43" i="41" a="1"/>
  <c r="BP43" i="41" a="1"/>
  <c r="G43" i="41"/>
  <c r="H43" i="41"/>
  <c r="I43" i="41"/>
  <c r="J43" i="41"/>
  <c r="K43" i="41"/>
  <c r="L43" i="41"/>
  <c r="M43" i="41"/>
  <c r="N43" i="41"/>
  <c r="O43" i="41"/>
  <c r="P43" i="41"/>
  <c r="Q43" i="41"/>
  <c r="R43" i="41"/>
  <c r="S43" i="41"/>
  <c r="T43" i="41"/>
  <c r="U43" i="41"/>
  <c r="V43" i="41"/>
  <c r="W43" i="41"/>
  <c r="X43" i="41"/>
  <c r="Y43" i="41"/>
  <c r="Z43" i="41"/>
  <c r="AA43" i="41"/>
  <c r="AB43" i="41"/>
  <c r="AC43" i="41"/>
  <c r="AD43" i="41"/>
  <c r="AE43" i="41"/>
  <c r="AF43" i="41"/>
  <c r="AG43" i="41"/>
  <c r="AH43" i="41"/>
  <c r="AI43" i="41"/>
  <c r="AJ43" i="41"/>
  <c r="AK43" i="41"/>
  <c r="AL43" i="41"/>
  <c r="AM43" i="41"/>
  <c r="AN43" i="41"/>
  <c r="AO43" i="41"/>
  <c r="AP43" i="41"/>
  <c r="AQ43" i="41"/>
  <c r="AR43" i="41"/>
  <c r="AS43" i="41"/>
  <c r="AT43" i="41"/>
  <c r="AU43" i="41"/>
  <c r="AV43" i="41"/>
  <c r="AW43" i="41"/>
  <c r="AX43" i="41"/>
  <c r="AY43" i="41"/>
  <c r="AZ43" i="41"/>
  <c r="BA43" i="41"/>
  <c r="BB43" i="41"/>
  <c r="BC43" i="41"/>
  <c r="BD43" i="41"/>
  <c r="BE43" i="41"/>
  <c r="BF43" i="41"/>
  <c r="BG43" i="41"/>
  <c r="BH43" i="41"/>
  <c r="BI43" i="41"/>
  <c r="BJ43" i="41"/>
  <c r="BK43" i="41"/>
  <c r="BL43" i="41"/>
  <c r="BM43" i="41"/>
  <c r="BN43" i="41"/>
  <c r="BO43" i="41"/>
  <c r="BP43" i="41"/>
  <c r="AB19" i="41"/>
  <c r="E54" i="41" a="1"/>
  <c r="E54" i="41"/>
  <c r="F54" i="41" a="1"/>
  <c r="F54" i="41"/>
  <c r="G54" i="41" a="1"/>
  <c r="H54" i="41" a="1"/>
  <c r="I54" i="41" a="1"/>
  <c r="J54" i="41" a="1"/>
  <c r="K54" i="41" a="1"/>
  <c r="L54" i="41" a="1"/>
  <c r="M54" i="41" a="1"/>
  <c r="N54" i="41" a="1"/>
  <c r="O54" i="41" a="1"/>
  <c r="P54" i="41" a="1"/>
  <c r="Q54" i="41" a="1"/>
  <c r="R54" i="41" a="1"/>
  <c r="S54" i="41" a="1"/>
  <c r="T54" i="41" a="1"/>
  <c r="U54" i="41" a="1"/>
  <c r="V54" i="41" a="1"/>
  <c r="W54" i="41" a="1"/>
  <c r="X54" i="41" a="1"/>
  <c r="Y54" i="41" a="1"/>
  <c r="Z54" i="41" a="1"/>
  <c r="AA54" i="41" a="1"/>
  <c r="AB54" i="41" a="1"/>
  <c r="AC54" i="41" a="1"/>
  <c r="AD54" i="41" a="1"/>
  <c r="AE54" i="41" a="1"/>
  <c r="AF54" i="41" a="1"/>
  <c r="AG54" i="41" a="1"/>
  <c r="AH54" i="41" a="1"/>
  <c r="AI54" i="41" a="1"/>
  <c r="AJ54" i="41" a="1"/>
  <c r="AK54" i="41" a="1"/>
  <c r="AL54" i="41" a="1"/>
  <c r="AM54" i="41" a="1"/>
  <c r="AN54" i="41" a="1"/>
  <c r="AO54" i="41" a="1"/>
  <c r="AP54" i="41" a="1"/>
  <c r="AQ54" i="41" a="1"/>
  <c r="AR54" i="41" a="1"/>
  <c r="AS54" i="41" a="1"/>
  <c r="AT54" i="41" a="1"/>
  <c r="AU54" i="41" a="1"/>
  <c r="AV54" i="41" a="1"/>
  <c r="AW54" i="41" a="1"/>
  <c r="AX54" i="41" a="1"/>
  <c r="AY54" i="41" a="1"/>
  <c r="AZ54" i="41" a="1"/>
  <c r="BA54" i="41" a="1"/>
  <c r="BB54" i="41" a="1"/>
  <c r="BC54" i="41" a="1"/>
  <c r="BD54" i="41" a="1"/>
  <c r="BE54" i="41" a="1"/>
  <c r="BF54" i="41" a="1"/>
  <c r="BG54" i="41" a="1"/>
  <c r="BH54" i="41" a="1"/>
  <c r="BI54" i="41" a="1"/>
  <c r="BJ54" i="41" a="1"/>
  <c r="BK54" i="41" a="1"/>
  <c r="BL54" i="41" a="1"/>
  <c r="BM54" i="41" a="1"/>
  <c r="BN54" i="41" a="1"/>
  <c r="BO54" i="41" a="1"/>
  <c r="BP54" i="41" a="1"/>
  <c r="G54" i="41"/>
  <c r="H54" i="41"/>
  <c r="I54" i="41"/>
  <c r="J54" i="41"/>
  <c r="K54" i="41"/>
  <c r="L54" i="41"/>
  <c r="M54" i="41"/>
  <c r="N54" i="41"/>
  <c r="O54" i="41"/>
  <c r="P54" i="41"/>
  <c r="Q54" i="41"/>
  <c r="R54" i="41"/>
  <c r="S54" i="41"/>
  <c r="T54" i="41"/>
  <c r="U54" i="41"/>
  <c r="V54" i="41"/>
  <c r="W54" i="41"/>
  <c r="X54" i="41"/>
  <c r="Y54" i="41"/>
  <c r="Z54" i="41"/>
  <c r="AA54" i="41"/>
  <c r="AB54" i="41"/>
  <c r="AC54" i="41"/>
  <c r="AD54" i="41"/>
  <c r="AE54" i="41"/>
  <c r="AF54" i="41"/>
  <c r="AG54" i="41"/>
  <c r="AH54" i="41"/>
  <c r="AI54" i="41"/>
  <c r="AJ54" i="41"/>
  <c r="AK54" i="41"/>
  <c r="AL54" i="41"/>
  <c r="AM54" i="41"/>
  <c r="AN54" i="41"/>
  <c r="AO54" i="41"/>
  <c r="AP54" i="41"/>
  <c r="AQ54" i="41"/>
  <c r="AR54" i="41"/>
  <c r="AS54" i="41"/>
  <c r="AT54" i="41"/>
  <c r="AU54" i="41"/>
  <c r="AV54" i="41"/>
  <c r="AW54" i="41"/>
  <c r="AX54" i="41"/>
  <c r="AY54" i="41"/>
  <c r="AZ54" i="41"/>
  <c r="BA54" i="41"/>
  <c r="BB54" i="41"/>
  <c r="BC54" i="41"/>
  <c r="BD54" i="41"/>
  <c r="BE54" i="41"/>
  <c r="BF54" i="41"/>
  <c r="BG54" i="41"/>
  <c r="BH54" i="41"/>
  <c r="BI54" i="41"/>
  <c r="BJ54" i="41"/>
  <c r="BK54" i="41"/>
  <c r="BL54" i="41"/>
  <c r="BM54" i="41"/>
  <c r="BN54" i="41"/>
  <c r="BO54" i="41"/>
  <c r="BP54" i="41"/>
  <c r="AC19" i="41"/>
  <c r="W19" i="41"/>
  <c r="M20" i="41"/>
  <c r="N20" i="41" a="1"/>
  <c r="N20" i="41"/>
  <c r="O20" i="41"/>
  <c r="E33" i="41" a="1"/>
  <c r="E33" i="41"/>
  <c r="F33" i="41" a="1"/>
  <c r="F33" i="41"/>
  <c r="G33" i="41" a="1"/>
  <c r="H33" i="41" a="1"/>
  <c r="I33" i="41" a="1"/>
  <c r="J33" i="41" a="1"/>
  <c r="K33" i="41" a="1"/>
  <c r="L33" i="41" a="1"/>
  <c r="P20" i="41"/>
  <c r="M33" i="41" a="1"/>
  <c r="N33" i="41" a="1"/>
  <c r="O33" i="41" a="1"/>
  <c r="P33" i="41" a="1"/>
  <c r="Q33" i="41" a="1"/>
  <c r="R33" i="41" a="1"/>
  <c r="S33" i="41" a="1"/>
  <c r="T33" i="41" a="1"/>
  <c r="Q20" i="41"/>
  <c r="U33" i="41" a="1"/>
  <c r="V33" i="41" a="1"/>
  <c r="W33" i="41" a="1"/>
  <c r="X33" i="41" a="1"/>
  <c r="Y33" i="41" a="1"/>
  <c r="Z33" i="41" a="1"/>
  <c r="AA33" i="41" a="1"/>
  <c r="AB33" i="41" a="1"/>
  <c r="R20" i="41"/>
  <c r="AC33" i="41" a="1"/>
  <c r="AD33" i="41" a="1"/>
  <c r="AE33" i="41" a="1"/>
  <c r="AF33" i="41" a="1"/>
  <c r="AG33" i="41" a="1"/>
  <c r="AH33" i="41" a="1"/>
  <c r="AI33" i="41" a="1"/>
  <c r="AJ33" i="41" a="1"/>
  <c r="S20" i="41"/>
  <c r="AK33" i="41" a="1"/>
  <c r="AL33" i="41" a="1"/>
  <c r="AM33" i="41" a="1"/>
  <c r="AN33" i="41" a="1"/>
  <c r="AO33" i="41" a="1"/>
  <c r="AP33" i="41" a="1"/>
  <c r="AQ33" i="41" a="1"/>
  <c r="AR33" i="41" a="1"/>
  <c r="T20" i="41"/>
  <c r="AS33" i="41" a="1"/>
  <c r="AT33" i="41" a="1"/>
  <c r="AU33" i="41" a="1"/>
  <c r="AV33" i="41" a="1"/>
  <c r="AW33" i="41" a="1"/>
  <c r="AX33" i="41" a="1"/>
  <c r="AY33" i="41" a="1"/>
  <c r="AZ33" i="41" a="1"/>
  <c r="U20" i="41"/>
  <c r="BA33" i="41" a="1"/>
  <c r="BB33" i="41" a="1"/>
  <c r="BC33" i="41" a="1"/>
  <c r="BD33" i="41" a="1"/>
  <c r="BE33" i="41" a="1"/>
  <c r="BF33" i="41" a="1"/>
  <c r="BG33" i="41" a="1"/>
  <c r="BH33" i="41" a="1"/>
  <c r="V20" i="41"/>
  <c r="BI33" i="41" a="1"/>
  <c r="BJ33" i="41" a="1"/>
  <c r="BK33" i="41" a="1"/>
  <c r="BL33" i="41" a="1"/>
  <c r="BM33" i="41" a="1"/>
  <c r="BN33" i="41" a="1"/>
  <c r="BO33" i="41" a="1"/>
  <c r="BP33" i="41" a="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V33" i="41"/>
  <c r="W33" i="41"/>
  <c r="X33" i="41"/>
  <c r="Y33" i="41"/>
  <c r="Z33" i="41"/>
  <c r="AA33" i="41"/>
  <c r="AB33" i="41"/>
  <c r="AC33" i="41"/>
  <c r="AD33" i="41"/>
  <c r="AE33" i="41"/>
  <c r="AF33" i="41"/>
  <c r="AG33" i="41"/>
  <c r="AH33" i="41"/>
  <c r="AI33" i="41"/>
  <c r="AJ33" i="41"/>
  <c r="AK33" i="41"/>
  <c r="AL33" i="41"/>
  <c r="AM33" i="41"/>
  <c r="AN33" i="41"/>
  <c r="AO33" i="41"/>
  <c r="AP33" i="41"/>
  <c r="AQ33" i="41"/>
  <c r="AR33" i="41"/>
  <c r="AS33" i="41"/>
  <c r="AT33" i="41"/>
  <c r="AU33" i="41"/>
  <c r="AV33" i="41"/>
  <c r="AW33" i="41"/>
  <c r="AX33" i="41"/>
  <c r="AY33" i="41"/>
  <c r="AZ33" i="41"/>
  <c r="BA33" i="41"/>
  <c r="BB33" i="41"/>
  <c r="BC33" i="41"/>
  <c r="BD33" i="41"/>
  <c r="BE33" i="41"/>
  <c r="BF33" i="41"/>
  <c r="BG33" i="41"/>
  <c r="BH33" i="41"/>
  <c r="BI33" i="41"/>
  <c r="BJ33" i="41"/>
  <c r="BK33" i="41"/>
  <c r="BL33" i="41"/>
  <c r="BM33" i="41"/>
  <c r="BN33" i="41"/>
  <c r="BO33" i="41"/>
  <c r="BP33" i="41"/>
  <c r="AA20" i="41"/>
  <c r="E44" i="41" a="1"/>
  <c r="E44" i="41"/>
  <c r="F44" i="41" a="1"/>
  <c r="F44" i="41"/>
  <c r="G44" i="41" a="1"/>
  <c r="H44" i="41" a="1"/>
  <c r="I44" i="41" a="1"/>
  <c r="J44" i="41" a="1"/>
  <c r="K44" i="41" a="1"/>
  <c r="L44" i="41" a="1"/>
  <c r="M44" i="41" a="1"/>
  <c r="N44" i="41" a="1"/>
  <c r="O44" i="41" a="1"/>
  <c r="P44" i="41" a="1"/>
  <c r="Q44" i="41" a="1"/>
  <c r="R44" i="41" a="1"/>
  <c r="S44" i="41" a="1"/>
  <c r="T44" i="41" a="1"/>
  <c r="U44" i="41" a="1"/>
  <c r="V44" i="41" a="1"/>
  <c r="W44" i="41" a="1"/>
  <c r="X44" i="41" a="1"/>
  <c r="Y44" i="41" a="1"/>
  <c r="Z44" i="41" a="1"/>
  <c r="AA44" i="41" a="1"/>
  <c r="AB44" i="41" a="1"/>
  <c r="AC44" i="41" a="1"/>
  <c r="AD44" i="41" a="1"/>
  <c r="AE44" i="41" a="1"/>
  <c r="AF44" i="41" a="1"/>
  <c r="AG44" i="41" a="1"/>
  <c r="AH44" i="41" a="1"/>
  <c r="AI44" i="41" a="1"/>
  <c r="AJ44" i="41" a="1"/>
  <c r="AK44" i="41" a="1"/>
  <c r="AL44" i="41" a="1"/>
  <c r="AM44" i="41" a="1"/>
  <c r="AN44" i="41" a="1"/>
  <c r="AO44" i="41" a="1"/>
  <c r="AP44" i="41" a="1"/>
  <c r="AQ44" i="41" a="1"/>
  <c r="AR44" i="41" a="1"/>
  <c r="AS44" i="41" a="1"/>
  <c r="AT44" i="41" a="1"/>
  <c r="AU44" i="41" a="1"/>
  <c r="AV44" i="41" a="1"/>
  <c r="AW44" i="41" a="1"/>
  <c r="AX44" i="41" a="1"/>
  <c r="AY44" i="41" a="1"/>
  <c r="AZ44" i="41" a="1"/>
  <c r="BA44" i="41" a="1"/>
  <c r="BB44" i="41" a="1"/>
  <c r="BC44" i="41" a="1"/>
  <c r="BD44" i="41" a="1"/>
  <c r="BE44" i="41" a="1"/>
  <c r="BF44" i="41" a="1"/>
  <c r="BG44" i="41" a="1"/>
  <c r="BH44" i="41" a="1"/>
  <c r="BI44" i="41" a="1"/>
  <c r="BJ44" i="41" a="1"/>
  <c r="BK44" i="41" a="1"/>
  <c r="BL44" i="41" a="1"/>
  <c r="BM44" i="41" a="1"/>
  <c r="BN44" i="41" a="1"/>
  <c r="BO44" i="41" a="1"/>
  <c r="BP44" i="41" a="1"/>
  <c r="G44" i="41"/>
  <c r="H44" i="41"/>
  <c r="I44" i="41"/>
  <c r="J44" i="41"/>
  <c r="K44" i="41"/>
  <c r="L44" i="41"/>
  <c r="M44" i="41"/>
  <c r="N44" i="41"/>
  <c r="O44" i="41"/>
  <c r="P44" i="41"/>
  <c r="Q44" i="41"/>
  <c r="R44" i="41"/>
  <c r="S44" i="41"/>
  <c r="T44" i="41"/>
  <c r="U44" i="41"/>
  <c r="V44" i="41"/>
  <c r="W44" i="41"/>
  <c r="X44" i="41"/>
  <c r="Y44" i="41"/>
  <c r="Z44" i="41"/>
  <c r="AA44" i="41"/>
  <c r="AB44" i="41"/>
  <c r="AC44" i="41"/>
  <c r="AD44" i="41"/>
  <c r="AE44" i="41"/>
  <c r="AF44" i="41"/>
  <c r="AG44" i="41"/>
  <c r="AH44" i="41"/>
  <c r="AI44" i="41"/>
  <c r="AJ44" i="41"/>
  <c r="AK44" i="41"/>
  <c r="AL44" i="41"/>
  <c r="AM44" i="41"/>
  <c r="AN44" i="41"/>
  <c r="AO44" i="41"/>
  <c r="AP44" i="41"/>
  <c r="AQ44" i="41"/>
  <c r="AR44" i="41"/>
  <c r="AS44" i="41"/>
  <c r="AT44" i="41"/>
  <c r="AU44" i="41"/>
  <c r="AV44" i="41"/>
  <c r="AW44" i="41"/>
  <c r="AX44" i="41"/>
  <c r="AY44" i="41"/>
  <c r="AZ44" i="41"/>
  <c r="BA44" i="41"/>
  <c r="BB44" i="41"/>
  <c r="BC44" i="41"/>
  <c r="BD44" i="41"/>
  <c r="BE44" i="41"/>
  <c r="BF44" i="41"/>
  <c r="BG44" i="41"/>
  <c r="BH44" i="41"/>
  <c r="BI44" i="41"/>
  <c r="BJ44" i="41"/>
  <c r="BK44" i="41"/>
  <c r="BL44" i="41"/>
  <c r="BM44" i="41"/>
  <c r="BN44" i="41"/>
  <c r="BO44" i="41"/>
  <c r="BP44" i="41"/>
  <c r="AB20" i="41"/>
  <c r="E55" i="41" a="1"/>
  <c r="E55" i="41"/>
  <c r="F55" i="41" a="1"/>
  <c r="F55" i="41"/>
  <c r="G55" i="41" a="1"/>
  <c r="H55" i="41" a="1"/>
  <c r="I55" i="41" a="1"/>
  <c r="J55" i="41" a="1"/>
  <c r="K55" i="41" a="1"/>
  <c r="L55" i="41" a="1"/>
  <c r="M55" i="41" a="1"/>
  <c r="N55" i="41" a="1"/>
  <c r="O55" i="41" a="1"/>
  <c r="P55" i="41" a="1"/>
  <c r="Q55" i="41" a="1"/>
  <c r="R55" i="41" a="1"/>
  <c r="S55" i="41" a="1"/>
  <c r="T55" i="41" a="1"/>
  <c r="U55" i="41" a="1"/>
  <c r="V55" i="41" a="1"/>
  <c r="W55" i="41" a="1"/>
  <c r="X55" i="41" a="1"/>
  <c r="Y55" i="41" a="1"/>
  <c r="Z55" i="41" a="1"/>
  <c r="AA55" i="41" a="1"/>
  <c r="AB55" i="41" a="1"/>
  <c r="AC55" i="41" a="1"/>
  <c r="AD55" i="41" a="1"/>
  <c r="AE55" i="41" a="1"/>
  <c r="AF55" i="41" a="1"/>
  <c r="AG55" i="41" a="1"/>
  <c r="AH55" i="41" a="1"/>
  <c r="AI55" i="41" a="1"/>
  <c r="AJ55" i="41" a="1"/>
  <c r="AK55" i="41" a="1"/>
  <c r="AL55" i="41" a="1"/>
  <c r="AM55" i="41" a="1"/>
  <c r="AN55" i="41" a="1"/>
  <c r="AO55" i="41" a="1"/>
  <c r="AP55" i="41" a="1"/>
  <c r="AQ55" i="41" a="1"/>
  <c r="AR55" i="41" a="1"/>
  <c r="AS55" i="41" a="1"/>
  <c r="AT55" i="41" a="1"/>
  <c r="AU55" i="41" a="1"/>
  <c r="AV55" i="41" a="1"/>
  <c r="AW55" i="41" a="1"/>
  <c r="AX55" i="41" a="1"/>
  <c r="AY55" i="41" a="1"/>
  <c r="AZ55" i="41" a="1"/>
  <c r="BA55" i="41" a="1"/>
  <c r="BB55" i="41" a="1"/>
  <c r="BC55" i="41" a="1"/>
  <c r="BD55" i="41" a="1"/>
  <c r="BE55" i="41" a="1"/>
  <c r="BF55" i="41" a="1"/>
  <c r="BG55" i="41" a="1"/>
  <c r="BH55" i="41" a="1"/>
  <c r="BI55" i="41" a="1"/>
  <c r="BJ55" i="41" a="1"/>
  <c r="BK55" i="41" a="1"/>
  <c r="BL55" i="41" a="1"/>
  <c r="BM55" i="41" a="1"/>
  <c r="BN55" i="41" a="1"/>
  <c r="BO55" i="41" a="1"/>
  <c r="BP55" i="41" a="1"/>
  <c r="G55" i="41"/>
  <c r="H55" i="41"/>
  <c r="I55" i="41"/>
  <c r="J55" i="41"/>
  <c r="K55" i="41"/>
  <c r="L55" i="41"/>
  <c r="M55" i="41"/>
  <c r="N55" i="41"/>
  <c r="O55" i="41"/>
  <c r="P55" i="41"/>
  <c r="Q55" i="41"/>
  <c r="R55" i="41"/>
  <c r="S55" i="41"/>
  <c r="T55" i="41"/>
  <c r="U55" i="41"/>
  <c r="V55" i="41"/>
  <c r="W55" i="41"/>
  <c r="X55" i="41"/>
  <c r="Y55" i="41"/>
  <c r="Z55" i="41"/>
  <c r="AA55" i="41"/>
  <c r="AB55" i="41"/>
  <c r="AC55" i="41"/>
  <c r="AD55" i="41"/>
  <c r="AE55" i="41"/>
  <c r="AF55" i="41"/>
  <c r="AG55" i="41"/>
  <c r="AH55" i="41"/>
  <c r="AI55" i="41"/>
  <c r="AJ55" i="41"/>
  <c r="AK55" i="41"/>
  <c r="AL55" i="41"/>
  <c r="AM55" i="41"/>
  <c r="AN55" i="41"/>
  <c r="AO55" i="41"/>
  <c r="AP55" i="41"/>
  <c r="AQ55" i="41"/>
  <c r="AR55" i="41"/>
  <c r="AS55" i="41"/>
  <c r="AT55" i="41"/>
  <c r="AU55" i="41"/>
  <c r="AV55" i="41"/>
  <c r="AW55" i="41"/>
  <c r="AX55" i="41"/>
  <c r="AY55" i="41"/>
  <c r="AZ55" i="41"/>
  <c r="BA55" i="41"/>
  <c r="BB55" i="41"/>
  <c r="BC55" i="41"/>
  <c r="BD55" i="41"/>
  <c r="BE55" i="41"/>
  <c r="BF55" i="41"/>
  <c r="BG55" i="41"/>
  <c r="BH55" i="41"/>
  <c r="BI55" i="41"/>
  <c r="BJ55" i="41"/>
  <c r="BK55" i="41"/>
  <c r="BL55" i="41"/>
  <c r="BM55" i="41"/>
  <c r="BN55" i="41"/>
  <c r="BO55" i="41"/>
  <c r="BP55" i="41"/>
  <c r="AC20" i="41"/>
  <c r="W20" i="41"/>
  <c r="M21" i="41"/>
  <c r="N21" i="41" a="1"/>
  <c r="N21" i="41"/>
  <c r="O21" i="41"/>
  <c r="E34" i="41" a="1"/>
  <c r="E34" i="41"/>
  <c r="F34" i="41" a="1"/>
  <c r="F34" i="41"/>
  <c r="G34" i="41" a="1"/>
  <c r="H34" i="41" a="1"/>
  <c r="I34" i="41" a="1"/>
  <c r="J34" i="41" a="1"/>
  <c r="K34" i="41" a="1"/>
  <c r="L34" i="41" a="1"/>
  <c r="P21" i="41"/>
  <c r="M34" i="41" a="1"/>
  <c r="N34" i="41" a="1"/>
  <c r="O34" i="41" a="1"/>
  <c r="P34" i="41" a="1"/>
  <c r="Q34" i="41" a="1"/>
  <c r="R34" i="41" a="1"/>
  <c r="S34" i="41" a="1"/>
  <c r="T34" i="41" a="1"/>
  <c r="Q21" i="41"/>
  <c r="U34" i="41" a="1"/>
  <c r="V34" i="41" a="1"/>
  <c r="W34" i="41" a="1"/>
  <c r="X34" i="41" a="1"/>
  <c r="Y34" i="41" a="1"/>
  <c r="Z34" i="41" a="1"/>
  <c r="AA34" i="41" a="1"/>
  <c r="AB34" i="41" a="1"/>
  <c r="R21" i="41"/>
  <c r="AC34" i="41" a="1"/>
  <c r="AD34" i="41" a="1"/>
  <c r="AE34" i="41" a="1"/>
  <c r="AF34" i="41" a="1"/>
  <c r="AG34" i="41" a="1"/>
  <c r="AH34" i="41" a="1"/>
  <c r="AI34" i="41" a="1"/>
  <c r="AJ34" i="41" a="1"/>
  <c r="S21" i="41"/>
  <c r="AK34" i="41" a="1"/>
  <c r="AL34" i="41" a="1"/>
  <c r="AM34" i="41" a="1"/>
  <c r="AN34" i="41" a="1"/>
  <c r="AO34" i="41" a="1"/>
  <c r="AP34" i="41" a="1"/>
  <c r="AQ34" i="41" a="1"/>
  <c r="AR34" i="41" a="1"/>
  <c r="T21" i="41"/>
  <c r="AS34" i="41" a="1"/>
  <c r="AT34" i="41" a="1"/>
  <c r="AU34" i="41" a="1"/>
  <c r="AV34" i="41" a="1"/>
  <c r="AW34" i="41" a="1"/>
  <c r="AX34" i="41" a="1"/>
  <c r="AY34" i="41" a="1"/>
  <c r="AZ34" i="41" a="1"/>
  <c r="U21" i="41"/>
  <c r="BA34" i="41" a="1"/>
  <c r="BB34" i="41" a="1"/>
  <c r="BC34" i="41" a="1"/>
  <c r="BD34" i="41" a="1"/>
  <c r="BE34" i="41" a="1"/>
  <c r="BF34" i="41" a="1"/>
  <c r="BG34" i="41" a="1"/>
  <c r="BH34" i="41" a="1"/>
  <c r="V21" i="41"/>
  <c r="BI34" i="41" a="1"/>
  <c r="BJ34" i="41" a="1"/>
  <c r="BK34" i="41" a="1"/>
  <c r="BL34" i="41" a="1"/>
  <c r="BM34" i="41" a="1"/>
  <c r="BN34" i="41" a="1"/>
  <c r="BO34" i="41" a="1"/>
  <c r="BP34" i="41" a="1"/>
  <c r="G34" i="41"/>
  <c r="H34" i="41"/>
  <c r="I34" i="41"/>
  <c r="J34" i="41"/>
  <c r="K34" i="41"/>
  <c r="L34" i="41"/>
  <c r="M34" i="41"/>
  <c r="N34" i="41"/>
  <c r="O34" i="41"/>
  <c r="P34" i="41"/>
  <c r="Q34" i="41"/>
  <c r="R34" i="41"/>
  <c r="S34" i="41"/>
  <c r="T34" i="41"/>
  <c r="U34" i="41"/>
  <c r="V34" i="41"/>
  <c r="W34" i="41"/>
  <c r="X34" i="41"/>
  <c r="Y34" i="41"/>
  <c r="Z34" i="41"/>
  <c r="AA34" i="41"/>
  <c r="AB34" i="41"/>
  <c r="AC34" i="41"/>
  <c r="AD34" i="41"/>
  <c r="AE34" i="41"/>
  <c r="AF34" i="41"/>
  <c r="AG34" i="41"/>
  <c r="AH34" i="41"/>
  <c r="AI34" i="41"/>
  <c r="AJ34" i="41"/>
  <c r="AK34" i="41"/>
  <c r="AL34" i="41"/>
  <c r="AM34" i="41"/>
  <c r="AN34" i="41"/>
  <c r="AO34" i="41"/>
  <c r="AP34" i="41"/>
  <c r="AQ34" i="41"/>
  <c r="AR34" i="41"/>
  <c r="AS34" i="41"/>
  <c r="AT34" i="41"/>
  <c r="AU34" i="41"/>
  <c r="AV34" i="41"/>
  <c r="AW34" i="41"/>
  <c r="AX34" i="41"/>
  <c r="AY34" i="41"/>
  <c r="AZ34" i="41"/>
  <c r="BA34" i="41"/>
  <c r="BB34" i="41"/>
  <c r="BC34" i="41"/>
  <c r="BD34" i="41"/>
  <c r="BE34" i="41"/>
  <c r="BF34" i="41"/>
  <c r="BG34" i="41"/>
  <c r="BH34" i="41"/>
  <c r="BI34" i="41"/>
  <c r="BJ34" i="41"/>
  <c r="BK34" i="41"/>
  <c r="BL34" i="41"/>
  <c r="BM34" i="41"/>
  <c r="BN34" i="41"/>
  <c r="BO34" i="41"/>
  <c r="BP34" i="41"/>
  <c r="AA21" i="41"/>
  <c r="E45" i="41" a="1"/>
  <c r="E45" i="41"/>
  <c r="F45" i="41" a="1"/>
  <c r="F45" i="41"/>
  <c r="G45" i="41" a="1"/>
  <c r="H45" i="41" a="1"/>
  <c r="I45" i="41" a="1"/>
  <c r="J45" i="41" a="1"/>
  <c r="K45" i="41" a="1"/>
  <c r="L45" i="41" a="1"/>
  <c r="M45" i="41" a="1"/>
  <c r="N45" i="41" a="1"/>
  <c r="O45" i="41" a="1"/>
  <c r="P45" i="41" a="1"/>
  <c r="Q45" i="41" a="1"/>
  <c r="R45" i="41" a="1"/>
  <c r="S45" i="41" a="1"/>
  <c r="T45" i="41" a="1"/>
  <c r="U45" i="41" a="1"/>
  <c r="V45" i="41" a="1"/>
  <c r="W45" i="41" a="1"/>
  <c r="X45" i="41" a="1"/>
  <c r="Y45" i="41" a="1"/>
  <c r="Z45" i="41" a="1"/>
  <c r="AA45" i="41" a="1"/>
  <c r="AB45" i="41" a="1"/>
  <c r="AC45" i="41" a="1"/>
  <c r="AD45" i="41" a="1"/>
  <c r="AE45" i="41" a="1"/>
  <c r="AF45" i="41" a="1"/>
  <c r="AG45" i="41" a="1"/>
  <c r="AH45" i="41" a="1"/>
  <c r="AI45" i="41" a="1"/>
  <c r="AJ45" i="41" a="1"/>
  <c r="AK45" i="41" a="1"/>
  <c r="AL45" i="41" a="1"/>
  <c r="AM45" i="41" a="1"/>
  <c r="AN45" i="41" a="1"/>
  <c r="AO45" i="41" a="1"/>
  <c r="AP45" i="41" a="1"/>
  <c r="AQ45" i="41" a="1"/>
  <c r="AR45" i="41" a="1"/>
  <c r="AS45" i="41" a="1"/>
  <c r="AT45" i="41" a="1"/>
  <c r="AU45" i="41" a="1"/>
  <c r="AV45" i="41" a="1"/>
  <c r="AW45" i="41" a="1"/>
  <c r="AX45" i="41" a="1"/>
  <c r="AY45" i="41" a="1"/>
  <c r="AZ45" i="41" a="1"/>
  <c r="BA45" i="41" a="1"/>
  <c r="BB45" i="41" a="1"/>
  <c r="BC45" i="41" a="1"/>
  <c r="BD45" i="41" a="1"/>
  <c r="BE45" i="41" a="1"/>
  <c r="BF45" i="41" a="1"/>
  <c r="BG45" i="41" a="1"/>
  <c r="BH45" i="41" a="1"/>
  <c r="BI45" i="41" a="1"/>
  <c r="BJ45" i="41" a="1"/>
  <c r="BK45" i="41" a="1"/>
  <c r="BL45" i="41" a="1"/>
  <c r="BM45" i="41" a="1"/>
  <c r="BN45" i="41" a="1"/>
  <c r="BO45" i="41" a="1"/>
  <c r="BP45" i="41" a="1"/>
  <c r="G45" i="41"/>
  <c r="H45" i="41"/>
  <c r="I45" i="41"/>
  <c r="J45" i="41"/>
  <c r="K45" i="41"/>
  <c r="L45" i="41"/>
  <c r="M45" i="41"/>
  <c r="N45" i="41"/>
  <c r="O45" i="41"/>
  <c r="P45" i="41"/>
  <c r="Q45" i="41"/>
  <c r="R45" i="41"/>
  <c r="S45" i="41"/>
  <c r="T45" i="41"/>
  <c r="U45" i="41"/>
  <c r="V45" i="41"/>
  <c r="W45" i="41"/>
  <c r="X45" i="41"/>
  <c r="Y45" i="41"/>
  <c r="Z45" i="41"/>
  <c r="AA45" i="41"/>
  <c r="AB45" i="41"/>
  <c r="AC45" i="41"/>
  <c r="AD45" i="41"/>
  <c r="AE45" i="41"/>
  <c r="AF45" i="41"/>
  <c r="AG45" i="41"/>
  <c r="AH45" i="41"/>
  <c r="AI45" i="41"/>
  <c r="AJ45" i="41"/>
  <c r="AK45" i="41"/>
  <c r="AL45" i="41"/>
  <c r="AM45" i="41"/>
  <c r="AN45" i="41"/>
  <c r="AO45" i="41"/>
  <c r="AP45" i="41"/>
  <c r="AQ45" i="41"/>
  <c r="AR45" i="41"/>
  <c r="AS45" i="41"/>
  <c r="AT45" i="41"/>
  <c r="AU45" i="41"/>
  <c r="AV45" i="41"/>
  <c r="AW45" i="41"/>
  <c r="AX45" i="41"/>
  <c r="AY45" i="41"/>
  <c r="AZ45" i="41"/>
  <c r="BA45" i="41"/>
  <c r="BB45" i="41"/>
  <c r="BC45" i="41"/>
  <c r="BD45" i="41"/>
  <c r="BE45" i="41"/>
  <c r="BF45" i="41"/>
  <c r="BG45" i="41"/>
  <c r="BH45" i="41"/>
  <c r="BI45" i="41"/>
  <c r="BJ45" i="41"/>
  <c r="BK45" i="41"/>
  <c r="BL45" i="41"/>
  <c r="BM45" i="41"/>
  <c r="BN45" i="41"/>
  <c r="BO45" i="41"/>
  <c r="BP45" i="41"/>
  <c r="AB21" i="41"/>
  <c r="E56" i="41" a="1"/>
  <c r="E56" i="41"/>
  <c r="F56" i="41" a="1"/>
  <c r="F56" i="41"/>
  <c r="G56" i="41" a="1"/>
  <c r="H56" i="41" a="1"/>
  <c r="I56" i="41" a="1"/>
  <c r="J56" i="41" a="1"/>
  <c r="K56" i="41" a="1"/>
  <c r="L56" i="41" a="1"/>
  <c r="M56" i="41" a="1"/>
  <c r="N56" i="41" a="1"/>
  <c r="O56" i="41" a="1"/>
  <c r="P56" i="41" a="1"/>
  <c r="Q56" i="41" a="1"/>
  <c r="R56" i="41" a="1"/>
  <c r="S56" i="41" a="1"/>
  <c r="T56" i="41" a="1"/>
  <c r="U56" i="41" a="1"/>
  <c r="V56" i="41" a="1"/>
  <c r="W56" i="41" a="1"/>
  <c r="X56" i="41" a="1"/>
  <c r="Y56" i="41" a="1"/>
  <c r="Z56" i="41" a="1"/>
  <c r="AA56" i="41" a="1"/>
  <c r="AB56" i="41" a="1"/>
  <c r="AC56" i="41" a="1"/>
  <c r="AD56" i="41" a="1"/>
  <c r="AE56" i="41" a="1"/>
  <c r="AF56" i="41" a="1"/>
  <c r="AG56" i="41" a="1"/>
  <c r="AH56" i="41" a="1"/>
  <c r="AI56" i="41" a="1"/>
  <c r="AJ56" i="41" a="1"/>
  <c r="AK56" i="41" a="1"/>
  <c r="AL56" i="41" a="1"/>
  <c r="AM56" i="41" a="1"/>
  <c r="AN56" i="41" a="1"/>
  <c r="AO56" i="41" a="1"/>
  <c r="AP56" i="41" a="1"/>
  <c r="AQ56" i="41" a="1"/>
  <c r="AR56" i="41" a="1"/>
  <c r="AS56" i="41" a="1"/>
  <c r="AT56" i="41" a="1"/>
  <c r="AU56" i="41" a="1"/>
  <c r="AV56" i="41" a="1"/>
  <c r="AW56" i="41" a="1"/>
  <c r="AX56" i="41" a="1"/>
  <c r="AY56" i="41" a="1"/>
  <c r="AZ56" i="41" a="1"/>
  <c r="BA56" i="41" a="1"/>
  <c r="BB56" i="41" a="1"/>
  <c r="BC56" i="41" a="1"/>
  <c r="BD56" i="41" a="1"/>
  <c r="BE56" i="41" a="1"/>
  <c r="BF56" i="41" a="1"/>
  <c r="BG56" i="41" a="1"/>
  <c r="BH56" i="41" a="1"/>
  <c r="BI56" i="41" a="1"/>
  <c r="BJ56" i="41" a="1"/>
  <c r="BK56" i="41" a="1"/>
  <c r="BL56" i="41" a="1"/>
  <c r="BM56" i="41" a="1"/>
  <c r="BN56" i="41" a="1"/>
  <c r="BO56" i="41" a="1"/>
  <c r="BP56" i="41" a="1"/>
  <c r="G56" i="41"/>
  <c r="H56" i="41"/>
  <c r="I56" i="41"/>
  <c r="J56" i="41"/>
  <c r="K56" i="41"/>
  <c r="L56" i="41"/>
  <c r="M56" i="41"/>
  <c r="N56" i="41"/>
  <c r="O56" i="41"/>
  <c r="P56" i="41"/>
  <c r="Q56" i="41"/>
  <c r="R56" i="41"/>
  <c r="S56" i="41"/>
  <c r="T56" i="41"/>
  <c r="U56" i="41"/>
  <c r="V56" i="41"/>
  <c r="W56" i="41"/>
  <c r="X56" i="41"/>
  <c r="Y56" i="41"/>
  <c r="Z56" i="41"/>
  <c r="AA56" i="41"/>
  <c r="AB56" i="41"/>
  <c r="AC56" i="41"/>
  <c r="AD56" i="41"/>
  <c r="AE56" i="41"/>
  <c r="AF56" i="41"/>
  <c r="AG56" i="41"/>
  <c r="AH56" i="41"/>
  <c r="AI56" i="41"/>
  <c r="AJ56" i="41"/>
  <c r="AK56" i="41"/>
  <c r="AL56" i="41"/>
  <c r="AM56" i="41"/>
  <c r="AN56" i="41"/>
  <c r="AO56" i="41"/>
  <c r="AP56" i="41"/>
  <c r="AQ56" i="41"/>
  <c r="AR56" i="41"/>
  <c r="AS56" i="41"/>
  <c r="AT56" i="41"/>
  <c r="AU56" i="41"/>
  <c r="AV56" i="41"/>
  <c r="AW56" i="41"/>
  <c r="AX56" i="41"/>
  <c r="AY56" i="41"/>
  <c r="AZ56" i="41"/>
  <c r="BA56" i="41"/>
  <c r="BB56" i="41"/>
  <c r="BC56" i="41"/>
  <c r="BD56" i="41"/>
  <c r="BE56" i="41"/>
  <c r="BF56" i="41"/>
  <c r="BG56" i="41"/>
  <c r="BH56" i="41"/>
  <c r="BI56" i="41"/>
  <c r="BJ56" i="41"/>
  <c r="BK56" i="41"/>
  <c r="BL56" i="41"/>
  <c r="BM56" i="41"/>
  <c r="BN56" i="41"/>
  <c r="BO56" i="41"/>
  <c r="BP56" i="41"/>
  <c r="AC21" i="41"/>
  <c r="W21" i="41"/>
  <c r="M22" i="41"/>
  <c r="N22" i="41" a="1"/>
  <c r="N22" i="41"/>
  <c r="O22" i="41"/>
  <c r="E35" i="41" a="1"/>
  <c r="E35" i="41"/>
  <c r="F35" i="41" a="1"/>
  <c r="F35" i="41"/>
  <c r="G35" i="41" a="1"/>
  <c r="H35" i="41" a="1"/>
  <c r="I35" i="41" a="1"/>
  <c r="J35" i="41" a="1"/>
  <c r="K35" i="41" a="1"/>
  <c r="L35" i="41" a="1"/>
  <c r="P22" i="41"/>
  <c r="M35" i="41" a="1"/>
  <c r="N35" i="41" a="1"/>
  <c r="O35" i="41" a="1"/>
  <c r="P35" i="41" a="1"/>
  <c r="Q35" i="41" a="1"/>
  <c r="R35" i="41" a="1"/>
  <c r="S35" i="41" a="1"/>
  <c r="T35" i="41" a="1"/>
  <c r="Q22" i="41"/>
  <c r="U35" i="41" a="1"/>
  <c r="V35" i="41" a="1"/>
  <c r="W35" i="41" a="1"/>
  <c r="X35" i="41" a="1"/>
  <c r="Y35" i="41" a="1"/>
  <c r="Z35" i="41" a="1"/>
  <c r="AA35" i="41" a="1"/>
  <c r="AB35" i="41" a="1"/>
  <c r="R22" i="41"/>
  <c r="AC35" i="41" a="1"/>
  <c r="AD35" i="41" a="1"/>
  <c r="AE35" i="41" a="1"/>
  <c r="AF35" i="41" a="1"/>
  <c r="AG35" i="41" a="1"/>
  <c r="AH35" i="41" a="1"/>
  <c r="AI35" i="41" a="1"/>
  <c r="AJ35" i="41" a="1"/>
  <c r="S22" i="41"/>
  <c r="AK35" i="41" a="1"/>
  <c r="AL35" i="41" a="1"/>
  <c r="AM35" i="41" a="1"/>
  <c r="AN35" i="41" a="1"/>
  <c r="AO35" i="41" a="1"/>
  <c r="AP35" i="41" a="1"/>
  <c r="AQ35" i="41" a="1"/>
  <c r="AR35" i="41" a="1"/>
  <c r="T22" i="41"/>
  <c r="AS35" i="41" a="1"/>
  <c r="AT35" i="41" a="1"/>
  <c r="AU35" i="41" a="1"/>
  <c r="AV35" i="41" a="1"/>
  <c r="AW35" i="41" a="1"/>
  <c r="AX35" i="41" a="1"/>
  <c r="AY35" i="41" a="1"/>
  <c r="AZ35" i="41" a="1"/>
  <c r="U22" i="41"/>
  <c r="BA35" i="41" a="1"/>
  <c r="BB35" i="41" a="1"/>
  <c r="BC35" i="41" a="1"/>
  <c r="BD35" i="41" a="1"/>
  <c r="BE35" i="41" a="1"/>
  <c r="BF35" i="41" a="1"/>
  <c r="BG35" i="41" a="1"/>
  <c r="BH35" i="41" a="1"/>
  <c r="V22" i="41"/>
  <c r="BI35" i="41" a="1"/>
  <c r="BJ35" i="41" a="1"/>
  <c r="BK35" i="41" a="1"/>
  <c r="BL35" i="41" a="1"/>
  <c r="BM35" i="41" a="1"/>
  <c r="BN35" i="41" a="1"/>
  <c r="BO35" i="41" a="1"/>
  <c r="BP35" i="41" a="1"/>
  <c r="G35" i="41"/>
  <c r="H35" i="41"/>
  <c r="I35" i="41"/>
  <c r="J35" i="41"/>
  <c r="K35" i="41"/>
  <c r="L35" i="41"/>
  <c r="M35" i="41"/>
  <c r="N35" i="41"/>
  <c r="O35" i="41"/>
  <c r="P35" i="41"/>
  <c r="Q35" i="41"/>
  <c r="R35" i="41"/>
  <c r="S35" i="41"/>
  <c r="T35" i="41"/>
  <c r="U35" i="41"/>
  <c r="V35" i="41"/>
  <c r="W35" i="41"/>
  <c r="X35" i="41"/>
  <c r="Y35" i="41"/>
  <c r="Z35" i="41"/>
  <c r="AA35" i="41"/>
  <c r="AB35" i="41"/>
  <c r="AC35" i="41"/>
  <c r="AD35" i="41"/>
  <c r="AE35" i="41"/>
  <c r="AF35" i="41"/>
  <c r="AG35" i="41"/>
  <c r="AH35" i="41"/>
  <c r="AI35" i="41"/>
  <c r="AJ35" i="41"/>
  <c r="AK35" i="41"/>
  <c r="AL35" i="41"/>
  <c r="AM35" i="41"/>
  <c r="AN35" i="41"/>
  <c r="AO35" i="41"/>
  <c r="AP35" i="41"/>
  <c r="AQ35" i="41"/>
  <c r="AR35" i="41"/>
  <c r="AS35" i="41"/>
  <c r="AT35" i="41"/>
  <c r="AU35" i="41"/>
  <c r="AV35" i="41"/>
  <c r="AW35" i="41"/>
  <c r="AX35" i="41"/>
  <c r="AY35" i="41"/>
  <c r="AZ35" i="41"/>
  <c r="BA35" i="41"/>
  <c r="BB35" i="41"/>
  <c r="BC35" i="41"/>
  <c r="BD35" i="41"/>
  <c r="BE35" i="41"/>
  <c r="BF35" i="41"/>
  <c r="BG35" i="41"/>
  <c r="BH35" i="41"/>
  <c r="BI35" i="41"/>
  <c r="BJ35" i="41"/>
  <c r="BK35" i="41"/>
  <c r="BL35" i="41"/>
  <c r="BM35" i="41"/>
  <c r="BN35" i="41"/>
  <c r="BO35" i="41"/>
  <c r="BP35" i="41"/>
  <c r="AA22" i="41"/>
  <c r="E46" i="41" a="1"/>
  <c r="E46" i="41"/>
  <c r="F46" i="41" a="1"/>
  <c r="F46" i="41"/>
  <c r="G46" i="41" a="1"/>
  <c r="H46" i="41" a="1"/>
  <c r="I46" i="41" a="1"/>
  <c r="J46" i="41" a="1"/>
  <c r="K46" i="41" a="1"/>
  <c r="L46" i="41" a="1"/>
  <c r="M46" i="41" a="1"/>
  <c r="N46" i="41" a="1"/>
  <c r="O46" i="41" a="1"/>
  <c r="P46" i="41" a="1"/>
  <c r="Q46" i="41" a="1"/>
  <c r="R46" i="41" a="1"/>
  <c r="S46" i="41" a="1"/>
  <c r="T46" i="41" a="1"/>
  <c r="U46" i="41" a="1"/>
  <c r="V46" i="41" a="1"/>
  <c r="W46" i="41" a="1"/>
  <c r="X46" i="41" a="1"/>
  <c r="Y46" i="41" a="1"/>
  <c r="Z46" i="41" a="1"/>
  <c r="AA46" i="41" a="1"/>
  <c r="AB46" i="41" a="1"/>
  <c r="AC46" i="41" a="1"/>
  <c r="AD46" i="41" a="1"/>
  <c r="AE46" i="41" a="1"/>
  <c r="AF46" i="41" a="1"/>
  <c r="AG46" i="41" a="1"/>
  <c r="AH46" i="41" a="1"/>
  <c r="AI46" i="41" a="1"/>
  <c r="AJ46" i="41" a="1"/>
  <c r="AK46" i="41" a="1"/>
  <c r="AL46" i="41" a="1"/>
  <c r="AM46" i="41" a="1"/>
  <c r="AN46" i="41" a="1"/>
  <c r="AO46" i="41" a="1"/>
  <c r="AP46" i="41" a="1"/>
  <c r="AQ46" i="41" a="1"/>
  <c r="AR46" i="41" a="1"/>
  <c r="AS46" i="41" a="1"/>
  <c r="AT46" i="41" a="1"/>
  <c r="AU46" i="41" a="1"/>
  <c r="AV46" i="41" a="1"/>
  <c r="AW46" i="41" a="1"/>
  <c r="AX46" i="41" a="1"/>
  <c r="AY46" i="41" a="1"/>
  <c r="AZ46" i="41" a="1"/>
  <c r="BA46" i="41" a="1"/>
  <c r="BB46" i="41" a="1"/>
  <c r="BC46" i="41" a="1"/>
  <c r="BD46" i="41" a="1"/>
  <c r="BE46" i="41" a="1"/>
  <c r="BF46" i="41" a="1"/>
  <c r="BG46" i="41" a="1"/>
  <c r="BH46" i="41" a="1"/>
  <c r="BI46" i="41" a="1"/>
  <c r="BJ46" i="41" a="1"/>
  <c r="BK46" i="41" a="1"/>
  <c r="BL46" i="41" a="1"/>
  <c r="BM46" i="41" a="1"/>
  <c r="BN46" i="41" a="1"/>
  <c r="BO46" i="41" a="1"/>
  <c r="BP46" i="41" a="1"/>
  <c r="G46" i="41"/>
  <c r="H46" i="41"/>
  <c r="I46" i="41"/>
  <c r="J46" i="41"/>
  <c r="K46" i="41"/>
  <c r="L46" i="41"/>
  <c r="M46" i="41"/>
  <c r="N46" i="41"/>
  <c r="O46" i="41"/>
  <c r="P46" i="41"/>
  <c r="Q46" i="41"/>
  <c r="R46" i="41"/>
  <c r="S46" i="41"/>
  <c r="T46" i="41"/>
  <c r="U46" i="41"/>
  <c r="V46" i="41"/>
  <c r="W46" i="41"/>
  <c r="X46" i="41"/>
  <c r="Y46" i="41"/>
  <c r="Z46" i="41"/>
  <c r="AA46" i="41"/>
  <c r="AB46" i="41"/>
  <c r="AC46" i="41"/>
  <c r="AD46" i="41"/>
  <c r="AE46" i="41"/>
  <c r="AF46" i="41"/>
  <c r="AG46" i="41"/>
  <c r="AH46" i="41"/>
  <c r="AI46" i="41"/>
  <c r="AJ46" i="41"/>
  <c r="AK46" i="41"/>
  <c r="AL46" i="41"/>
  <c r="AM46" i="41"/>
  <c r="AN46" i="41"/>
  <c r="AO46" i="41"/>
  <c r="AP46" i="41"/>
  <c r="AQ46" i="41"/>
  <c r="AR46" i="41"/>
  <c r="AS46" i="41"/>
  <c r="AT46" i="41"/>
  <c r="AU46" i="41"/>
  <c r="AV46" i="41"/>
  <c r="AW46" i="41"/>
  <c r="AX46" i="41"/>
  <c r="AY46" i="41"/>
  <c r="AZ46" i="41"/>
  <c r="BA46" i="41"/>
  <c r="BB46" i="41"/>
  <c r="BC46" i="41"/>
  <c r="BD46" i="41"/>
  <c r="BE46" i="41"/>
  <c r="BF46" i="41"/>
  <c r="BG46" i="41"/>
  <c r="BH46" i="41"/>
  <c r="BI46" i="41"/>
  <c r="BJ46" i="41"/>
  <c r="BK46" i="41"/>
  <c r="BL46" i="41"/>
  <c r="BM46" i="41"/>
  <c r="BN46" i="41"/>
  <c r="BO46" i="41"/>
  <c r="BP46" i="41"/>
  <c r="AB22" i="41"/>
  <c r="E57" i="41" a="1"/>
  <c r="E57" i="41"/>
  <c r="F57" i="41" a="1"/>
  <c r="F57" i="41"/>
  <c r="G57" i="41" a="1"/>
  <c r="H57" i="41" a="1"/>
  <c r="I57" i="41" a="1"/>
  <c r="J57" i="41" a="1"/>
  <c r="K57" i="41" a="1"/>
  <c r="L57" i="41" a="1"/>
  <c r="M57" i="41" a="1"/>
  <c r="N57" i="41" a="1"/>
  <c r="O57" i="41" a="1"/>
  <c r="P57" i="41" a="1"/>
  <c r="Q57" i="41" a="1"/>
  <c r="R57" i="41" a="1"/>
  <c r="S57" i="41" a="1"/>
  <c r="T57" i="41" a="1"/>
  <c r="U57" i="41" a="1"/>
  <c r="V57" i="41" a="1"/>
  <c r="W57" i="41" a="1"/>
  <c r="X57" i="41" a="1"/>
  <c r="Y57" i="41" a="1"/>
  <c r="Z57" i="41" a="1"/>
  <c r="AA57" i="41" a="1"/>
  <c r="AB57" i="41" a="1"/>
  <c r="AC57" i="41" a="1"/>
  <c r="AD57" i="41" a="1"/>
  <c r="AE57" i="41" a="1"/>
  <c r="AF57" i="41" a="1"/>
  <c r="AG57" i="41" a="1"/>
  <c r="AH57" i="41" a="1"/>
  <c r="AI57" i="41" a="1"/>
  <c r="AJ57" i="41" a="1"/>
  <c r="AK57" i="41" a="1"/>
  <c r="AL57" i="41" a="1"/>
  <c r="AM57" i="41" a="1"/>
  <c r="AN57" i="41" a="1"/>
  <c r="AO57" i="41" a="1"/>
  <c r="AP57" i="41" a="1"/>
  <c r="AQ57" i="41" a="1"/>
  <c r="AR57" i="41" a="1"/>
  <c r="AS57" i="41" a="1"/>
  <c r="AT57" i="41" a="1"/>
  <c r="AU57" i="41" a="1"/>
  <c r="AV57" i="41" a="1"/>
  <c r="AW57" i="41" a="1"/>
  <c r="AX57" i="41" a="1"/>
  <c r="AY57" i="41" a="1"/>
  <c r="AZ57" i="41" a="1"/>
  <c r="BA57" i="41" a="1"/>
  <c r="BB57" i="41" a="1"/>
  <c r="BC57" i="41" a="1"/>
  <c r="BD57" i="41" a="1"/>
  <c r="BE57" i="41" a="1"/>
  <c r="BF57" i="41" a="1"/>
  <c r="BG57" i="41" a="1"/>
  <c r="BH57" i="41" a="1"/>
  <c r="BI57" i="41" a="1"/>
  <c r="BJ57" i="41" a="1"/>
  <c r="BK57" i="41" a="1"/>
  <c r="BL57" i="41" a="1"/>
  <c r="BM57" i="41" a="1"/>
  <c r="BN57" i="41" a="1"/>
  <c r="BO57" i="41" a="1"/>
  <c r="BP57" i="41" a="1"/>
  <c r="G57" i="41"/>
  <c r="H57" i="41"/>
  <c r="I57" i="41"/>
  <c r="J57" i="41"/>
  <c r="K57" i="41"/>
  <c r="L57" i="41"/>
  <c r="M57" i="41"/>
  <c r="N57" i="41"/>
  <c r="O57" i="41"/>
  <c r="P57" i="41"/>
  <c r="Q57" i="41"/>
  <c r="R57" i="41"/>
  <c r="S57" i="41"/>
  <c r="T57" i="41"/>
  <c r="U57" i="41"/>
  <c r="V57" i="41"/>
  <c r="W57" i="41"/>
  <c r="X57" i="41"/>
  <c r="Y57" i="41"/>
  <c r="Z57" i="41"/>
  <c r="AA57" i="41"/>
  <c r="AB57" i="41"/>
  <c r="AC57" i="41"/>
  <c r="AD57" i="41"/>
  <c r="AE57" i="41"/>
  <c r="AF57" i="41"/>
  <c r="AG57" i="41"/>
  <c r="AH57" i="41"/>
  <c r="AI57" i="41"/>
  <c r="AJ57" i="41"/>
  <c r="AK57" i="41"/>
  <c r="AL57" i="41"/>
  <c r="AM57" i="41"/>
  <c r="AN57" i="41"/>
  <c r="AO57" i="41"/>
  <c r="AP57" i="41"/>
  <c r="AQ57" i="41"/>
  <c r="AR57" i="41"/>
  <c r="AS57" i="41"/>
  <c r="AT57" i="41"/>
  <c r="AU57" i="41"/>
  <c r="AV57" i="41"/>
  <c r="AW57" i="41"/>
  <c r="AX57" i="41"/>
  <c r="AY57" i="41"/>
  <c r="AZ57" i="41"/>
  <c r="BA57" i="41"/>
  <c r="BB57" i="41"/>
  <c r="BC57" i="41"/>
  <c r="BD57" i="41"/>
  <c r="BE57" i="41"/>
  <c r="BF57" i="41"/>
  <c r="BG57" i="41"/>
  <c r="BH57" i="41"/>
  <c r="BI57" i="41"/>
  <c r="BJ57" i="41"/>
  <c r="BK57" i="41"/>
  <c r="BL57" i="41"/>
  <c r="BM57" i="41"/>
  <c r="BN57" i="41"/>
  <c r="BO57" i="41"/>
  <c r="BP57" i="41"/>
  <c r="AC22" i="41"/>
  <c r="W22" i="41"/>
  <c r="M23" i="41"/>
  <c r="N23" i="41" a="1"/>
  <c r="N23" i="41"/>
  <c r="O23" i="41"/>
  <c r="AA139" i="41"/>
  <c r="AE139" i="41"/>
  <c r="BT52" i="41"/>
  <c r="AA121" i="41"/>
  <c r="AF121" i="41"/>
  <c r="BU52" i="41"/>
  <c r="AA103" i="41"/>
  <c r="AE103" i="41"/>
  <c r="BV52" i="41"/>
  <c r="BW52" i="41"/>
  <c r="BX52" i="41"/>
  <c r="BY52" i="41"/>
  <c r="BZ52" i="41"/>
  <c r="CA52" i="41"/>
  <c r="AF139" i="41"/>
  <c r="BS53" i="41"/>
  <c r="BU53" i="41"/>
  <c r="AA127" i="41"/>
  <c r="AE127" i="41"/>
  <c r="BV53" i="41"/>
  <c r="BW53" i="41"/>
  <c r="AA115" i="41"/>
  <c r="AF115" i="41"/>
  <c r="BX53" i="41"/>
  <c r="BY53" i="41"/>
  <c r="BZ53" i="41"/>
  <c r="CA53" i="41"/>
  <c r="AE121" i="41"/>
  <c r="BS54" i="41"/>
  <c r="BT54" i="41"/>
  <c r="BV54" i="41"/>
  <c r="AA109" i="41"/>
  <c r="AE109" i="41"/>
  <c r="BW54" i="41"/>
  <c r="AA145" i="41"/>
  <c r="AF145" i="41"/>
  <c r="BX54" i="41"/>
  <c r="BY54" i="41"/>
  <c r="BZ54" i="41"/>
  <c r="CA54" i="41"/>
  <c r="AF103" i="41"/>
  <c r="BS55" i="41"/>
  <c r="AF127" i="41"/>
  <c r="BT55" i="41"/>
  <c r="BU55" i="41"/>
  <c r="AA151" i="41"/>
  <c r="AE151" i="41"/>
  <c r="BW55" i="41"/>
  <c r="BX55" i="41"/>
  <c r="BY55" i="41"/>
  <c r="BZ55" i="41"/>
  <c r="CA55" i="41"/>
  <c r="BS56" i="41"/>
  <c r="BT56" i="41"/>
  <c r="AF109" i="41"/>
  <c r="BU56" i="41"/>
  <c r="AF151" i="41"/>
  <c r="BV56" i="41"/>
  <c r="AA133" i="41"/>
  <c r="AE133" i="41"/>
  <c r="BX56" i="41"/>
  <c r="BY56" i="41"/>
  <c r="BZ56" i="41"/>
  <c r="CA56" i="41"/>
  <c r="BS57" i="41"/>
  <c r="AE115" i="41"/>
  <c r="BT57" i="41"/>
  <c r="AE145" i="41"/>
  <c r="BU57" i="41"/>
  <c r="BV57" i="41"/>
  <c r="AF133" i="41"/>
  <c r="BW57" i="41"/>
  <c r="BY57" i="41"/>
  <c r="BZ57" i="41"/>
  <c r="CA57" i="41"/>
  <c r="BS58" i="41"/>
  <c r="BT58" i="41"/>
  <c r="BU58" i="41"/>
  <c r="BV58" i="41"/>
  <c r="BW58" i="41"/>
  <c r="BX58" i="41"/>
  <c r="BZ58" i="41"/>
  <c r="CA58" i="41"/>
  <c r="BS59" i="41"/>
  <c r="BT59" i="41"/>
  <c r="BU59" i="41"/>
  <c r="BV59" i="41"/>
  <c r="BW59" i="41"/>
  <c r="BX59" i="41"/>
  <c r="BY59" i="41"/>
  <c r="CA59" i="41"/>
  <c r="BS60" i="41"/>
  <c r="BT60" i="41"/>
  <c r="BU60" i="41"/>
  <c r="BV60" i="41"/>
  <c r="BW60" i="41"/>
  <c r="BX60" i="41"/>
  <c r="BY60" i="41"/>
  <c r="BZ60" i="41"/>
  <c r="E36" i="41" a="1"/>
  <c r="E36" i="41"/>
  <c r="F36" i="41" a="1"/>
  <c r="F36" i="41"/>
  <c r="G36" i="41" a="1"/>
  <c r="H36" i="41" a="1"/>
  <c r="I36" i="41" a="1"/>
  <c r="J36" i="41" a="1"/>
  <c r="M24" i="41"/>
  <c r="N24" i="41" a="1"/>
  <c r="N24" i="41"/>
  <c r="O24" i="41"/>
  <c r="K36" i="41" a="1"/>
  <c r="M25" i="41"/>
  <c r="N25" i="41" a="1"/>
  <c r="N25" i="41"/>
  <c r="O25" i="41"/>
  <c r="L36" i="41" a="1"/>
  <c r="P23" i="41"/>
  <c r="M36" i="41" a="1"/>
  <c r="N36" i="41" a="1"/>
  <c r="O36" i="41" a="1"/>
  <c r="P36" i="41" a="1"/>
  <c r="Q36" i="41" a="1"/>
  <c r="R36" i="41" a="1"/>
  <c r="P24" i="41"/>
  <c r="S36" i="41" a="1"/>
  <c r="P25" i="41"/>
  <c r="T36" i="41" a="1"/>
  <c r="Q23" i="41"/>
  <c r="U36" i="41" a="1"/>
  <c r="V36" i="41" a="1"/>
  <c r="W36" i="41" a="1"/>
  <c r="X36" i="41" a="1"/>
  <c r="Y36" i="41" a="1"/>
  <c r="Z36" i="41" a="1"/>
  <c r="Q24" i="41"/>
  <c r="AA36" i="41" a="1"/>
  <c r="Q25" i="41"/>
  <c r="AB36" i="41" a="1"/>
  <c r="R23" i="41"/>
  <c r="AC36" i="41" a="1"/>
  <c r="AD36" i="41" a="1"/>
  <c r="AE36" i="41" a="1"/>
  <c r="AF36" i="41" a="1"/>
  <c r="AG36" i="41" a="1"/>
  <c r="AH36" i="41" a="1"/>
  <c r="R24" i="41"/>
  <c r="AI36" i="41" a="1"/>
  <c r="R25" i="41"/>
  <c r="AJ36" i="41" a="1"/>
  <c r="S23" i="41"/>
  <c r="AK36" i="41" a="1"/>
  <c r="AL36" i="41" a="1"/>
  <c r="AM36" i="41" a="1"/>
  <c r="AN36" i="41" a="1"/>
  <c r="AO36" i="41" a="1"/>
  <c r="AP36" i="41" a="1"/>
  <c r="S24" i="41"/>
  <c r="AQ36" i="41" a="1"/>
  <c r="S25" i="41"/>
  <c r="AR36" i="41" a="1"/>
  <c r="T23" i="41"/>
  <c r="AS36" i="41" a="1"/>
  <c r="AT36" i="41" a="1"/>
  <c r="AU36" i="41" a="1"/>
  <c r="AV36" i="41" a="1"/>
  <c r="AW36" i="41" a="1"/>
  <c r="AX36" i="41" a="1"/>
  <c r="T24" i="41"/>
  <c r="AY36" i="41" a="1"/>
  <c r="T25" i="41"/>
  <c r="AZ36" i="41" a="1"/>
  <c r="U23" i="41"/>
  <c r="BA36" i="41" a="1"/>
  <c r="BB36" i="41" a="1"/>
  <c r="BC36" i="41" a="1"/>
  <c r="BD36" i="41" a="1"/>
  <c r="BE36" i="41" a="1"/>
  <c r="BF36" i="41" a="1"/>
  <c r="U24" i="41"/>
  <c r="BG36" i="41" a="1"/>
  <c r="U25" i="41"/>
  <c r="BH36" i="41" a="1"/>
  <c r="V23" i="41"/>
  <c r="BI36" i="41" a="1"/>
  <c r="BJ36" i="41" a="1"/>
  <c r="BK36" i="41" a="1"/>
  <c r="BL36" i="41" a="1"/>
  <c r="BM36" i="41" a="1"/>
  <c r="BN36" i="41" a="1"/>
  <c r="V24" i="41"/>
  <c r="BO36" i="41" a="1"/>
  <c r="V25" i="41"/>
  <c r="BP36" i="41" a="1"/>
  <c r="G36" i="41"/>
  <c r="H36" i="41"/>
  <c r="I36" i="41"/>
  <c r="J36" i="41"/>
  <c r="K36" i="41"/>
  <c r="L36" i="41"/>
  <c r="M36" i="41"/>
  <c r="N36" i="41"/>
  <c r="O36" i="41"/>
  <c r="P36" i="41"/>
  <c r="Q36" i="41"/>
  <c r="R36" i="41"/>
  <c r="S36" i="41"/>
  <c r="T36" i="41"/>
  <c r="U36" i="41"/>
  <c r="V36" i="41"/>
  <c r="W36" i="41"/>
  <c r="X36" i="41"/>
  <c r="Y36" i="41"/>
  <c r="Z36" i="41"/>
  <c r="AA36" i="41"/>
  <c r="AB36" i="41"/>
  <c r="AC36" i="41"/>
  <c r="AD36" i="41"/>
  <c r="AE36" i="41"/>
  <c r="AF36" i="41"/>
  <c r="AG36" i="41"/>
  <c r="AH36" i="41"/>
  <c r="AI36" i="41"/>
  <c r="AJ36" i="41"/>
  <c r="AK36" i="41"/>
  <c r="AL36" i="41"/>
  <c r="AM36" i="41"/>
  <c r="AN36" i="41"/>
  <c r="AO36" i="41"/>
  <c r="AP36" i="41"/>
  <c r="AQ36" i="41"/>
  <c r="AR36" i="41"/>
  <c r="AS36" i="41"/>
  <c r="AT36" i="41"/>
  <c r="AU36" i="41"/>
  <c r="AV36" i="41"/>
  <c r="AW36" i="41"/>
  <c r="AX36" i="41"/>
  <c r="AY36" i="41"/>
  <c r="AZ36" i="41"/>
  <c r="BA36" i="41"/>
  <c r="BB36" i="41"/>
  <c r="BC36" i="41"/>
  <c r="BD36" i="41"/>
  <c r="BE36" i="41"/>
  <c r="BF36" i="41"/>
  <c r="BG36" i="41"/>
  <c r="BH36" i="41"/>
  <c r="BI36" i="41"/>
  <c r="BJ36" i="41"/>
  <c r="BK36" i="41"/>
  <c r="BL36" i="41"/>
  <c r="BM36" i="41"/>
  <c r="BN36" i="41"/>
  <c r="BO36" i="41"/>
  <c r="BP36" i="41"/>
  <c r="AA23" i="41"/>
  <c r="BT30" i="41"/>
  <c r="BS31" i="41"/>
  <c r="BT41" i="41"/>
  <c r="BU30" i="41"/>
  <c r="BS32" i="41"/>
  <c r="BU41" i="41"/>
  <c r="BV30" i="41"/>
  <c r="BS33" i="41"/>
  <c r="BV41" i="41"/>
  <c r="BW30" i="41"/>
  <c r="BS34" i="41"/>
  <c r="BW41" i="41"/>
  <c r="BX30" i="41"/>
  <c r="BS35" i="41"/>
  <c r="BX41" i="41"/>
  <c r="BY30" i="41"/>
  <c r="BS36" i="41"/>
  <c r="BY41" i="41"/>
  <c r="BZ30" i="41"/>
  <c r="BS37" i="41"/>
  <c r="BZ41" i="41"/>
  <c r="CA30" i="41"/>
  <c r="BS38" i="41"/>
  <c r="CA41" i="41"/>
  <c r="BS42" i="41"/>
  <c r="BU31" i="41"/>
  <c r="BT32" i="41"/>
  <c r="BU42" i="41"/>
  <c r="BV31" i="41"/>
  <c r="BT33" i="41"/>
  <c r="BV42" i="41"/>
  <c r="BW31" i="41"/>
  <c r="BT34" i="41"/>
  <c r="BW42" i="41"/>
  <c r="BX31" i="41"/>
  <c r="BT35" i="41"/>
  <c r="BX42" i="41"/>
  <c r="BY31" i="41"/>
  <c r="BT36" i="41"/>
  <c r="BY42" i="41"/>
  <c r="BZ31" i="41"/>
  <c r="BT37" i="41"/>
  <c r="BZ42" i="41"/>
  <c r="CA31" i="41"/>
  <c r="BT38" i="41"/>
  <c r="CA42" i="41"/>
  <c r="BS43" i="41"/>
  <c r="BT43" i="41"/>
  <c r="BV32" i="41"/>
  <c r="BU33" i="41"/>
  <c r="BV43" i="41"/>
  <c r="BW32" i="41"/>
  <c r="BU34" i="41"/>
  <c r="BW43" i="41"/>
  <c r="BX32" i="41"/>
  <c r="BU35" i="41"/>
  <c r="BX43" i="41"/>
  <c r="BY32" i="41"/>
  <c r="BU36" i="41"/>
  <c r="BY43" i="41"/>
  <c r="BZ32" i="41"/>
  <c r="BU37" i="41"/>
  <c r="BZ43" i="41"/>
  <c r="CA32" i="41"/>
  <c r="BU38" i="41"/>
  <c r="CA43" i="41"/>
  <c r="BS44" i="41"/>
  <c r="BT44" i="41"/>
  <c r="BU44" i="41"/>
  <c r="BW33" i="41"/>
  <c r="BV34" i="41"/>
  <c r="BW44" i="41"/>
  <c r="BX33" i="41"/>
  <c r="BV35" i="41"/>
  <c r="BX44" i="41"/>
  <c r="BY33" i="41"/>
  <c r="BV36" i="41"/>
  <c r="BY44" i="41"/>
  <c r="BZ33" i="41"/>
  <c r="BV37" i="41"/>
  <c r="BZ44" i="41"/>
  <c r="CA33" i="41"/>
  <c r="BV38" i="41"/>
  <c r="CA44" i="41"/>
  <c r="BS45" i="41"/>
  <c r="BT45" i="41"/>
  <c r="BU45" i="41"/>
  <c r="BV45" i="41"/>
  <c r="BX34" i="41"/>
  <c r="BW35" i="41"/>
  <c r="BX45" i="41"/>
  <c r="BY34" i="41"/>
  <c r="BW36" i="41"/>
  <c r="BY45" i="41"/>
  <c r="BZ34" i="41"/>
  <c r="BW37" i="41"/>
  <c r="BZ45" i="41"/>
  <c r="CA34" i="41"/>
  <c r="BW38" i="41"/>
  <c r="CA45" i="41"/>
  <c r="BS46" i="41"/>
  <c r="BT46" i="41"/>
  <c r="BU46" i="41"/>
  <c r="BV46" i="41"/>
  <c r="BW46" i="41"/>
  <c r="BY35" i="41"/>
  <c r="BX36" i="41"/>
  <c r="BY46" i="41"/>
  <c r="BZ35" i="41"/>
  <c r="BX37" i="41"/>
  <c r="BZ46" i="41"/>
  <c r="CA35" i="41"/>
  <c r="BX38" i="41"/>
  <c r="CA46" i="41"/>
  <c r="BS47" i="41"/>
  <c r="BT47" i="41"/>
  <c r="BU47" i="41"/>
  <c r="BV47" i="41"/>
  <c r="BW47" i="41"/>
  <c r="BX47" i="41"/>
  <c r="BZ36" i="41"/>
  <c r="BY37" i="41"/>
  <c r="BZ47" i="41"/>
  <c r="CA36" i="41"/>
  <c r="BY38" i="41"/>
  <c r="CA47" i="41"/>
  <c r="BS48" i="41"/>
  <c r="BT48" i="41"/>
  <c r="BU48" i="41"/>
  <c r="BV48" i="41"/>
  <c r="BW48" i="41"/>
  <c r="BX48" i="41"/>
  <c r="BY48" i="41"/>
  <c r="CA37" i="41"/>
  <c r="BZ38" i="41"/>
  <c r="CA48" i="41"/>
  <c r="BS49" i="41"/>
  <c r="BT49" i="41"/>
  <c r="BU49" i="41"/>
  <c r="BV49" i="41"/>
  <c r="BW49" i="41"/>
  <c r="BX49" i="41"/>
  <c r="BY49" i="41"/>
  <c r="BZ49" i="41"/>
  <c r="E47" i="41" a="1"/>
  <c r="E47" i="41"/>
  <c r="F47" i="41" a="1"/>
  <c r="F47" i="41"/>
  <c r="G47" i="41" a="1"/>
  <c r="H47" i="41" a="1"/>
  <c r="I47" i="41" a="1"/>
  <c r="J47" i="41" a="1"/>
  <c r="K47" i="41" a="1"/>
  <c r="L47" i="41" a="1"/>
  <c r="M47" i="41" a="1"/>
  <c r="N47" i="41" a="1"/>
  <c r="O47" i="41" a="1"/>
  <c r="P47" i="41" a="1"/>
  <c r="Q47" i="41" a="1"/>
  <c r="R47" i="41" a="1"/>
  <c r="S47" i="41" a="1"/>
  <c r="T47" i="41" a="1"/>
  <c r="U47" i="41" a="1"/>
  <c r="V47" i="41" a="1"/>
  <c r="W47" i="41" a="1"/>
  <c r="X47" i="41" a="1"/>
  <c r="Y47" i="41" a="1"/>
  <c r="Z47" i="41" a="1"/>
  <c r="AA47" i="41" a="1"/>
  <c r="AB47" i="41" a="1"/>
  <c r="AC47" i="41" a="1"/>
  <c r="AD47" i="41" a="1"/>
  <c r="AE47" i="41" a="1"/>
  <c r="AF47" i="41" a="1"/>
  <c r="AG47" i="41" a="1"/>
  <c r="AH47" i="41" a="1"/>
  <c r="AI47" i="41" a="1"/>
  <c r="AJ47" i="41" a="1"/>
  <c r="AK47" i="41" a="1"/>
  <c r="AL47" i="41" a="1"/>
  <c r="AM47" i="41" a="1"/>
  <c r="AN47" i="41" a="1"/>
  <c r="AO47" i="41" a="1"/>
  <c r="AP47" i="41" a="1"/>
  <c r="AQ47" i="41" a="1"/>
  <c r="AR47" i="41" a="1"/>
  <c r="AS47" i="41" a="1"/>
  <c r="AT47" i="41" a="1"/>
  <c r="AU47" i="41" a="1"/>
  <c r="AV47" i="41" a="1"/>
  <c r="AW47" i="41" a="1"/>
  <c r="AX47" i="41" a="1"/>
  <c r="AY47" i="41" a="1"/>
  <c r="AZ47" i="41" a="1"/>
  <c r="BA47" i="41" a="1"/>
  <c r="BB47" i="41" a="1"/>
  <c r="BC47" i="41" a="1"/>
  <c r="BD47" i="41" a="1"/>
  <c r="BE47" i="41" a="1"/>
  <c r="BF47" i="41" a="1"/>
  <c r="BG47" i="41" a="1"/>
  <c r="BH47" i="41" a="1"/>
  <c r="BI47" i="41" a="1"/>
  <c r="BJ47" i="41" a="1"/>
  <c r="BK47" i="41" a="1"/>
  <c r="BL47" i="41" a="1"/>
  <c r="BM47" i="41" a="1"/>
  <c r="BN47" i="41" a="1"/>
  <c r="BO47" i="41" a="1"/>
  <c r="BP47" i="41" a="1"/>
  <c r="G47" i="41"/>
  <c r="H47" i="41"/>
  <c r="I47" i="41"/>
  <c r="J47" i="41"/>
  <c r="K47" i="41"/>
  <c r="L47" i="41"/>
  <c r="M47" i="41"/>
  <c r="N47" i="41"/>
  <c r="O47" i="41"/>
  <c r="P47" i="41"/>
  <c r="Q47" i="41"/>
  <c r="R47" i="41"/>
  <c r="S47" i="41"/>
  <c r="T47" i="41"/>
  <c r="U47" i="41"/>
  <c r="V47" i="41"/>
  <c r="W47" i="41"/>
  <c r="X47" i="41"/>
  <c r="Y47" i="41"/>
  <c r="Z47" i="41"/>
  <c r="AA47" i="41"/>
  <c r="AB47" i="41"/>
  <c r="AC47" i="41"/>
  <c r="AD47" i="41"/>
  <c r="AE47" i="41"/>
  <c r="AF47" i="41"/>
  <c r="AG47" i="41"/>
  <c r="AH47" i="41"/>
  <c r="AI47" i="41"/>
  <c r="AJ47" i="41"/>
  <c r="AK47" i="41"/>
  <c r="AL47" i="41"/>
  <c r="AM47" i="41"/>
  <c r="AN47" i="41"/>
  <c r="AO47" i="41"/>
  <c r="AP47" i="41"/>
  <c r="AQ47" i="41"/>
  <c r="AR47" i="41"/>
  <c r="AS47" i="41"/>
  <c r="AT47" i="41"/>
  <c r="AU47" i="41"/>
  <c r="AV47" i="41"/>
  <c r="AW47" i="41"/>
  <c r="AX47" i="41"/>
  <c r="AY47" i="41"/>
  <c r="AZ47" i="41"/>
  <c r="BA47" i="41"/>
  <c r="BB47" i="41"/>
  <c r="BC47" i="41"/>
  <c r="BD47" i="41"/>
  <c r="BE47" i="41"/>
  <c r="BF47" i="41"/>
  <c r="BG47" i="41"/>
  <c r="BH47" i="41"/>
  <c r="BI47" i="41"/>
  <c r="BJ47" i="41"/>
  <c r="BK47" i="41"/>
  <c r="BL47" i="41"/>
  <c r="BM47" i="41"/>
  <c r="BN47" i="41"/>
  <c r="BO47" i="41"/>
  <c r="BP47" i="41"/>
  <c r="AB23" i="41"/>
  <c r="E58" i="41" a="1"/>
  <c r="E58" i="41"/>
  <c r="F58" i="41" a="1"/>
  <c r="F58" i="41"/>
  <c r="G58" i="41" a="1"/>
  <c r="H58" i="41" a="1"/>
  <c r="I58" i="41" a="1"/>
  <c r="J58" i="41" a="1"/>
  <c r="K58" i="41" a="1"/>
  <c r="L58" i="41" a="1"/>
  <c r="M58" i="41" a="1"/>
  <c r="N58" i="41" a="1"/>
  <c r="O58" i="41" a="1"/>
  <c r="P58" i="41" a="1"/>
  <c r="Q58" i="41" a="1"/>
  <c r="R58" i="41" a="1"/>
  <c r="S58" i="41" a="1"/>
  <c r="T58" i="41" a="1"/>
  <c r="U58" i="41" a="1"/>
  <c r="V58" i="41" a="1"/>
  <c r="W58" i="41" a="1"/>
  <c r="X58" i="41" a="1"/>
  <c r="Y58" i="41" a="1"/>
  <c r="Z58" i="41" a="1"/>
  <c r="AA58" i="41" a="1"/>
  <c r="AB58" i="41" a="1"/>
  <c r="AC58" i="41" a="1"/>
  <c r="AD58" i="41" a="1"/>
  <c r="AE58" i="41" a="1"/>
  <c r="AF58" i="41" a="1"/>
  <c r="AG58" i="41" a="1"/>
  <c r="AH58" i="41" a="1"/>
  <c r="AI58" i="41" a="1"/>
  <c r="AJ58" i="41" a="1"/>
  <c r="AK58" i="41" a="1"/>
  <c r="AL58" i="41" a="1"/>
  <c r="AM58" i="41" a="1"/>
  <c r="AN58" i="41" a="1"/>
  <c r="AO58" i="41" a="1"/>
  <c r="AP58" i="41" a="1"/>
  <c r="AQ58" i="41" a="1"/>
  <c r="AR58" i="41" a="1"/>
  <c r="AS58" i="41" a="1"/>
  <c r="AT58" i="41" a="1"/>
  <c r="AU58" i="41" a="1"/>
  <c r="AV58" i="41" a="1"/>
  <c r="AW58" i="41" a="1"/>
  <c r="AX58" i="41" a="1"/>
  <c r="AY58" i="41" a="1"/>
  <c r="AZ58" i="41" a="1"/>
  <c r="BA58" i="41" a="1"/>
  <c r="BB58" i="41" a="1"/>
  <c r="BC58" i="41" a="1"/>
  <c r="BD58" i="41" a="1"/>
  <c r="BE58" i="41" a="1"/>
  <c r="BF58" i="41" a="1"/>
  <c r="BG58" i="41" a="1"/>
  <c r="BH58" i="41" a="1"/>
  <c r="BI58" i="41" a="1"/>
  <c r="BJ58" i="41" a="1"/>
  <c r="BK58" i="41" a="1"/>
  <c r="BL58" i="41" a="1"/>
  <c r="BM58" i="41" a="1"/>
  <c r="BN58" i="41" a="1"/>
  <c r="BO58" i="41" a="1"/>
  <c r="BP58" i="41" a="1"/>
  <c r="G58" i="41"/>
  <c r="H58" i="41"/>
  <c r="I58" i="41"/>
  <c r="J58" i="41"/>
  <c r="K58" i="41"/>
  <c r="L58" i="41"/>
  <c r="M58" i="41"/>
  <c r="N58" i="41"/>
  <c r="O58" i="41"/>
  <c r="P58" i="41"/>
  <c r="Q58" i="41"/>
  <c r="R58" i="41"/>
  <c r="S58" i="41"/>
  <c r="T58" i="41"/>
  <c r="U58" i="41"/>
  <c r="V58" i="41"/>
  <c r="W58" i="41"/>
  <c r="X58" i="41"/>
  <c r="Y58" i="41"/>
  <c r="Z58" i="41"/>
  <c r="AA58" i="41"/>
  <c r="AB58" i="41"/>
  <c r="AC58" i="41"/>
  <c r="AD58" i="41"/>
  <c r="AE58" i="41"/>
  <c r="AF58" i="41"/>
  <c r="AG58" i="41"/>
  <c r="AH58" i="41"/>
  <c r="AI58" i="41"/>
  <c r="AJ58" i="41"/>
  <c r="AK58" i="41"/>
  <c r="AL58" i="41"/>
  <c r="AM58" i="41"/>
  <c r="AN58" i="41"/>
  <c r="AO58" i="41"/>
  <c r="AP58" i="41"/>
  <c r="AQ58" i="41"/>
  <c r="AR58" i="41"/>
  <c r="AS58" i="41"/>
  <c r="AT58" i="41"/>
  <c r="AU58" i="41"/>
  <c r="AV58" i="41"/>
  <c r="AW58" i="41"/>
  <c r="AX58" i="41"/>
  <c r="AY58" i="41"/>
  <c r="AZ58" i="41"/>
  <c r="BA58" i="41"/>
  <c r="BB58" i="41"/>
  <c r="BC58" i="41"/>
  <c r="BD58" i="41"/>
  <c r="BE58" i="41"/>
  <c r="BF58" i="41"/>
  <c r="BG58" i="41"/>
  <c r="BH58" i="41"/>
  <c r="BI58" i="41"/>
  <c r="BJ58" i="41"/>
  <c r="BK58" i="41"/>
  <c r="BL58" i="41"/>
  <c r="BM58" i="41"/>
  <c r="BN58" i="41"/>
  <c r="BO58" i="41"/>
  <c r="BP58" i="41"/>
  <c r="AC23" i="41"/>
  <c r="W23" i="41"/>
  <c r="E37" i="41" a="1"/>
  <c r="E37" i="41"/>
  <c r="F37" i="41" a="1"/>
  <c r="F37" i="41"/>
  <c r="G37" i="41" a="1"/>
  <c r="H37" i="41" a="1"/>
  <c r="I37" i="41" a="1"/>
  <c r="J37" i="41" a="1"/>
  <c r="K37" i="41" a="1"/>
  <c r="L37" i="41" a="1"/>
  <c r="M37" i="41" a="1"/>
  <c r="N37" i="41" a="1"/>
  <c r="O37" i="41" a="1"/>
  <c r="P37" i="41" a="1"/>
  <c r="Q37" i="41" a="1"/>
  <c r="R37" i="41" a="1"/>
  <c r="S37" i="41" a="1"/>
  <c r="T37" i="41" a="1"/>
  <c r="U37" i="41" a="1"/>
  <c r="V37" i="41" a="1"/>
  <c r="W37" i="41" a="1"/>
  <c r="X37" i="41" a="1"/>
  <c r="Y37" i="41" a="1"/>
  <c r="Z37" i="41" a="1"/>
  <c r="AA37" i="41" a="1"/>
  <c r="AB37" i="41" a="1"/>
  <c r="AC37" i="41" a="1"/>
  <c r="AD37" i="41" a="1"/>
  <c r="AE37" i="41" a="1"/>
  <c r="AF37" i="41" a="1"/>
  <c r="AG37" i="41" a="1"/>
  <c r="AH37" i="41" a="1"/>
  <c r="AI37" i="41" a="1"/>
  <c r="AJ37" i="41" a="1"/>
  <c r="AK37" i="41" a="1"/>
  <c r="AL37" i="41" a="1"/>
  <c r="AM37" i="41" a="1"/>
  <c r="AN37" i="41" a="1"/>
  <c r="AO37" i="41" a="1"/>
  <c r="AP37" i="41" a="1"/>
  <c r="AQ37" i="41" a="1"/>
  <c r="AR37" i="41" a="1"/>
  <c r="AS37" i="41" a="1"/>
  <c r="AT37" i="41" a="1"/>
  <c r="AU37" i="41" a="1"/>
  <c r="AV37" i="41" a="1"/>
  <c r="AW37" i="41" a="1"/>
  <c r="AX37" i="41" a="1"/>
  <c r="AY37" i="41" a="1"/>
  <c r="AZ37" i="41" a="1"/>
  <c r="BA37" i="41" a="1"/>
  <c r="BB37" i="41" a="1"/>
  <c r="BC37" i="41" a="1"/>
  <c r="BD37" i="41" a="1"/>
  <c r="BE37" i="41" a="1"/>
  <c r="BF37" i="41" a="1"/>
  <c r="BG37" i="41" a="1"/>
  <c r="BH37" i="41" a="1"/>
  <c r="BI37" i="41" a="1"/>
  <c r="BJ37" i="41" a="1"/>
  <c r="BK37" i="41" a="1"/>
  <c r="BL37" i="41" a="1"/>
  <c r="BM37" i="41" a="1"/>
  <c r="BN37" i="41" a="1"/>
  <c r="BO37" i="41" a="1"/>
  <c r="BP37" i="41" a="1"/>
  <c r="G37" i="41"/>
  <c r="H37" i="41"/>
  <c r="I37" i="41"/>
  <c r="J37" i="41"/>
  <c r="K37" i="41"/>
  <c r="L37" i="41"/>
  <c r="M37" i="41"/>
  <c r="N37" i="41"/>
  <c r="O37" i="41"/>
  <c r="P37" i="41"/>
  <c r="Q37" i="41"/>
  <c r="R37" i="41"/>
  <c r="S37" i="41"/>
  <c r="T37" i="41"/>
  <c r="U37" i="41"/>
  <c r="V37" i="41"/>
  <c r="W37" i="41"/>
  <c r="X37" i="41"/>
  <c r="Y37" i="41"/>
  <c r="Z37" i="41"/>
  <c r="AA37" i="41"/>
  <c r="AB37" i="41"/>
  <c r="AC37" i="41"/>
  <c r="AD37" i="41"/>
  <c r="AE37" i="41"/>
  <c r="AF37" i="41"/>
  <c r="AG37" i="41"/>
  <c r="AH37" i="41"/>
  <c r="AI37" i="41"/>
  <c r="AJ37" i="41"/>
  <c r="AK37" i="41"/>
  <c r="AL37" i="41"/>
  <c r="AM37" i="41"/>
  <c r="AN37" i="41"/>
  <c r="AO37" i="41"/>
  <c r="AP37" i="41"/>
  <c r="AQ37" i="41"/>
  <c r="AR37" i="41"/>
  <c r="AS37" i="41"/>
  <c r="AT37" i="41"/>
  <c r="AU37" i="41"/>
  <c r="AV37" i="41"/>
  <c r="AW37" i="41"/>
  <c r="AX37" i="41"/>
  <c r="AY37" i="41"/>
  <c r="AZ37" i="41"/>
  <c r="BA37" i="41"/>
  <c r="BB37" i="41"/>
  <c r="BC37" i="41"/>
  <c r="BD37" i="41"/>
  <c r="BE37" i="41"/>
  <c r="BF37" i="41"/>
  <c r="BG37" i="41"/>
  <c r="BH37" i="41"/>
  <c r="BI37" i="41"/>
  <c r="BJ37" i="41"/>
  <c r="BK37" i="41"/>
  <c r="BL37" i="41"/>
  <c r="BM37" i="41"/>
  <c r="BN37" i="41"/>
  <c r="BO37" i="41"/>
  <c r="BP37" i="41"/>
  <c r="AA24" i="41"/>
  <c r="E48" i="41" a="1"/>
  <c r="E48" i="41"/>
  <c r="F48" i="41" a="1"/>
  <c r="F48" i="41"/>
  <c r="G48" i="41" a="1"/>
  <c r="H48" i="41" a="1"/>
  <c r="I48" i="41" a="1"/>
  <c r="J48" i="41" a="1"/>
  <c r="K48" i="41" a="1"/>
  <c r="L48" i="41" a="1"/>
  <c r="M48" i="41" a="1"/>
  <c r="N48" i="41" a="1"/>
  <c r="O48" i="41" a="1"/>
  <c r="P48" i="41" a="1"/>
  <c r="Q48" i="41" a="1"/>
  <c r="R48" i="41" a="1"/>
  <c r="S48" i="41" a="1"/>
  <c r="T48" i="41" a="1"/>
  <c r="U48" i="41" a="1"/>
  <c r="V48" i="41" a="1"/>
  <c r="W48" i="41" a="1"/>
  <c r="X48" i="41" a="1"/>
  <c r="Y48" i="41" a="1"/>
  <c r="Z48" i="41" a="1"/>
  <c r="AA48" i="41" a="1"/>
  <c r="AB48" i="41" a="1"/>
  <c r="AC48" i="41" a="1"/>
  <c r="AD48" i="41" a="1"/>
  <c r="AE48" i="41" a="1"/>
  <c r="AF48" i="41" a="1"/>
  <c r="AG48" i="41" a="1"/>
  <c r="AH48" i="41" a="1"/>
  <c r="AI48" i="41" a="1"/>
  <c r="AJ48" i="41" a="1"/>
  <c r="AK48" i="41" a="1"/>
  <c r="AL48" i="41" a="1"/>
  <c r="AM48" i="41" a="1"/>
  <c r="AN48" i="41" a="1"/>
  <c r="AO48" i="41" a="1"/>
  <c r="AP48" i="41" a="1"/>
  <c r="AQ48" i="41" a="1"/>
  <c r="AR48" i="41" a="1"/>
  <c r="AS48" i="41" a="1"/>
  <c r="AT48" i="41" a="1"/>
  <c r="AU48" i="41" a="1"/>
  <c r="AV48" i="41" a="1"/>
  <c r="AW48" i="41" a="1"/>
  <c r="AX48" i="41" a="1"/>
  <c r="AY48" i="41" a="1"/>
  <c r="AZ48" i="41" a="1"/>
  <c r="BA48" i="41" a="1"/>
  <c r="BB48" i="41" a="1"/>
  <c r="BC48" i="41" a="1"/>
  <c r="BD48" i="41" a="1"/>
  <c r="BE48" i="41" a="1"/>
  <c r="BF48" i="41" a="1"/>
  <c r="BG48" i="41" a="1"/>
  <c r="BH48" i="41" a="1"/>
  <c r="BI48" i="41" a="1"/>
  <c r="BJ48" i="41" a="1"/>
  <c r="BK48" i="41" a="1"/>
  <c r="BL48" i="41" a="1"/>
  <c r="BM48" i="41" a="1"/>
  <c r="BN48" i="41" a="1"/>
  <c r="BO48" i="41" a="1"/>
  <c r="BP48" i="41" a="1"/>
  <c r="G48" i="41"/>
  <c r="H48" i="41"/>
  <c r="I48" i="41"/>
  <c r="J48" i="41"/>
  <c r="K48" i="41"/>
  <c r="L48" i="41"/>
  <c r="M48" i="41"/>
  <c r="N48" i="41"/>
  <c r="O48" i="41"/>
  <c r="P48" i="41"/>
  <c r="Q48" i="41"/>
  <c r="R48" i="41"/>
  <c r="S48" i="41"/>
  <c r="T48" i="41"/>
  <c r="U48" i="41"/>
  <c r="V48" i="41"/>
  <c r="W48" i="41"/>
  <c r="X48" i="41"/>
  <c r="Y48" i="41"/>
  <c r="Z48" i="41"/>
  <c r="AA48" i="41"/>
  <c r="AB48" i="41"/>
  <c r="AC48" i="41"/>
  <c r="AD48" i="41"/>
  <c r="AE48" i="41"/>
  <c r="AF48" i="41"/>
  <c r="AG48" i="41"/>
  <c r="AH48" i="41"/>
  <c r="AI48" i="41"/>
  <c r="AJ48" i="41"/>
  <c r="AK48" i="41"/>
  <c r="AL48" i="41"/>
  <c r="AM48" i="41"/>
  <c r="AN48" i="41"/>
  <c r="AO48" i="41"/>
  <c r="AP48" i="41"/>
  <c r="AQ48" i="41"/>
  <c r="AR48" i="41"/>
  <c r="AS48" i="41"/>
  <c r="AT48" i="41"/>
  <c r="AU48" i="41"/>
  <c r="AV48" i="41"/>
  <c r="AW48" i="41"/>
  <c r="AX48" i="41"/>
  <c r="AY48" i="41"/>
  <c r="AZ48" i="41"/>
  <c r="BA48" i="41"/>
  <c r="BB48" i="41"/>
  <c r="BC48" i="41"/>
  <c r="BD48" i="41"/>
  <c r="BE48" i="41"/>
  <c r="BF48" i="41"/>
  <c r="BG48" i="41"/>
  <c r="BH48" i="41"/>
  <c r="BI48" i="41"/>
  <c r="BJ48" i="41"/>
  <c r="BK48" i="41"/>
  <c r="BL48" i="41"/>
  <c r="BM48" i="41"/>
  <c r="BN48" i="41"/>
  <c r="BO48" i="41"/>
  <c r="BP48" i="41"/>
  <c r="AB24" i="41"/>
  <c r="E59" i="41" a="1"/>
  <c r="E59" i="41"/>
  <c r="F59" i="41" a="1"/>
  <c r="F59" i="41"/>
  <c r="G59" i="41" a="1"/>
  <c r="H59" i="41" a="1"/>
  <c r="I59" i="41" a="1"/>
  <c r="J59" i="41" a="1"/>
  <c r="K59" i="41" a="1"/>
  <c r="L59" i="41" a="1"/>
  <c r="M59" i="41" a="1"/>
  <c r="N59" i="41" a="1"/>
  <c r="O59" i="41" a="1"/>
  <c r="P59" i="41" a="1"/>
  <c r="Q59" i="41" a="1"/>
  <c r="R59" i="41" a="1"/>
  <c r="S59" i="41" a="1"/>
  <c r="T59" i="41" a="1"/>
  <c r="U59" i="41" a="1"/>
  <c r="V59" i="41" a="1"/>
  <c r="W59" i="41" a="1"/>
  <c r="X59" i="41" a="1"/>
  <c r="Y59" i="41" a="1"/>
  <c r="Z59" i="41" a="1"/>
  <c r="AA59" i="41" a="1"/>
  <c r="AB59" i="41" a="1"/>
  <c r="AC59" i="41" a="1"/>
  <c r="AD59" i="41" a="1"/>
  <c r="AE59" i="41" a="1"/>
  <c r="AF59" i="41" a="1"/>
  <c r="AG59" i="41" a="1"/>
  <c r="AH59" i="41" a="1"/>
  <c r="AI59" i="41" a="1"/>
  <c r="AJ59" i="41" a="1"/>
  <c r="AK59" i="41" a="1"/>
  <c r="AL59" i="41" a="1"/>
  <c r="AM59" i="41" a="1"/>
  <c r="AN59" i="41" a="1"/>
  <c r="AO59" i="41" a="1"/>
  <c r="AP59" i="41" a="1"/>
  <c r="AQ59" i="41" a="1"/>
  <c r="AR59" i="41" a="1"/>
  <c r="AS59" i="41" a="1"/>
  <c r="AT59" i="41" a="1"/>
  <c r="AU59" i="41" a="1"/>
  <c r="AV59" i="41" a="1"/>
  <c r="AW59" i="41" a="1"/>
  <c r="AX59" i="41" a="1"/>
  <c r="AY59" i="41" a="1"/>
  <c r="AZ59" i="41" a="1"/>
  <c r="BA59" i="41" a="1"/>
  <c r="BB59" i="41" a="1"/>
  <c r="BC59" i="41" a="1"/>
  <c r="BD59" i="41" a="1"/>
  <c r="BE59" i="41" a="1"/>
  <c r="BF59" i="41" a="1"/>
  <c r="BG59" i="41" a="1"/>
  <c r="BH59" i="41" a="1"/>
  <c r="BI59" i="41" a="1"/>
  <c r="BJ59" i="41" a="1"/>
  <c r="BK59" i="41" a="1"/>
  <c r="BL59" i="41" a="1"/>
  <c r="BM59" i="41" a="1"/>
  <c r="BN59" i="41" a="1"/>
  <c r="BO59" i="41" a="1"/>
  <c r="BP59" i="41" a="1"/>
  <c r="G59" i="41"/>
  <c r="H59" i="41"/>
  <c r="I59" i="41"/>
  <c r="J59" i="41"/>
  <c r="K59" i="41"/>
  <c r="L59" i="41"/>
  <c r="M59" i="41"/>
  <c r="N59" i="41"/>
  <c r="O59" i="41"/>
  <c r="P59" i="41"/>
  <c r="Q59" i="41"/>
  <c r="R59" i="41"/>
  <c r="S59" i="41"/>
  <c r="T59" i="41"/>
  <c r="U59" i="41"/>
  <c r="V59" i="41"/>
  <c r="W59" i="41"/>
  <c r="X59" i="41"/>
  <c r="Y59" i="41"/>
  <c r="Z59" i="41"/>
  <c r="AA59" i="41"/>
  <c r="AB59" i="41"/>
  <c r="AC59" i="41"/>
  <c r="AD59" i="41"/>
  <c r="AE59" i="41"/>
  <c r="AF59" i="41"/>
  <c r="AG59" i="41"/>
  <c r="AH59" i="41"/>
  <c r="AI59" i="41"/>
  <c r="AJ59" i="41"/>
  <c r="AK59" i="41"/>
  <c r="AL59" i="41"/>
  <c r="AM59" i="41"/>
  <c r="AN59" i="41"/>
  <c r="AO59" i="41"/>
  <c r="AP59" i="41"/>
  <c r="AQ59" i="41"/>
  <c r="AR59" i="41"/>
  <c r="AS59" i="41"/>
  <c r="AT59" i="41"/>
  <c r="AU59" i="41"/>
  <c r="AV59" i="41"/>
  <c r="AW59" i="41"/>
  <c r="AX59" i="41"/>
  <c r="AY59" i="41"/>
  <c r="AZ59" i="41"/>
  <c r="BA59" i="41"/>
  <c r="BB59" i="41"/>
  <c r="BC59" i="41"/>
  <c r="BD59" i="41"/>
  <c r="BE59" i="41"/>
  <c r="BF59" i="41"/>
  <c r="BG59" i="41"/>
  <c r="BH59" i="41"/>
  <c r="BI59" i="41"/>
  <c r="BJ59" i="41"/>
  <c r="BK59" i="41"/>
  <c r="BL59" i="41"/>
  <c r="BM59" i="41"/>
  <c r="BN59" i="41"/>
  <c r="BO59" i="41"/>
  <c r="BP59" i="41"/>
  <c r="AC24" i="41"/>
  <c r="W24" i="41"/>
  <c r="E38" i="41" a="1"/>
  <c r="E38" i="41"/>
  <c r="F38" i="41" a="1"/>
  <c r="F38" i="41"/>
  <c r="G38" i="41" a="1"/>
  <c r="H38" i="41" a="1"/>
  <c r="I38" i="41" a="1"/>
  <c r="J38" i="41" a="1"/>
  <c r="K38" i="41" a="1"/>
  <c r="L38" i="41" a="1"/>
  <c r="M38" i="41" a="1"/>
  <c r="N38" i="41" a="1"/>
  <c r="O38" i="41" a="1"/>
  <c r="P38" i="41" a="1"/>
  <c r="Q38" i="41" a="1"/>
  <c r="R38" i="41" a="1"/>
  <c r="S38" i="41" a="1"/>
  <c r="T38" i="41" a="1"/>
  <c r="U38" i="41" a="1"/>
  <c r="V38" i="41" a="1"/>
  <c r="W38" i="41" a="1"/>
  <c r="X38" i="41" a="1"/>
  <c r="Y38" i="41" a="1"/>
  <c r="Z38" i="41" a="1"/>
  <c r="AA38" i="41" a="1"/>
  <c r="AB38" i="41" a="1"/>
  <c r="AC38" i="41" a="1"/>
  <c r="AD38" i="41" a="1"/>
  <c r="AE38" i="41" a="1"/>
  <c r="AF38" i="41" a="1"/>
  <c r="AG38" i="41" a="1"/>
  <c r="AH38" i="41" a="1"/>
  <c r="AI38" i="41" a="1"/>
  <c r="AJ38" i="41" a="1"/>
  <c r="AK38" i="41" a="1"/>
  <c r="AL38" i="41" a="1"/>
  <c r="AM38" i="41" a="1"/>
  <c r="AN38" i="41" a="1"/>
  <c r="AO38" i="41" a="1"/>
  <c r="AP38" i="41" a="1"/>
  <c r="AQ38" i="41" a="1"/>
  <c r="AR38" i="41" a="1"/>
  <c r="AS38" i="41" a="1"/>
  <c r="AT38" i="41" a="1"/>
  <c r="AU38" i="41" a="1"/>
  <c r="AV38" i="41" a="1"/>
  <c r="AW38" i="41" a="1"/>
  <c r="AX38" i="41" a="1"/>
  <c r="AY38" i="41" a="1"/>
  <c r="AZ38" i="41" a="1"/>
  <c r="BA38" i="41" a="1"/>
  <c r="BB38" i="41" a="1"/>
  <c r="BC38" i="41" a="1"/>
  <c r="BD38" i="41" a="1"/>
  <c r="BE38" i="41" a="1"/>
  <c r="BF38" i="41" a="1"/>
  <c r="BG38" i="41" a="1"/>
  <c r="BH38" i="41" a="1"/>
  <c r="BI38" i="41" a="1"/>
  <c r="BJ38" i="41" a="1"/>
  <c r="BK38" i="41" a="1"/>
  <c r="BL38" i="41" a="1"/>
  <c r="BM38" i="41" a="1"/>
  <c r="BN38" i="41" a="1"/>
  <c r="BO38" i="41" a="1"/>
  <c r="BP38" i="41" a="1"/>
  <c r="G38" i="41"/>
  <c r="H38" i="41"/>
  <c r="I38" i="41"/>
  <c r="J38" i="41"/>
  <c r="K38" i="41"/>
  <c r="L38" i="41"/>
  <c r="M38" i="41"/>
  <c r="N38" i="41"/>
  <c r="O38" i="41"/>
  <c r="P38" i="41"/>
  <c r="Q38" i="41"/>
  <c r="R38" i="41"/>
  <c r="S38" i="41"/>
  <c r="T38" i="41"/>
  <c r="U38" i="41"/>
  <c r="V38" i="41"/>
  <c r="W38" i="41"/>
  <c r="X38" i="41"/>
  <c r="Y38" i="41"/>
  <c r="Z38" i="41"/>
  <c r="AA38" i="41"/>
  <c r="AB38" i="41"/>
  <c r="AC38" i="41"/>
  <c r="AD38" i="41"/>
  <c r="AE38" i="41"/>
  <c r="AF38" i="41"/>
  <c r="AG38" i="41"/>
  <c r="AH38" i="41"/>
  <c r="AI38" i="41"/>
  <c r="AJ38" i="41"/>
  <c r="AK38" i="41"/>
  <c r="AL38" i="41"/>
  <c r="AM38" i="41"/>
  <c r="AN38" i="41"/>
  <c r="AO38" i="41"/>
  <c r="AP38" i="41"/>
  <c r="AQ38" i="41"/>
  <c r="AR38" i="41"/>
  <c r="AS38" i="41"/>
  <c r="AT38" i="41"/>
  <c r="AU38" i="41"/>
  <c r="AV38" i="41"/>
  <c r="AW38" i="41"/>
  <c r="AX38" i="41"/>
  <c r="AY38" i="41"/>
  <c r="AZ38" i="41"/>
  <c r="BA38" i="41"/>
  <c r="BB38" i="41"/>
  <c r="BC38" i="41"/>
  <c r="BD38" i="41"/>
  <c r="BE38" i="41"/>
  <c r="BF38" i="41"/>
  <c r="BG38" i="41"/>
  <c r="BH38" i="41"/>
  <c r="BI38" i="41"/>
  <c r="BJ38" i="41"/>
  <c r="BK38" i="41"/>
  <c r="BL38" i="41"/>
  <c r="BM38" i="41"/>
  <c r="BN38" i="41"/>
  <c r="BO38" i="41"/>
  <c r="BP38" i="41"/>
  <c r="AA25" i="41"/>
  <c r="E49" i="41" a="1"/>
  <c r="E49" i="41"/>
  <c r="F49" i="41" a="1"/>
  <c r="F49" i="41"/>
  <c r="G49" i="41" a="1"/>
  <c r="H49" i="41" a="1"/>
  <c r="I49" i="41" a="1"/>
  <c r="J49" i="41" a="1"/>
  <c r="K49" i="41" a="1"/>
  <c r="L49" i="41" a="1"/>
  <c r="M49" i="41" a="1"/>
  <c r="N49" i="41" a="1"/>
  <c r="O49" i="41" a="1"/>
  <c r="P49" i="41" a="1"/>
  <c r="Q49" i="41" a="1"/>
  <c r="R49" i="41" a="1"/>
  <c r="S49" i="41" a="1"/>
  <c r="T49" i="41" a="1"/>
  <c r="U49" i="41" a="1"/>
  <c r="V49" i="41" a="1"/>
  <c r="W49" i="41" a="1"/>
  <c r="X49" i="41" a="1"/>
  <c r="Y49" i="41" a="1"/>
  <c r="Z49" i="41" a="1"/>
  <c r="AA49" i="41" a="1"/>
  <c r="AB49" i="41" a="1"/>
  <c r="AC49" i="41" a="1"/>
  <c r="AD49" i="41" a="1"/>
  <c r="AE49" i="41" a="1"/>
  <c r="AF49" i="41" a="1"/>
  <c r="AG49" i="41" a="1"/>
  <c r="AH49" i="41" a="1"/>
  <c r="AI49" i="41" a="1"/>
  <c r="AJ49" i="41" a="1"/>
  <c r="AK49" i="41" a="1"/>
  <c r="AL49" i="41" a="1"/>
  <c r="AM49" i="41" a="1"/>
  <c r="AN49" i="41" a="1"/>
  <c r="AO49" i="41" a="1"/>
  <c r="AP49" i="41" a="1"/>
  <c r="AQ49" i="41" a="1"/>
  <c r="AR49" i="41" a="1"/>
  <c r="AS49" i="41" a="1"/>
  <c r="AT49" i="41" a="1"/>
  <c r="AU49" i="41" a="1"/>
  <c r="AV49" i="41" a="1"/>
  <c r="AW49" i="41" a="1"/>
  <c r="AX49" i="41" a="1"/>
  <c r="AY49" i="41" a="1"/>
  <c r="AZ49" i="41" a="1"/>
  <c r="BA49" i="41" a="1"/>
  <c r="BB49" i="41" a="1"/>
  <c r="BC49" i="41" a="1"/>
  <c r="BD49" i="41" a="1"/>
  <c r="BE49" i="41" a="1"/>
  <c r="BF49" i="41" a="1"/>
  <c r="BG49" i="41" a="1"/>
  <c r="BH49" i="41" a="1"/>
  <c r="BI49" i="41" a="1"/>
  <c r="BJ49" i="41" a="1"/>
  <c r="BK49" i="41" a="1"/>
  <c r="BL49" i="41" a="1"/>
  <c r="BM49" i="41" a="1"/>
  <c r="BN49" i="41" a="1"/>
  <c r="BO49" i="41" a="1"/>
  <c r="BP49" i="41" a="1"/>
  <c r="G49" i="41"/>
  <c r="H49" i="41"/>
  <c r="I49" i="41"/>
  <c r="J49" i="41"/>
  <c r="K49" i="41"/>
  <c r="L49" i="41"/>
  <c r="M49" i="41"/>
  <c r="N49" i="41"/>
  <c r="O49" i="41"/>
  <c r="P49" i="41"/>
  <c r="Q49" i="41"/>
  <c r="R49" i="41"/>
  <c r="S49" i="41"/>
  <c r="T49" i="41"/>
  <c r="U49" i="41"/>
  <c r="V49" i="41"/>
  <c r="W49" i="41"/>
  <c r="X49" i="41"/>
  <c r="Y49" i="41"/>
  <c r="Z49" i="41"/>
  <c r="AA49" i="41"/>
  <c r="AB49" i="41"/>
  <c r="AC49" i="41"/>
  <c r="AD49" i="41"/>
  <c r="AE49" i="41"/>
  <c r="AF49" i="41"/>
  <c r="AG49" i="41"/>
  <c r="AH49" i="41"/>
  <c r="AI49" i="41"/>
  <c r="AJ49" i="41"/>
  <c r="AK49" i="41"/>
  <c r="AL49" i="41"/>
  <c r="AM49" i="41"/>
  <c r="AN49" i="41"/>
  <c r="AO49" i="41"/>
  <c r="AP49" i="41"/>
  <c r="AQ49" i="41"/>
  <c r="AR49" i="41"/>
  <c r="AS49" i="41"/>
  <c r="AT49" i="41"/>
  <c r="AU49" i="41"/>
  <c r="AV49" i="41"/>
  <c r="AW49" i="41"/>
  <c r="AX49" i="41"/>
  <c r="AY49" i="41"/>
  <c r="AZ49" i="41"/>
  <c r="BA49" i="41"/>
  <c r="BB49" i="41"/>
  <c r="BC49" i="41"/>
  <c r="BD49" i="41"/>
  <c r="BE49" i="41"/>
  <c r="BF49" i="41"/>
  <c r="BG49" i="41"/>
  <c r="BH49" i="41"/>
  <c r="BI49" i="41"/>
  <c r="BJ49" i="41"/>
  <c r="BK49" i="41"/>
  <c r="BL49" i="41"/>
  <c r="BM49" i="41"/>
  <c r="BN49" i="41"/>
  <c r="BO49" i="41"/>
  <c r="BP49" i="41"/>
  <c r="AB25" i="41"/>
  <c r="E60" i="41" a="1"/>
  <c r="E60" i="41"/>
  <c r="F60" i="41" a="1"/>
  <c r="F60" i="41"/>
  <c r="G60" i="41" a="1"/>
  <c r="H60" i="41" a="1"/>
  <c r="I60" i="41" a="1"/>
  <c r="J60" i="41" a="1"/>
  <c r="K60" i="41" a="1"/>
  <c r="L60" i="41" a="1"/>
  <c r="M60" i="41" a="1"/>
  <c r="N60" i="41" a="1"/>
  <c r="O60" i="41" a="1"/>
  <c r="P60" i="41" a="1"/>
  <c r="Q60" i="41" a="1"/>
  <c r="R60" i="41" a="1"/>
  <c r="S60" i="41" a="1"/>
  <c r="T60" i="41" a="1"/>
  <c r="U60" i="41" a="1"/>
  <c r="V60" i="41" a="1"/>
  <c r="W60" i="41" a="1"/>
  <c r="X60" i="41" a="1"/>
  <c r="Y60" i="41" a="1"/>
  <c r="Z60" i="41" a="1"/>
  <c r="AA60" i="41" a="1"/>
  <c r="AB60" i="41" a="1"/>
  <c r="AC60" i="41" a="1"/>
  <c r="AD60" i="41" a="1"/>
  <c r="AE60" i="41" a="1"/>
  <c r="AF60" i="41" a="1"/>
  <c r="AG60" i="41" a="1"/>
  <c r="AH60" i="41" a="1"/>
  <c r="AI60" i="41" a="1"/>
  <c r="AJ60" i="41" a="1"/>
  <c r="AK60" i="41" a="1"/>
  <c r="AL60" i="41" a="1"/>
  <c r="AM60" i="41" a="1"/>
  <c r="AN60" i="41" a="1"/>
  <c r="AO60" i="41" a="1"/>
  <c r="AP60" i="41" a="1"/>
  <c r="AQ60" i="41" a="1"/>
  <c r="AR60" i="41" a="1"/>
  <c r="AS60" i="41" a="1"/>
  <c r="AT60" i="41" a="1"/>
  <c r="AU60" i="41" a="1"/>
  <c r="AV60" i="41" a="1"/>
  <c r="AW60" i="41" a="1"/>
  <c r="AX60" i="41" a="1"/>
  <c r="AY60" i="41" a="1"/>
  <c r="AZ60" i="41" a="1"/>
  <c r="BA60" i="41" a="1"/>
  <c r="BB60" i="41" a="1"/>
  <c r="BC60" i="41" a="1"/>
  <c r="BD60" i="41" a="1"/>
  <c r="BE60" i="41" a="1"/>
  <c r="BF60" i="41" a="1"/>
  <c r="BG60" i="41" a="1"/>
  <c r="BH60" i="41" a="1"/>
  <c r="BI60" i="41" a="1"/>
  <c r="BJ60" i="41" a="1"/>
  <c r="BK60" i="41" a="1"/>
  <c r="BL60" i="41" a="1"/>
  <c r="BM60" i="41" a="1"/>
  <c r="BN60" i="41" a="1"/>
  <c r="BO60" i="41" a="1"/>
  <c r="BP60" i="41" a="1"/>
  <c r="G60" i="41"/>
  <c r="H60" i="41"/>
  <c r="I60" i="41"/>
  <c r="J60" i="41"/>
  <c r="K60" i="41"/>
  <c r="L60" i="41"/>
  <c r="M60" i="41"/>
  <c r="N60" i="41"/>
  <c r="O60" i="41"/>
  <c r="P60" i="41"/>
  <c r="Q60" i="41"/>
  <c r="R60" i="41"/>
  <c r="S60" i="41"/>
  <c r="T60" i="41"/>
  <c r="U60" i="41"/>
  <c r="V60" i="41"/>
  <c r="W60" i="41"/>
  <c r="X60" i="41"/>
  <c r="Y60" i="41"/>
  <c r="Z60" i="41"/>
  <c r="AA60" i="41"/>
  <c r="AB60" i="41"/>
  <c r="AC60" i="41"/>
  <c r="AD60" i="41"/>
  <c r="AE60" i="41"/>
  <c r="AF60" i="41"/>
  <c r="AG60" i="41"/>
  <c r="AH60" i="41"/>
  <c r="AI60" i="41"/>
  <c r="AJ60" i="41"/>
  <c r="AK60" i="41"/>
  <c r="AL60" i="41"/>
  <c r="AM60" i="41"/>
  <c r="AN60" i="41"/>
  <c r="AO60" i="41"/>
  <c r="AP60" i="41"/>
  <c r="AQ60" i="41"/>
  <c r="AR60" i="41"/>
  <c r="AS60" i="41"/>
  <c r="AT60" i="41"/>
  <c r="AU60" i="41"/>
  <c r="AV60" i="41"/>
  <c r="AW60" i="41"/>
  <c r="AX60" i="41"/>
  <c r="AY60" i="41"/>
  <c r="AZ60" i="41"/>
  <c r="BA60" i="41"/>
  <c r="BB60" i="41"/>
  <c r="BC60" i="41"/>
  <c r="BD60" i="41"/>
  <c r="BE60" i="41"/>
  <c r="BF60" i="41"/>
  <c r="BG60" i="41"/>
  <c r="BH60" i="41"/>
  <c r="BI60" i="41"/>
  <c r="BJ60" i="41"/>
  <c r="BK60" i="41"/>
  <c r="BL60" i="41"/>
  <c r="BM60" i="41"/>
  <c r="BN60" i="41"/>
  <c r="BO60" i="41"/>
  <c r="BP60" i="41"/>
  <c r="AC25" i="41"/>
  <c r="W25" i="41"/>
  <c r="Y17" i="41"/>
  <c r="X17" i="41"/>
  <c r="Y18" i="41"/>
  <c r="X18" i="41"/>
  <c r="Y19" i="41"/>
  <c r="X19" i="41"/>
  <c r="Y20" i="41"/>
  <c r="X20" i="41"/>
  <c r="Y21" i="41"/>
  <c r="X21" i="41"/>
  <c r="Y22" i="41"/>
  <c r="X22" i="41"/>
  <c r="Y23" i="41"/>
  <c r="X23" i="41"/>
  <c r="Y24" i="41"/>
  <c r="X24" i="41"/>
  <c r="Y25" i="41"/>
  <c r="X25" i="41"/>
  <c r="E4" i="41"/>
  <c r="D4" i="41"/>
  <c r="E5" i="41"/>
  <c r="D5" i="41"/>
  <c r="E6" i="41"/>
  <c r="D6" i="41"/>
  <c r="E7" i="41"/>
  <c r="D7" i="41"/>
  <c r="E8" i="41"/>
  <c r="D8" i="41"/>
  <c r="E9" i="41"/>
  <c r="D9" i="41"/>
  <c r="E10" i="41"/>
  <c r="D10" i="41"/>
  <c r="E11" i="41"/>
  <c r="D11" i="41"/>
  <c r="E12" i="41"/>
  <c r="D12" i="41"/>
  <c r="C4" i="41"/>
  <c r="C5" i="41"/>
  <c r="C6" i="41"/>
  <c r="C7" i="41"/>
  <c r="C8" i="41"/>
  <c r="C9" i="41"/>
  <c r="C10" i="41"/>
  <c r="C11" i="41"/>
  <c r="C12" i="41"/>
  <c r="C375" i="41"/>
  <c r="B387" i="41"/>
  <c r="AA32" i="26"/>
  <c r="C376" i="41"/>
  <c r="C387" i="41"/>
  <c r="AB32" i="26"/>
  <c r="C377" i="41"/>
  <c r="D387" i="41"/>
  <c r="AC32" i="26"/>
  <c r="C378" i="41"/>
  <c r="E387" i="41"/>
  <c r="AD32" i="26"/>
  <c r="C379" i="41"/>
  <c r="F387" i="41"/>
  <c r="AE32" i="26"/>
  <c r="C380" i="41"/>
  <c r="G387" i="41"/>
  <c r="AF32" i="26"/>
  <c r="AA33" i="26"/>
  <c r="AA427" i="41"/>
  <c r="AB427" i="41"/>
  <c r="C388" i="41"/>
  <c r="AB33" i="26"/>
  <c r="AB103" i="41"/>
  <c r="D388" i="41"/>
  <c r="AC33" i="26"/>
  <c r="E388" i="41"/>
  <c r="AD33" i="26"/>
  <c r="AA409" i="41"/>
  <c r="AB409" i="41"/>
  <c r="F388" i="41"/>
  <c r="AE33" i="26"/>
  <c r="G388" i="41"/>
  <c r="AF33" i="26"/>
  <c r="AB139" i="41"/>
  <c r="B389" i="41"/>
  <c r="AA34" i="26"/>
  <c r="AB34" i="26"/>
  <c r="AB127" i="41"/>
  <c r="D389" i="41"/>
  <c r="AC34" i="26"/>
  <c r="E389" i="41"/>
  <c r="AD34" i="26"/>
  <c r="F389" i="41"/>
  <c r="AE34" i="26"/>
  <c r="AA403" i="41"/>
  <c r="AB403" i="41"/>
  <c r="G389" i="41"/>
  <c r="AF34" i="26"/>
  <c r="AA391" i="41"/>
  <c r="AB391" i="41"/>
  <c r="B390" i="41"/>
  <c r="AA35" i="26"/>
  <c r="AA415" i="41"/>
  <c r="AB415" i="41"/>
  <c r="C390" i="41"/>
  <c r="AB35" i="26"/>
  <c r="AC35" i="26"/>
  <c r="AB151" i="41"/>
  <c r="E390" i="41"/>
  <c r="AD35" i="26"/>
  <c r="F390" i="41"/>
  <c r="AE35" i="26"/>
  <c r="G390" i="41"/>
  <c r="AF35" i="26"/>
  <c r="B391" i="41"/>
  <c r="AA36" i="26"/>
  <c r="C391" i="41"/>
  <c r="AB36" i="26"/>
  <c r="AA439" i="41"/>
  <c r="AB439" i="41"/>
  <c r="D391" i="41"/>
  <c r="AC36" i="26"/>
  <c r="AD36" i="26"/>
  <c r="AA397" i="41"/>
  <c r="AB397" i="41"/>
  <c r="F391" i="41"/>
  <c r="AE36" i="26"/>
  <c r="AB133" i="41"/>
  <c r="G391" i="41"/>
  <c r="AF36" i="26"/>
  <c r="AB121" i="41"/>
  <c r="B392" i="41"/>
  <c r="AA37" i="26"/>
  <c r="C392" i="41"/>
  <c r="AB37" i="26"/>
  <c r="D392" i="41"/>
  <c r="AC37" i="26"/>
  <c r="AB109" i="41"/>
  <c r="E392" i="41"/>
  <c r="AD37" i="26"/>
  <c r="AE37" i="26"/>
  <c r="AA433" i="41"/>
  <c r="AB433" i="41"/>
  <c r="G392" i="41"/>
  <c r="AF37" i="26"/>
  <c r="B393" i="41"/>
  <c r="AA38" i="26"/>
  <c r="AB115" i="41"/>
  <c r="C393" i="41"/>
  <c r="AB38" i="26"/>
  <c r="D393" i="41"/>
  <c r="AC38" i="26"/>
  <c r="AA421" i="41"/>
  <c r="AB421" i="41"/>
  <c r="E393" i="41"/>
  <c r="AD38" i="26"/>
  <c r="AB145" i="41"/>
  <c r="F393" i="41"/>
  <c r="AE38" i="26"/>
  <c r="AF38" i="26"/>
  <c r="Q32" i="26" a="1"/>
  <c r="Q32" i="26"/>
  <c r="R32" i="26"/>
  <c r="S32" i="26"/>
  <c r="T32" i="26"/>
  <c r="U32" i="26"/>
  <c r="V32" i="26"/>
  <c r="W32" i="26"/>
  <c r="X32" i="26"/>
  <c r="Y32" i="26"/>
  <c r="Z32" i="26"/>
  <c r="B375" i="41"/>
  <c r="Q33" i="26"/>
  <c r="R33" i="26"/>
  <c r="D375" i="41"/>
  <c r="S33" i="26"/>
  <c r="E375" i="41"/>
  <c r="T33" i="26"/>
  <c r="F375" i="41"/>
  <c r="U33" i="26"/>
  <c r="G375" i="41"/>
  <c r="V33" i="26"/>
  <c r="H375" i="41"/>
  <c r="W33" i="26"/>
  <c r="I375" i="41"/>
  <c r="X33" i="26"/>
  <c r="J375" i="41"/>
  <c r="Y33" i="26"/>
  <c r="K375" i="41"/>
  <c r="Z33" i="26"/>
  <c r="B376" i="41"/>
  <c r="Q34" i="26"/>
  <c r="R34" i="26"/>
  <c r="D376" i="41"/>
  <c r="S34" i="26"/>
  <c r="E376" i="41"/>
  <c r="T34" i="26"/>
  <c r="F376" i="41"/>
  <c r="U34" i="26"/>
  <c r="G376" i="41"/>
  <c r="V34" i="26"/>
  <c r="H376" i="41"/>
  <c r="W34" i="26"/>
  <c r="I376" i="41"/>
  <c r="X34" i="26"/>
  <c r="J376" i="41"/>
  <c r="Y34" i="26"/>
  <c r="K376" i="41"/>
  <c r="Z34" i="26"/>
  <c r="B377" i="41"/>
  <c r="Q35" i="26"/>
  <c r="R35" i="26"/>
  <c r="D377" i="41"/>
  <c r="S35" i="26"/>
  <c r="E377" i="41"/>
  <c r="T35" i="26"/>
  <c r="F377" i="41"/>
  <c r="U35" i="26"/>
  <c r="G377" i="41"/>
  <c r="V35" i="26"/>
  <c r="H377" i="41"/>
  <c r="W35" i="26"/>
  <c r="I377" i="41"/>
  <c r="X35" i="26"/>
  <c r="J377" i="41"/>
  <c r="Y35" i="26"/>
  <c r="K377" i="41"/>
  <c r="Z35" i="26"/>
  <c r="B378" i="41"/>
  <c r="Q36" i="26"/>
  <c r="R36" i="26"/>
  <c r="D378" i="41"/>
  <c r="S36" i="26"/>
  <c r="E378" i="41"/>
  <c r="T36" i="26"/>
  <c r="F378" i="41"/>
  <c r="U36" i="26"/>
  <c r="G378" i="41"/>
  <c r="V36" i="26"/>
  <c r="H378" i="41"/>
  <c r="W36" i="26"/>
  <c r="I378" i="41"/>
  <c r="X36" i="26"/>
  <c r="J378" i="41"/>
  <c r="Y36" i="26"/>
  <c r="K378" i="41"/>
  <c r="Z36" i="26"/>
  <c r="B379" i="41"/>
  <c r="Q37" i="26"/>
  <c r="R37" i="26"/>
  <c r="D379" i="41"/>
  <c r="S37" i="26"/>
  <c r="E379" i="41"/>
  <c r="T37" i="26"/>
  <c r="F379" i="41"/>
  <c r="U37" i="26"/>
  <c r="G379" i="41"/>
  <c r="V37" i="26"/>
  <c r="H379" i="41"/>
  <c r="W37" i="26"/>
  <c r="I379" i="41"/>
  <c r="X37" i="26"/>
  <c r="J379" i="41"/>
  <c r="Y37" i="26"/>
  <c r="K379" i="41"/>
  <c r="Z37" i="26"/>
  <c r="B380" i="41"/>
  <c r="Q38" i="26"/>
  <c r="R38" i="26"/>
  <c r="D380" i="41"/>
  <c r="S38" i="26"/>
  <c r="E380" i="41"/>
  <c r="T38" i="26"/>
  <c r="F380" i="41"/>
  <c r="U38" i="26"/>
  <c r="G380" i="41"/>
  <c r="V38" i="26"/>
  <c r="H380" i="41"/>
  <c r="W38" i="26"/>
  <c r="I380" i="41"/>
  <c r="X38" i="26"/>
  <c r="J380" i="41"/>
  <c r="Y38" i="26"/>
  <c r="K380" i="41"/>
  <c r="Z38" i="26"/>
  <c r="AA23" i="26" a="1"/>
  <c r="J81" i="40"/>
  <c r="X64" i="40"/>
  <c r="Y64" i="40"/>
  <c r="J117" i="40"/>
  <c r="K117" i="40"/>
  <c r="X100" i="40"/>
  <c r="Y100" i="40"/>
  <c r="J118" i="40"/>
  <c r="K118" i="40"/>
  <c r="X101" i="40"/>
  <c r="Y101" i="40"/>
  <c r="J119" i="40"/>
  <c r="K119" i="40"/>
  <c r="X102" i="40"/>
  <c r="J120" i="40"/>
  <c r="K120" i="40"/>
  <c r="X103" i="40"/>
  <c r="J121" i="40"/>
  <c r="K121" i="40"/>
  <c r="X104" i="40"/>
  <c r="J122" i="40"/>
  <c r="K122" i="40"/>
  <c r="X105" i="40"/>
  <c r="J123" i="40"/>
  <c r="K123" i="40"/>
  <c r="X106" i="40"/>
  <c r="J124" i="40"/>
  <c r="K124" i="40"/>
  <c r="X107" i="40"/>
  <c r="J125" i="40"/>
  <c r="K125" i="40"/>
  <c r="X108" i="40"/>
  <c r="J126" i="40"/>
  <c r="K126" i="40"/>
  <c r="X109" i="40"/>
  <c r="J127" i="40"/>
  <c r="K127" i="40"/>
  <c r="X110" i="40"/>
  <c r="J128" i="40"/>
  <c r="K128" i="40"/>
  <c r="X111" i="40"/>
  <c r="J129" i="40"/>
  <c r="K129" i="40"/>
  <c r="X112" i="40"/>
  <c r="J130" i="40"/>
  <c r="K130" i="40"/>
  <c r="X113" i="40"/>
  <c r="J131" i="40"/>
  <c r="K131" i="40"/>
  <c r="X114" i="40"/>
  <c r="J132" i="40"/>
  <c r="K132" i="40"/>
  <c r="X115" i="40"/>
  <c r="J133" i="40"/>
  <c r="K133" i="40"/>
  <c r="X116" i="40"/>
  <c r="J134" i="40"/>
  <c r="K134" i="40"/>
  <c r="X117" i="40"/>
  <c r="J135" i="40"/>
  <c r="K135" i="40"/>
  <c r="X118" i="40"/>
  <c r="J136" i="40"/>
  <c r="K136" i="40"/>
  <c r="X119" i="40"/>
  <c r="J137" i="40"/>
  <c r="K137" i="40"/>
  <c r="X120" i="40"/>
  <c r="J138" i="40"/>
  <c r="K138" i="40"/>
  <c r="X121" i="40"/>
  <c r="J139" i="40"/>
  <c r="K139" i="40"/>
  <c r="X122" i="40"/>
  <c r="J140" i="40"/>
  <c r="K140" i="40"/>
  <c r="X123" i="40"/>
  <c r="J141" i="40"/>
  <c r="K141" i="40"/>
  <c r="X124" i="40"/>
  <c r="J142" i="40"/>
  <c r="K142" i="40"/>
  <c r="X125" i="40"/>
  <c r="J143" i="40"/>
  <c r="K143" i="40"/>
  <c r="X126" i="40"/>
  <c r="J144" i="40"/>
  <c r="K144" i="40"/>
  <c r="X127" i="40"/>
  <c r="J145" i="40"/>
  <c r="K145" i="40"/>
  <c r="X128" i="40"/>
  <c r="J146" i="40"/>
  <c r="K146" i="40"/>
  <c r="X129" i="40"/>
  <c r="J147" i="40"/>
  <c r="K147" i="40"/>
  <c r="X130" i="40"/>
  <c r="J148" i="40"/>
  <c r="K148" i="40"/>
  <c r="X131" i="40"/>
  <c r="J149" i="40"/>
  <c r="K149" i="40"/>
  <c r="X132" i="40"/>
  <c r="J150" i="40"/>
  <c r="K150" i="40"/>
  <c r="X133" i="40"/>
  <c r="J151" i="40"/>
  <c r="K151" i="40"/>
  <c r="X134" i="40"/>
  <c r="J152" i="40"/>
  <c r="K152" i="40"/>
  <c r="X135" i="40"/>
  <c r="Y102" i="40"/>
  <c r="Y103" i="40"/>
  <c r="Y104" i="40"/>
  <c r="Y105" i="40"/>
  <c r="Y106" i="40"/>
  <c r="Y107" i="40"/>
  <c r="Y108" i="40"/>
  <c r="Y109" i="40"/>
  <c r="Y110" i="40"/>
  <c r="Y111" i="40"/>
  <c r="Y112" i="40"/>
  <c r="Y113" i="40"/>
  <c r="Y114" i="40"/>
  <c r="Y115" i="40"/>
  <c r="Y116" i="40"/>
  <c r="Y117" i="40"/>
  <c r="Y118" i="40"/>
  <c r="Y119" i="40"/>
  <c r="Y120" i="40"/>
  <c r="Y121" i="40"/>
  <c r="Y122" i="40"/>
  <c r="Y123" i="40"/>
  <c r="Y124" i="40"/>
  <c r="Y125" i="40"/>
  <c r="Y126" i="40"/>
  <c r="Y127" i="40"/>
  <c r="Y128" i="40"/>
  <c r="Y129" i="40"/>
  <c r="Y130" i="40"/>
  <c r="Y131" i="40"/>
  <c r="Y132" i="40"/>
  <c r="Y133" i="40"/>
  <c r="Y134" i="40"/>
  <c r="Y135" i="40"/>
  <c r="J153" i="40"/>
  <c r="K153" i="40"/>
  <c r="X136" i="40"/>
  <c r="Y136" i="40"/>
  <c r="J154" i="40"/>
  <c r="K154" i="40"/>
  <c r="X137" i="40"/>
  <c r="Y137" i="40"/>
  <c r="J155" i="40"/>
  <c r="K155" i="40"/>
  <c r="X138" i="40"/>
  <c r="J156" i="40"/>
  <c r="K156" i="40"/>
  <c r="X139" i="40"/>
  <c r="J157" i="40"/>
  <c r="K157" i="40"/>
  <c r="X140" i="40"/>
  <c r="J158" i="40"/>
  <c r="K158" i="40"/>
  <c r="X141" i="40"/>
  <c r="J159" i="40"/>
  <c r="K159" i="40"/>
  <c r="X142" i="40"/>
  <c r="J160" i="40"/>
  <c r="K160" i="40"/>
  <c r="X143" i="40"/>
  <c r="J161" i="40"/>
  <c r="K161" i="40"/>
  <c r="X144" i="40"/>
  <c r="Y138" i="40"/>
  <c r="Y139" i="40"/>
  <c r="Y140" i="40"/>
  <c r="Y141" i="40"/>
  <c r="Y142" i="40"/>
  <c r="Y143" i="40"/>
  <c r="Y144" i="40"/>
  <c r="J162" i="40"/>
  <c r="K162" i="40"/>
  <c r="X145" i="40"/>
  <c r="Y145" i="40"/>
  <c r="J163" i="40"/>
  <c r="K163" i="40"/>
  <c r="X146" i="40"/>
  <c r="Y146" i="40"/>
  <c r="J164" i="40"/>
  <c r="K164" i="40"/>
  <c r="X147" i="40"/>
  <c r="J166" i="40"/>
  <c r="K166" i="40"/>
  <c r="X149" i="40"/>
  <c r="J167" i="40"/>
  <c r="K167" i="40"/>
  <c r="X150" i="40"/>
  <c r="J168" i="40"/>
  <c r="K168" i="40"/>
  <c r="X151" i="40"/>
  <c r="J169" i="40"/>
  <c r="K169" i="40"/>
  <c r="X152" i="40"/>
  <c r="Y147" i="40"/>
  <c r="Y149" i="40"/>
  <c r="Y150" i="40"/>
  <c r="Y151" i="40"/>
  <c r="Y152" i="40"/>
  <c r="X148" i="40"/>
  <c r="Y148" i="40"/>
  <c r="L4" i="40"/>
  <c r="M4" i="40"/>
  <c r="N4" i="40"/>
  <c r="K4" i="40"/>
  <c r="L5" i="40"/>
  <c r="M5" i="40"/>
  <c r="N5" i="40"/>
  <c r="K5" i="40"/>
  <c r="L6" i="40"/>
  <c r="M6" i="40"/>
  <c r="N6" i="40"/>
  <c r="K6" i="40"/>
  <c r="L7" i="40"/>
  <c r="M7" i="40"/>
  <c r="N7" i="40"/>
  <c r="K7" i="40"/>
  <c r="L8" i="40"/>
  <c r="M8" i="40"/>
  <c r="N8" i="40"/>
  <c r="K8" i="40"/>
  <c r="L9" i="40"/>
  <c r="M9" i="40"/>
  <c r="N9" i="40"/>
  <c r="K9" i="40"/>
  <c r="L10" i="40"/>
  <c r="M10" i="40"/>
  <c r="N10" i="40"/>
  <c r="K10" i="40"/>
  <c r="L11" i="40"/>
  <c r="M11" i="40"/>
  <c r="N11" i="40"/>
  <c r="K11" i="40"/>
  <c r="L12" i="40"/>
  <c r="M12" i="40"/>
  <c r="N12" i="40"/>
  <c r="K12" i="40"/>
  <c r="K13" i="40"/>
  <c r="K17" i="40"/>
  <c r="G4" i="40"/>
  <c r="H4" i="40"/>
  <c r="I4" i="40"/>
  <c r="J17" i="40"/>
  <c r="H17" i="40"/>
  <c r="L17" i="40"/>
  <c r="K18" i="40"/>
  <c r="G5" i="40"/>
  <c r="H5" i="40"/>
  <c r="I5" i="40"/>
  <c r="J18" i="40"/>
  <c r="H18" i="40"/>
  <c r="L18" i="40"/>
  <c r="K19" i="40"/>
  <c r="G6" i="40"/>
  <c r="H6" i="40"/>
  <c r="I6" i="40"/>
  <c r="J19" i="40"/>
  <c r="H19" i="40"/>
  <c r="L19" i="40"/>
  <c r="K20" i="40"/>
  <c r="G7" i="40"/>
  <c r="H7" i="40"/>
  <c r="I7" i="40"/>
  <c r="J20" i="40"/>
  <c r="H20" i="40"/>
  <c r="L20" i="40"/>
  <c r="K21" i="40"/>
  <c r="G8" i="40"/>
  <c r="H8" i="40"/>
  <c r="I8" i="40"/>
  <c r="J21" i="40"/>
  <c r="H21" i="40"/>
  <c r="L21" i="40"/>
  <c r="K22" i="40"/>
  <c r="G9" i="40"/>
  <c r="H9" i="40"/>
  <c r="I9" i="40"/>
  <c r="J22" i="40"/>
  <c r="H22" i="40"/>
  <c r="L22" i="40"/>
  <c r="K23" i="40"/>
  <c r="G10" i="40"/>
  <c r="H10" i="40"/>
  <c r="I10" i="40"/>
  <c r="J23" i="40"/>
  <c r="H23" i="40"/>
  <c r="L23" i="40"/>
  <c r="K24" i="40"/>
  <c r="G11" i="40"/>
  <c r="H11" i="40"/>
  <c r="I11" i="40"/>
  <c r="J24" i="40"/>
  <c r="H24" i="40"/>
  <c r="L24" i="40"/>
  <c r="K25" i="40"/>
  <c r="G12" i="40"/>
  <c r="H12" i="40"/>
  <c r="I12" i="40"/>
  <c r="J25" i="40"/>
  <c r="H25" i="40"/>
  <c r="L25" i="40"/>
  <c r="M17" i="40"/>
  <c r="N17" i="40" a="1"/>
  <c r="N17" i="40"/>
  <c r="O17" i="40"/>
  <c r="E30" i="40" a="1"/>
  <c r="E30" i="40"/>
  <c r="F30" i="40" a="1"/>
  <c r="F30" i="40"/>
  <c r="G30" i="40" a="1"/>
  <c r="H30" i="40" a="1"/>
  <c r="I30" i="40" a="1"/>
  <c r="J30" i="40" a="1"/>
  <c r="K30" i="40" a="1"/>
  <c r="L30" i="40" a="1"/>
  <c r="P17" i="40"/>
  <c r="M30" i="40" a="1"/>
  <c r="N30" i="40" a="1"/>
  <c r="O30" i="40" a="1"/>
  <c r="P30" i="40" a="1"/>
  <c r="Q30" i="40" a="1"/>
  <c r="R30" i="40" a="1"/>
  <c r="S30" i="40" a="1"/>
  <c r="T30" i="40" a="1"/>
  <c r="Q17" i="40"/>
  <c r="U30" i="40" a="1"/>
  <c r="V30" i="40" a="1"/>
  <c r="W30" i="40" a="1"/>
  <c r="X30" i="40" a="1"/>
  <c r="Y30" i="40" a="1"/>
  <c r="Z30" i="40" a="1"/>
  <c r="AA30" i="40" a="1"/>
  <c r="AB30" i="40" a="1"/>
  <c r="R17" i="40"/>
  <c r="AC30" i="40" a="1"/>
  <c r="AD30" i="40" a="1"/>
  <c r="AE30" i="40" a="1"/>
  <c r="AF30" i="40" a="1"/>
  <c r="AG30" i="40" a="1"/>
  <c r="AH30" i="40" a="1"/>
  <c r="AI30" i="40" a="1"/>
  <c r="AJ30" i="40" a="1"/>
  <c r="S17" i="40"/>
  <c r="AK30" i="40" a="1"/>
  <c r="AL30" i="40" a="1"/>
  <c r="AM30" i="40" a="1"/>
  <c r="AN30" i="40" a="1"/>
  <c r="AO30" i="40" a="1"/>
  <c r="AP30" i="40" a="1"/>
  <c r="AQ30" i="40" a="1"/>
  <c r="AR30" i="40" a="1"/>
  <c r="T17" i="40"/>
  <c r="AS30" i="40" a="1"/>
  <c r="AT30" i="40" a="1"/>
  <c r="AU30" i="40" a="1"/>
  <c r="AV30" i="40" a="1"/>
  <c r="AW30" i="40" a="1"/>
  <c r="AX30" i="40" a="1"/>
  <c r="AY30" i="40" a="1"/>
  <c r="AZ30" i="40" a="1"/>
  <c r="U17" i="40"/>
  <c r="BA30" i="40" a="1"/>
  <c r="BB30" i="40" a="1"/>
  <c r="BC30" i="40" a="1"/>
  <c r="BD30" i="40" a="1"/>
  <c r="BE30" i="40" a="1"/>
  <c r="BF30" i="40" a="1"/>
  <c r="BG30" i="40" a="1"/>
  <c r="BH30" i="40" a="1"/>
  <c r="V17" i="40"/>
  <c r="BI30" i="40" a="1"/>
  <c r="BJ30" i="40" a="1"/>
  <c r="BK30" i="40" a="1"/>
  <c r="BL30" i="40" a="1"/>
  <c r="BM30" i="40" a="1"/>
  <c r="BN30" i="40" a="1"/>
  <c r="BO30" i="40" a="1"/>
  <c r="BP30" i="40" a="1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AA30" i="40"/>
  <c r="AB30" i="40"/>
  <c r="AC30" i="40"/>
  <c r="AD30" i="40"/>
  <c r="AE30" i="40"/>
  <c r="AF30" i="40"/>
  <c r="AG30" i="40"/>
  <c r="AH30" i="40"/>
  <c r="AI30" i="40"/>
  <c r="AJ30" i="40"/>
  <c r="AK30" i="40"/>
  <c r="AL30" i="40"/>
  <c r="AM30" i="40"/>
  <c r="AN30" i="40"/>
  <c r="AO30" i="40"/>
  <c r="AP30" i="40"/>
  <c r="AQ30" i="40"/>
  <c r="AR30" i="40"/>
  <c r="AS30" i="40"/>
  <c r="AT30" i="40"/>
  <c r="AU30" i="40"/>
  <c r="AV30" i="40"/>
  <c r="AW30" i="40"/>
  <c r="AX30" i="40"/>
  <c r="AY30" i="40"/>
  <c r="AZ30" i="40"/>
  <c r="BA30" i="40"/>
  <c r="BB30" i="40"/>
  <c r="BC30" i="40"/>
  <c r="BD30" i="40"/>
  <c r="BE30" i="40"/>
  <c r="BF30" i="40"/>
  <c r="BG30" i="40"/>
  <c r="BH30" i="40"/>
  <c r="BI30" i="40"/>
  <c r="BJ30" i="40"/>
  <c r="BK30" i="40"/>
  <c r="BL30" i="40"/>
  <c r="BM30" i="40"/>
  <c r="BN30" i="40"/>
  <c r="BO30" i="40"/>
  <c r="BP30" i="40"/>
  <c r="AA17" i="40"/>
  <c r="E41" i="40" a="1"/>
  <c r="E41" i="40"/>
  <c r="F41" i="40" a="1"/>
  <c r="F41" i="40"/>
  <c r="G41" i="40" a="1"/>
  <c r="H41" i="40" a="1"/>
  <c r="I41" i="40" a="1"/>
  <c r="J41" i="40" a="1"/>
  <c r="K41" i="40" a="1"/>
  <c r="L41" i="40" a="1"/>
  <c r="M41" i="40" a="1"/>
  <c r="N41" i="40" a="1"/>
  <c r="O41" i="40" a="1"/>
  <c r="P41" i="40" a="1"/>
  <c r="Q41" i="40" a="1"/>
  <c r="R41" i="40" a="1"/>
  <c r="S41" i="40" a="1"/>
  <c r="T41" i="40" a="1"/>
  <c r="U41" i="40" a="1"/>
  <c r="V41" i="40" a="1"/>
  <c r="W41" i="40" a="1"/>
  <c r="X41" i="40" a="1"/>
  <c r="Y41" i="40" a="1"/>
  <c r="Z41" i="40" a="1"/>
  <c r="AA41" i="40" a="1"/>
  <c r="AB41" i="40" a="1"/>
  <c r="AC41" i="40" a="1"/>
  <c r="AD41" i="40" a="1"/>
  <c r="AE41" i="40" a="1"/>
  <c r="AF41" i="40" a="1"/>
  <c r="AG41" i="40" a="1"/>
  <c r="AH41" i="40" a="1"/>
  <c r="AI41" i="40" a="1"/>
  <c r="AJ41" i="40" a="1"/>
  <c r="AK41" i="40" a="1"/>
  <c r="AL41" i="40" a="1"/>
  <c r="AM41" i="40" a="1"/>
  <c r="AN41" i="40" a="1"/>
  <c r="AO41" i="40" a="1"/>
  <c r="AP41" i="40" a="1"/>
  <c r="AQ41" i="40" a="1"/>
  <c r="AR41" i="40" a="1"/>
  <c r="AS41" i="40" a="1"/>
  <c r="AT41" i="40" a="1"/>
  <c r="AU41" i="40" a="1"/>
  <c r="AV41" i="40" a="1"/>
  <c r="AW41" i="40" a="1"/>
  <c r="AX41" i="40" a="1"/>
  <c r="AY41" i="40" a="1"/>
  <c r="AZ41" i="40" a="1"/>
  <c r="BA41" i="40" a="1"/>
  <c r="BB41" i="40" a="1"/>
  <c r="BC41" i="40" a="1"/>
  <c r="BD41" i="40" a="1"/>
  <c r="BE41" i="40" a="1"/>
  <c r="BF41" i="40" a="1"/>
  <c r="BG41" i="40" a="1"/>
  <c r="BH41" i="40" a="1"/>
  <c r="BI41" i="40" a="1"/>
  <c r="BJ41" i="40" a="1"/>
  <c r="BK41" i="40" a="1"/>
  <c r="BL41" i="40" a="1"/>
  <c r="BM41" i="40" a="1"/>
  <c r="BN41" i="40" a="1"/>
  <c r="BO41" i="40" a="1"/>
  <c r="BP41" i="40" a="1"/>
  <c r="G41" i="40"/>
  <c r="H41" i="40"/>
  <c r="I41" i="40"/>
  <c r="J41" i="40"/>
  <c r="K41" i="40"/>
  <c r="L41" i="40"/>
  <c r="M41" i="40"/>
  <c r="N41" i="40"/>
  <c r="O41" i="40"/>
  <c r="P41" i="40"/>
  <c r="Q41" i="40"/>
  <c r="R41" i="40"/>
  <c r="S41" i="40"/>
  <c r="T41" i="40"/>
  <c r="U41" i="40"/>
  <c r="V41" i="40"/>
  <c r="W41" i="40"/>
  <c r="X41" i="40"/>
  <c r="Y41" i="40"/>
  <c r="Z41" i="40"/>
  <c r="AA41" i="40"/>
  <c r="AB41" i="40"/>
  <c r="AC41" i="40"/>
  <c r="AD41" i="40"/>
  <c r="AE41" i="40"/>
  <c r="AF41" i="40"/>
  <c r="AG41" i="40"/>
  <c r="AH41" i="40"/>
  <c r="AI41" i="40"/>
  <c r="AJ41" i="40"/>
  <c r="AK41" i="40"/>
  <c r="AL41" i="40"/>
  <c r="AM41" i="40"/>
  <c r="AN41" i="40"/>
  <c r="AO41" i="40"/>
  <c r="AP41" i="40"/>
  <c r="AQ41" i="40"/>
  <c r="AR41" i="40"/>
  <c r="AS41" i="40"/>
  <c r="AT41" i="40"/>
  <c r="AU41" i="40"/>
  <c r="AV41" i="40"/>
  <c r="AW41" i="40"/>
  <c r="AX41" i="40"/>
  <c r="AY41" i="40"/>
  <c r="AZ41" i="40"/>
  <c r="BA41" i="40"/>
  <c r="BB41" i="40"/>
  <c r="BC41" i="40"/>
  <c r="BD41" i="40"/>
  <c r="BE41" i="40"/>
  <c r="BF41" i="40"/>
  <c r="BG41" i="40"/>
  <c r="BH41" i="40"/>
  <c r="BI41" i="40"/>
  <c r="BJ41" i="40"/>
  <c r="BK41" i="40"/>
  <c r="BL41" i="40"/>
  <c r="BM41" i="40"/>
  <c r="BN41" i="40"/>
  <c r="BO41" i="40"/>
  <c r="BP41" i="40"/>
  <c r="AB17" i="40"/>
  <c r="E52" i="40" a="1"/>
  <c r="E52" i="40"/>
  <c r="F52" i="40" a="1"/>
  <c r="F52" i="40"/>
  <c r="G52" i="40" a="1"/>
  <c r="H52" i="40" a="1"/>
  <c r="I52" i="40" a="1"/>
  <c r="J52" i="40" a="1"/>
  <c r="K52" i="40" a="1"/>
  <c r="L52" i="40" a="1"/>
  <c r="M52" i="40" a="1"/>
  <c r="N52" i="40" a="1"/>
  <c r="O52" i="40" a="1"/>
  <c r="P52" i="40" a="1"/>
  <c r="Q52" i="40" a="1"/>
  <c r="R52" i="40" a="1"/>
  <c r="S52" i="40" a="1"/>
  <c r="T52" i="40" a="1"/>
  <c r="U52" i="40" a="1"/>
  <c r="V52" i="40" a="1"/>
  <c r="W52" i="40" a="1"/>
  <c r="X52" i="40" a="1"/>
  <c r="Y52" i="40" a="1"/>
  <c r="Z52" i="40" a="1"/>
  <c r="AA52" i="40" a="1"/>
  <c r="AB52" i="40" a="1"/>
  <c r="AC52" i="40" a="1"/>
  <c r="AD52" i="40" a="1"/>
  <c r="AE52" i="40" a="1"/>
  <c r="AF52" i="40" a="1"/>
  <c r="AG52" i="40" a="1"/>
  <c r="AH52" i="40" a="1"/>
  <c r="AI52" i="40" a="1"/>
  <c r="AJ52" i="40" a="1"/>
  <c r="AK52" i="40" a="1"/>
  <c r="AL52" i="40" a="1"/>
  <c r="AM52" i="40" a="1"/>
  <c r="AN52" i="40" a="1"/>
  <c r="AO52" i="40" a="1"/>
  <c r="AP52" i="40" a="1"/>
  <c r="AQ52" i="40" a="1"/>
  <c r="AR52" i="40" a="1"/>
  <c r="AS52" i="40" a="1"/>
  <c r="AT52" i="40" a="1"/>
  <c r="AU52" i="40" a="1"/>
  <c r="AV52" i="40" a="1"/>
  <c r="AW52" i="40" a="1"/>
  <c r="AX52" i="40" a="1"/>
  <c r="AY52" i="40" a="1"/>
  <c r="AZ52" i="40" a="1"/>
  <c r="BA52" i="40" a="1"/>
  <c r="BB52" i="40" a="1"/>
  <c r="BC52" i="40" a="1"/>
  <c r="BD52" i="40" a="1"/>
  <c r="BE52" i="40" a="1"/>
  <c r="BF52" i="40" a="1"/>
  <c r="BG52" i="40" a="1"/>
  <c r="BH52" i="40" a="1"/>
  <c r="BI52" i="40" a="1"/>
  <c r="BJ52" i="40" a="1"/>
  <c r="BK52" i="40" a="1"/>
  <c r="BL52" i="40" a="1"/>
  <c r="BM52" i="40" a="1"/>
  <c r="BN52" i="40" a="1"/>
  <c r="BO52" i="40" a="1"/>
  <c r="BP52" i="40" a="1"/>
  <c r="G52" i="40"/>
  <c r="H52" i="40"/>
  <c r="I52" i="40"/>
  <c r="J52" i="40"/>
  <c r="K52" i="40"/>
  <c r="L52" i="40"/>
  <c r="M52" i="40"/>
  <c r="N52" i="40"/>
  <c r="O52" i="40"/>
  <c r="P52" i="40"/>
  <c r="Q52" i="40"/>
  <c r="R52" i="40"/>
  <c r="S52" i="40"/>
  <c r="T52" i="40"/>
  <c r="U52" i="40"/>
  <c r="V52" i="40"/>
  <c r="W52" i="40"/>
  <c r="X52" i="40"/>
  <c r="Y52" i="40"/>
  <c r="Z52" i="40"/>
  <c r="AA52" i="40"/>
  <c r="AB52" i="40"/>
  <c r="AC52" i="40"/>
  <c r="AD52" i="40"/>
  <c r="AE52" i="40"/>
  <c r="AF52" i="40"/>
  <c r="AG52" i="40"/>
  <c r="AH52" i="40"/>
  <c r="AI52" i="40"/>
  <c r="AJ52" i="40"/>
  <c r="AK52" i="40"/>
  <c r="AL52" i="40"/>
  <c r="AM52" i="40"/>
  <c r="AN52" i="40"/>
  <c r="AO52" i="40"/>
  <c r="AP52" i="40"/>
  <c r="AQ52" i="40"/>
  <c r="AR52" i="40"/>
  <c r="AS52" i="40"/>
  <c r="AT52" i="40"/>
  <c r="AU52" i="40"/>
  <c r="AV52" i="40"/>
  <c r="AW52" i="40"/>
  <c r="AX52" i="40"/>
  <c r="AY52" i="40"/>
  <c r="AZ52" i="40"/>
  <c r="BA52" i="40"/>
  <c r="BB52" i="40"/>
  <c r="BC52" i="40"/>
  <c r="BD52" i="40"/>
  <c r="BE52" i="40"/>
  <c r="BF52" i="40"/>
  <c r="BG52" i="40"/>
  <c r="BH52" i="40"/>
  <c r="BI52" i="40"/>
  <c r="BJ52" i="40"/>
  <c r="BK52" i="40"/>
  <c r="BL52" i="40"/>
  <c r="BM52" i="40"/>
  <c r="BN52" i="40"/>
  <c r="BO52" i="40"/>
  <c r="BP52" i="40"/>
  <c r="AC17" i="40"/>
  <c r="W17" i="40"/>
  <c r="M18" i="40"/>
  <c r="N18" i="40" a="1"/>
  <c r="N18" i="40"/>
  <c r="O18" i="40"/>
  <c r="E31" i="40" a="1"/>
  <c r="E31" i="40"/>
  <c r="F31" i="40" a="1"/>
  <c r="F31" i="40"/>
  <c r="G31" i="40" a="1"/>
  <c r="H31" i="40" a="1"/>
  <c r="I31" i="40" a="1"/>
  <c r="J31" i="40" a="1"/>
  <c r="K31" i="40" a="1"/>
  <c r="L31" i="40" a="1"/>
  <c r="P18" i="40"/>
  <c r="M31" i="40" a="1"/>
  <c r="N31" i="40" a="1"/>
  <c r="O31" i="40" a="1"/>
  <c r="P31" i="40" a="1"/>
  <c r="Q31" i="40" a="1"/>
  <c r="R31" i="40" a="1"/>
  <c r="S31" i="40" a="1"/>
  <c r="T31" i="40" a="1"/>
  <c r="Q18" i="40"/>
  <c r="U31" i="40" a="1"/>
  <c r="V31" i="40" a="1"/>
  <c r="W31" i="40" a="1"/>
  <c r="X31" i="40" a="1"/>
  <c r="Y31" i="40" a="1"/>
  <c r="Z31" i="40" a="1"/>
  <c r="AA31" i="40" a="1"/>
  <c r="AB31" i="40" a="1"/>
  <c r="R18" i="40"/>
  <c r="AC31" i="40" a="1"/>
  <c r="AD31" i="40" a="1"/>
  <c r="AE31" i="40" a="1"/>
  <c r="AF31" i="40" a="1"/>
  <c r="AG31" i="40" a="1"/>
  <c r="AH31" i="40" a="1"/>
  <c r="AI31" i="40" a="1"/>
  <c r="AJ31" i="40" a="1"/>
  <c r="S18" i="40"/>
  <c r="AK31" i="40" a="1"/>
  <c r="AL31" i="40" a="1"/>
  <c r="AM31" i="40" a="1"/>
  <c r="AN31" i="40" a="1"/>
  <c r="AO31" i="40" a="1"/>
  <c r="AP31" i="40" a="1"/>
  <c r="AQ31" i="40" a="1"/>
  <c r="AR31" i="40" a="1"/>
  <c r="T18" i="40"/>
  <c r="AS31" i="40" a="1"/>
  <c r="AT31" i="40" a="1"/>
  <c r="AU31" i="40" a="1"/>
  <c r="AV31" i="40" a="1"/>
  <c r="AW31" i="40" a="1"/>
  <c r="AX31" i="40" a="1"/>
  <c r="AY31" i="40" a="1"/>
  <c r="AZ31" i="40" a="1"/>
  <c r="U18" i="40"/>
  <c r="BA31" i="40" a="1"/>
  <c r="BB31" i="40" a="1"/>
  <c r="BC31" i="40" a="1"/>
  <c r="BD31" i="40" a="1"/>
  <c r="BE31" i="40" a="1"/>
  <c r="BF31" i="40" a="1"/>
  <c r="BG31" i="40" a="1"/>
  <c r="BH31" i="40" a="1"/>
  <c r="V18" i="40"/>
  <c r="BI31" i="40" a="1"/>
  <c r="BJ31" i="40" a="1"/>
  <c r="BK31" i="40" a="1"/>
  <c r="BL31" i="40" a="1"/>
  <c r="BM31" i="40" a="1"/>
  <c r="BN31" i="40" a="1"/>
  <c r="BO31" i="40" a="1"/>
  <c r="BP31" i="40" a="1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AA31" i="40"/>
  <c r="AB31" i="40"/>
  <c r="AC31" i="40"/>
  <c r="AD31" i="40"/>
  <c r="AE31" i="40"/>
  <c r="AF31" i="40"/>
  <c r="AG31" i="40"/>
  <c r="AH31" i="40"/>
  <c r="AI31" i="40"/>
  <c r="AJ31" i="40"/>
  <c r="AK31" i="40"/>
  <c r="AL31" i="40"/>
  <c r="AM31" i="40"/>
  <c r="AN31" i="40"/>
  <c r="AO31" i="40"/>
  <c r="AP31" i="40"/>
  <c r="AQ31" i="40"/>
  <c r="AR31" i="40"/>
  <c r="AS31" i="40"/>
  <c r="AT31" i="40"/>
  <c r="AU31" i="40"/>
  <c r="AV31" i="40"/>
  <c r="AW31" i="40"/>
  <c r="AX31" i="40"/>
  <c r="AY31" i="40"/>
  <c r="AZ31" i="40"/>
  <c r="BA31" i="40"/>
  <c r="BB31" i="40"/>
  <c r="BC31" i="40"/>
  <c r="BD31" i="40"/>
  <c r="BE31" i="40"/>
  <c r="BF31" i="40"/>
  <c r="BG31" i="40"/>
  <c r="BH31" i="40"/>
  <c r="BI31" i="40"/>
  <c r="BJ31" i="40"/>
  <c r="BK31" i="40"/>
  <c r="BL31" i="40"/>
  <c r="BM31" i="40"/>
  <c r="BN31" i="40"/>
  <c r="BO31" i="40"/>
  <c r="BP31" i="40"/>
  <c r="AA18" i="40"/>
  <c r="E42" i="40" a="1"/>
  <c r="E42" i="40"/>
  <c r="F42" i="40" a="1"/>
  <c r="F42" i="40"/>
  <c r="G42" i="40" a="1"/>
  <c r="H42" i="40" a="1"/>
  <c r="I42" i="40" a="1"/>
  <c r="J42" i="40" a="1"/>
  <c r="K42" i="40" a="1"/>
  <c r="L42" i="40" a="1"/>
  <c r="M42" i="40" a="1"/>
  <c r="N42" i="40" a="1"/>
  <c r="O42" i="40" a="1"/>
  <c r="P42" i="40" a="1"/>
  <c r="Q42" i="40" a="1"/>
  <c r="R42" i="40" a="1"/>
  <c r="S42" i="40" a="1"/>
  <c r="T42" i="40" a="1"/>
  <c r="U42" i="40" a="1"/>
  <c r="V42" i="40" a="1"/>
  <c r="W42" i="40" a="1"/>
  <c r="X42" i="40" a="1"/>
  <c r="Y42" i="40" a="1"/>
  <c r="Z42" i="40" a="1"/>
  <c r="AA42" i="40" a="1"/>
  <c r="AB42" i="40" a="1"/>
  <c r="AC42" i="40" a="1"/>
  <c r="AD42" i="40" a="1"/>
  <c r="AE42" i="40" a="1"/>
  <c r="AF42" i="40" a="1"/>
  <c r="AG42" i="40" a="1"/>
  <c r="AH42" i="40" a="1"/>
  <c r="AI42" i="40" a="1"/>
  <c r="AJ42" i="40" a="1"/>
  <c r="AK42" i="40" a="1"/>
  <c r="AL42" i="40" a="1"/>
  <c r="AM42" i="40" a="1"/>
  <c r="AN42" i="40" a="1"/>
  <c r="AO42" i="40" a="1"/>
  <c r="AP42" i="40" a="1"/>
  <c r="AQ42" i="40" a="1"/>
  <c r="AR42" i="40" a="1"/>
  <c r="AS42" i="40" a="1"/>
  <c r="AT42" i="40" a="1"/>
  <c r="AU42" i="40" a="1"/>
  <c r="AV42" i="40" a="1"/>
  <c r="AW42" i="40" a="1"/>
  <c r="AX42" i="40" a="1"/>
  <c r="AY42" i="40" a="1"/>
  <c r="AZ42" i="40" a="1"/>
  <c r="BA42" i="40" a="1"/>
  <c r="BB42" i="40" a="1"/>
  <c r="BC42" i="40" a="1"/>
  <c r="BD42" i="40" a="1"/>
  <c r="BE42" i="40" a="1"/>
  <c r="BF42" i="40" a="1"/>
  <c r="BG42" i="40" a="1"/>
  <c r="BH42" i="40" a="1"/>
  <c r="BI42" i="40" a="1"/>
  <c r="BJ42" i="40" a="1"/>
  <c r="BK42" i="40" a="1"/>
  <c r="BL42" i="40" a="1"/>
  <c r="BM42" i="40" a="1"/>
  <c r="BN42" i="40" a="1"/>
  <c r="BO42" i="40" a="1"/>
  <c r="BP42" i="40" a="1"/>
  <c r="G42" i="40"/>
  <c r="H42" i="40"/>
  <c r="I42" i="40"/>
  <c r="J42" i="40"/>
  <c r="K42" i="40"/>
  <c r="L42" i="40"/>
  <c r="M42" i="40"/>
  <c r="N42" i="40"/>
  <c r="O42" i="40"/>
  <c r="P42" i="40"/>
  <c r="Q42" i="40"/>
  <c r="R42" i="40"/>
  <c r="S42" i="40"/>
  <c r="T42" i="40"/>
  <c r="U42" i="40"/>
  <c r="V42" i="40"/>
  <c r="W42" i="40"/>
  <c r="X42" i="40"/>
  <c r="Y42" i="40"/>
  <c r="Z42" i="40"/>
  <c r="AA42" i="40"/>
  <c r="AB42" i="40"/>
  <c r="AC42" i="40"/>
  <c r="AD42" i="40"/>
  <c r="AE42" i="40"/>
  <c r="AF42" i="40"/>
  <c r="AG42" i="40"/>
  <c r="AH42" i="40"/>
  <c r="AI42" i="40"/>
  <c r="AJ42" i="40"/>
  <c r="AK42" i="40"/>
  <c r="AL42" i="40"/>
  <c r="AM42" i="40"/>
  <c r="AN42" i="40"/>
  <c r="AO42" i="40"/>
  <c r="AP42" i="40"/>
  <c r="AQ42" i="40"/>
  <c r="AR42" i="40"/>
  <c r="AS42" i="40"/>
  <c r="AT42" i="40"/>
  <c r="AU42" i="40"/>
  <c r="AV42" i="40"/>
  <c r="AW42" i="40"/>
  <c r="AX42" i="40"/>
  <c r="AY42" i="40"/>
  <c r="AZ42" i="40"/>
  <c r="BA42" i="40"/>
  <c r="BB42" i="40"/>
  <c r="BC42" i="40"/>
  <c r="BD42" i="40"/>
  <c r="BE42" i="40"/>
  <c r="BF42" i="40"/>
  <c r="BG42" i="40"/>
  <c r="BH42" i="40"/>
  <c r="BI42" i="40"/>
  <c r="BJ42" i="40"/>
  <c r="BK42" i="40"/>
  <c r="BL42" i="40"/>
  <c r="BM42" i="40"/>
  <c r="BN42" i="40"/>
  <c r="BO42" i="40"/>
  <c r="BP42" i="40"/>
  <c r="AB18" i="40"/>
  <c r="E53" i="40" a="1"/>
  <c r="E53" i="40"/>
  <c r="F53" i="40" a="1"/>
  <c r="F53" i="40"/>
  <c r="G53" i="40" a="1"/>
  <c r="H53" i="40" a="1"/>
  <c r="I53" i="40" a="1"/>
  <c r="J53" i="40" a="1"/>
  <c r="K53" i="40" a="1"/>
  <c r="L53" i="40" a="1"/>
  <c r="M53" i="40" a="1"/>
  <c r="N53" i="40" a="1"/>
  <c r="O53" i="40" a="1"/>
  <c r="P53" i="40" a="1"/>
  <c r="Q53" i="40" a="1"/>
  <c r="R53" i="40" a="1"/>
  <c r="S53" i="40" a="1"/>
  <c r="T53" i="40" a="1"/>
  <c r="U53" i="40" a="1"/>
  <c r="V53" i="40" a="1"/>
  <c r="W53" i="40" a="1"/>
  <c r="X53" i="40" a="1"/>
  <c r="Y53" i="40" a="1"/>
  <c r="Z53" i="40" a="1"/>
  <c r="AA53" i="40" a="1"/>
  <c r="AB53" i="40" a="1"/>
  <c r="AC53" i="40" a="1"/>
  <c r="AD53" i="40" a="1"/>
  <c r="AE53" i="40" a="1"/>
  <c r="AF53" i="40" a="1"/>
  <c r="AG53" i="40" a="1"/>
  <c r="AH53" i="40" a="1"/>
  <c r="AI53" i="40" a="1"/>
  <c r="AJ53" i="40" a="1"/>
  <c r="AK53" i="40" a="1"/>
  <c r="AL53" i="40" a="1"/>
  <c r="AM53" i="40" a="1"/>
  <c r="AN53" i="40" a="1"/>
  <c r="AO53" i="40" a="1"/>
  <c r="AP53" i="40" a="1"/>
  <c r="AQ53" i="40" a="1"/>
  <c r="AR53" i="40" a="1"/>
  <c r="AS53" i="40" a="1"/>
  <c r="AT53" i="40" a="1"/>
  <c r="AU53" i="40" a="1"/>
  <c r="AV53" i="40" a="1"/>
  <c r="AW53" i="40" a="1"/>
  <c r="AX53" i="40" a="1"/>
  <c r="AY53" i="40" a="1"/>
  <c r="AZ53" i="40" a="1"/>
  <c r="BA53" i="40" a="1"/>
  <c r="BB53" i="40" a="1"/>
  <c r="BC53" i="40" a="1"/>
  <c r="BD53" i="40" a="1"/>
  <c r="BE53" i="40" a="1"/>
  <c r="BF53" i="40" a="1"/>
  <c r="BG53" i="40" a="1"/>
  <c r="BH53" i="40" a="1"/>
  <c r="BI53" i="40" a="1"/>
  <c r="BJ53" i="40" a="1"/>
  <c r="BK53" i="40" a="1"/>
  <c r="BL53" i="40" a="1"/>
  <c r="BM53" i="40" a="1"/>
  <c r="BN53" i="40" a="1"/>
  <c r="BO53" i="40" a="1"/>
  <c r="BP53" i="40" a="1"/>
  <c r="G53" i="40"/>
  <c r="H53" i="40"/>
  <c r="I53" i="40"/>
  <c r="J53" i="40"/>
  <c r="K53" i="40"/>
  <c r="L53" i="40"/>
  <c r="M53" i="40"/>
  <c r="N53" i="40"/>
  <c r="O53" i="40"/>
  <c r="P53" i="40"/>
  <c r="Q53" i="40"/>
  <c r="R53" i="40"/>
  <c r="S53" i="40"/>
  <c r="T53" i="40"/>
  <c r="U53" i="40"/>
  <c r="V53" i="40"/>
  <c r="W53" i="40"/>
  <c r="X53" i="40"/>
  <c r="Y53" i="40"/>
  <c r="Z53" i="40"/>
  <c r="AA53" i="40"/>
  <c r="AB53" i="40"/>
  <c r="AC53" i="40"/>
  <c r="AD53" i="40"/>
  <c r="AE53" i="40"/>
  <c r="AF53" i="40"/>
  <c r="AG53" i="40"/>
  <c r="AH53" i="40"/>
  <c r="AI53" i="40"/>
  <c r="AJ53" i="40"/>
  <c r="AK53" i="40"/>
  <c r="AL53" i="40"/>
  <c r="AM53" i="40"/>
  <c r="AN53" i="40"/>
  <c r="AO53" i="40"/>
  <c r="AP53" i="40"/>
  <c r="AQ53" i="40"/>
  <c r="AR53" i="40"/>
  <c r="AS53" i="40"/>
  <c r="AT53" i="40"/>
  <c r="AU53" i="40"/>
  <c r="AV53" i="40"/>
  <c r="AW53" i="40"/>
  <c r="AX53" i="40"/>
  <c r="AY53" i="40"/>
  <c r="AZ53" i="40"/>
  <c r="BA53" i="40"/>
  <c r="BB53" i="40"/>
  <c r="BC53" i="40"/>
  <c r="BD53" i="40"/>
  <c r="BE53" i="40"/>
  <c r="BF53" i="40"/>
  <c r="BG53" i="40"/>
  <c r="BH53" i="40"/>
  <c r="BI53" i="40"/>
  <c r="BJ53" i="40"/>
  <c r="BK53" i="40"/>
  <c r="BL53" i="40"/>
  <c r="BM53" i="40"/>
  <c r="BN53" i="40"/>
  <c r="BO53" i="40"/>
  <c r="BP53" i="40"/>
  <c r="AC18" i="40"/>
  <c r="W18" i="40"/>
  <c r="M19" i="40"/>
  <c r="N19" i="40" a="1"/>
  <c r="N19" i="40"/>
  <c r="O19" i="40"/>
  <c r="E32" i="40" a="1"/>
  <c r="E32" i="40"/>
  <c r="F32" i="40" a="1"/>
  <c r="F32" i="40"/>
  <c r="G32" i="40" a="1"/>
  <c r="H32" i="40" a="1"/>
  <c r="I32" i="40" a="1"/>
  <c r="J32" i="40" a="1"/>
  <c r="K32" i="40" a="1"/>
  <c r="L32" i="40" a="1"/>
  <c r="P19" i="40"/>
  <c r="M32" i="40" a="1"/>
  <c r="N32" i="40" a="1"/>
  <c r="O32" i="40" a="1"/>
  <c r="P32" i="40" a="1"/>
  <c r="Q32" i="40" a="1"/>
  <c r="R32" i="40" a="1"/>
  <c r="S32" i="40" a="1"/>
  <c r="T32" i="40" a="1"/>
  <c r="Q19" i="40"/>
  <c r="U32" i="40" a="1"/>
  <c r="V32" i="40" a="1"/>
  <c r="W32" i="40" a="1"/>
  <c r="X32" i="40" a="1"/>
  <c r="Y32" i="40" a="1"/>
  <c r="Z32" i="40" a="1"/>
  <c r="AA32" i="40" a="1"/>
  <c r="AB32" i="40" a="1"/>
  <c r="R19" i="40"/>
  <c r="AC32" i="40" a="1"/>
  <c r="AD32" i="40" a="1"/>
  <c r="AE32" i="40" a="1"/>
  <c r="AF32" i="40" a="1"/>
  <c r="AG32" i="40" a="1"/>
  <c r="AH32" i="40" a="1"/>
  <c r="AI32" i="40" a="1"/>
  <c r="AJ32" i="40" a="1"/>
  <c r="S19" i="40"/>
  <c r="AK32" i="40" a="1"/>
  <c r="AL32" i="40" a="1"/>
  <c r="AM32" i="40" a="1"/>
  <c r="AN32" i="40" a="1"/>
  <c r="AO32" i="40" a="1"/>
  <c r="AP32" i="40" a="1"/>
  <c r="AQ32" i="40" a="1"/>
  <c r="AR32" i="40" a="1"/>
  <c r="T19" i="40"/>
  <c r="AS32" i="40" a="1"/>
  <c r="AT32" i="40" a="1"/>
  <c r="AU32" i="40" a="1"/>
  <c r="AV32" i="40" a="1"/>
  <c r="AW32" i="40" a="1"/>
  <c r="AX32" i="40" a="1"/>
  <c r="AY32" i="40" a="1"/>
  <c r="AZ32" i="40" a="1"/>
  <c r="U19" i="40"/>
  <c r="BA32" i="40" a="1"/>
  <c r="BB32" i="40" a="1"/>
  <c r="BC32" i="40" a="1"/>
  <c r="BD32" i="40" a="1"/>
  <c r="BE32" i="40" a="1"/>
  <c r="BF32" i="40" a="1"/>
  <c r="BG32" i="40" a="1"/>
  <c r="BH32" i="40" a="1"/>
  <c r="V19" i="40"/>
  <c r="BI32" i="40" a="1"/>
  <c r="BJ32" i="40" a="1"/>
  <c r="BK32" i="40" a="1"/>
  <c r="BL32" i="40" a="1"/>
  <c r="BM32" i="40" a="1"/>
  <c r="BN32" i="40" a="1"/>
  <c r="BO32" i="40" a="1"/>
  <c r="BP32" i="40" a="1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AA32" i="40"/>
  <c r="AB32" i="40"/>
  <c r="AC32" i="40"/>
  <c r="AD32" i="40"/>
  <c r="AE32" i="40"/>
  <c r="AF32" i="40"/>
  <c r="AG32" i="40"/>
  <c r="AH32" i="40"/>
  <c r="AI32" i="40"/>
  <c r="AJ32" i="40"/>
  <c r="AK32" i="40"/>
  <c r="AL32" i="40"/>
  <c r="AM32" i="40"/>
  <c r="AN32" i="40"/>
  <c r="AO32" i="40"/>
  <c r="AP32" i="40"/>
  <c r="AQ32" i="40"/>
  <c r="AR32" i="40"/>
  <c r="AS32" i="40"/>
  <c r="AT32" i="40"/>
  <c r="AU32" i="40"/>
  <c r="AV32" i="40"/>
  <c r="AW32" i="40"/>
  <c r="AX32" i="40"/>
  <c r="AY32" i="40"/>
  <c r="AZ32" i="40"/>
  <c r="BA32" i="40"/>
  <c r="BB32" i="40"/>
  <c r="BC32" i="40"/>
  <c r="BD32" i="40"/>
  <c r="BE32" i="40"/>
  <c r="BF32" i="40"/>
  <c r="BG32" i="40"/>
  <c r="BH32" i="40"/>
  <c r="BI32" i="40"/>
  <c r="BJ32" i="40"/>
  <c r="BK32" i="40"/>
  <c r="BL32" i="40"/>
  <c r="BM32" i="40"/>
  <c r="BN32" i="40"/>
  <c r="BO32" i="40"/>
  <c r="BP32" i="40"/>
  <c r="AA19" i="40"/>
  <c r="E43" i="40" a="1"/>
  <c r="E43" i="40"/>
  <c r="F43" i="40" a="1"/>
  <c r="F43" i="40"/>
  <c r="G43" i="40" a="1"/>
  <c r="H43" i="40" a="1"/>
  <c r="I43" i="40" a="1"/>
  <c r="J43" i="40" a="1"/>
  <c r="K43" i="40" a="1"/>
  <c r="L43" i="40" a="1"/>
  <c r="M43" i="40" a="1"/>
  <c r="N43" i="40" a="1"/>
  <c r="O43" i="40" a="1"/>
  <c r="P43" i="40" a="1"/>
  <c r="Q43" i="40" a="1"/>
  <c r="R43" i="40" a="1"/>
  <c r="S43" i="40" a="1"/>
  <c r="T43" i="40" a="1"/>
  <c r="U43" i="40" a="1"/>
  <c r="V43" i="40" a="1"/>
  <c r="W43" i="40" a="1"/>
  <c r="X43" i="40" a="1"/>
  <c r="Y43" i="40" a="1"/>
  <c r="Z43" i="40" a="1"/>
  <c r="AA43" i="40" a="1"/>
  <c r="AB43" i="40" a="1"/>
  <c r="AC43" i="40" a="1"/>
  <c r="AD43" i="40" a="1"/>
  <c r="AE43" i="40" a="1"/>
  <c r="AF43" i="40" a="1"/>
  <c r="AG43" i="40" a="1"/>
  <c r="AH43" i="40" a="1"/>
  <c r="AI43" i="40" a="1"/>
  <c r="AJ43" i="40" a="1"/>
  <c r="AK43" i="40" a="1"/>
  <c r="AL43" i="40" a="1"/>
  <c r="AM43" i="40" a="1"/>
  <c r="AN43" i="40" a="1"/>
  <c r="AO43" i="40" a="1"/>
  <c r="AP43" i="40" a="1"/>
  <c r="AQ43" i="40" a="1"/>
  <c r="AR43" i="40" a="1"/>
  <c r="AS43" i="40" a="1"/>
  <c r="AT43" i="40" a="1"/>
  <c r="AU43" i="40" a="1"/>
  <c r="AV43" i="40" a="1"/>
  <c r="AW43" i="40" a="1"/>
  <c r="AX43" i="40" a="1"/>
  <c r="AY43" i="40" a="1"/>
  <c r="AZ43" i="40" a="1"/>
  <c r="BA43" i="40" a="1"/>
  <c r="BB43" i="40" a="1"/>
  <c r="BC43" i="40" a="1"/>
  <c r="BD43" i="40" a="1"/>
  <c r="BE43" i="40" a="1"/>
  <c r="BF43" i="40" a="1"/>
  <c r="BG43" i="40" a="1"/>
  <c r="BH43" i="40" a="1"/>
  <c r="BI43" i="40" a="1"/>
  <c r="BJ43" i="40" a="1"/>
  <c r="BK43" i="40" a="1"/>
  <c r="BL43" i="40" a="1"/>
  <c r="BM43" i="40" a="1"/>
  <c r="BN43" i="40" a="1"/>
  <c r="BO43" i="40" a="1"/>
  <c r="BP43" i="40" a="1"/>
  <c r="G43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AA43" i="40"/>
  <c r="AB43" i="40"/>
  <c r="AC43" i="40"/>
  <c r="AD43" i="40"/>
  <c r="AE43" i="40"/>
  <c r="AF43" i="40"/>
  <c r="AG43" i="40"/>
  <c r="AH43" i="40"/>
  <c r="AI43" i="40"/>
  <c r="AJ43" i="40"/>
  <c r="AK43" i="40"/>
  <c r="AL43" i="40"/>
  <c r="AM43" i="40"/>
  <c r="AN43" i="40"/>
  <c r="AO43" i="40"/>
  <c r="AP43" i="40"/>
  <c r="AQ43" i="40"/>
  <c r="AR43" i="40"/>
  <c r="AS43" i="40"/>
  <c r="AT43" i="40"/>
  <c r="AU43" i="40"/>
  <c r="AV43" i="40"/>
  <c r="AW43" i="40"/>
  <c r="AX43" i="40"/>
  <c r="AY43" i="40"/>
  <c r="AZ43" i="40"/>
  <c r="BA43" i="40"/>
  <c r="BB43" i="40"/>
  <c r="BC43" i="40"/>
  <c r="BD43" i="40"/>
  <c r="BE43" i="40"/>
  <c r="BF43" i="40"/>
  <c r="BG43" i="40"/>
  <c r="BH43" i="40"/>
  <c r="BI43" i="40"/>
  <c r="BJ43" i="40"/>
  <c r="BK43" i="40"/>
  <c r="BL43" i="40"/>
  <c r="BM43" i="40"/>
  <c r="BN43" i="40"/>
  <c r="BO43" i="40"/>
  <c r="BP43" i="40"/>
  <c r="AB19" i="40"/>
  <c r="E54" i="40" a="1"/>
  <c r="E54" i="40"/>
  <c r="F54" i="40" a="1"/>
  <c r="F54" i="40"/>
  <c r="G54" i="40" a="1"/>
  <c r="H54" i="40" a="1"/>
  <c r="I54" i="40" a="1"/>
  <c r="J54" i="40" a="1"/>
  <c r="K54" i="40" a="1"/>
  <c r="L54" i="40" a="1"/>
  <c r="M54" i="40" a="1"/>
  <c r="N54" i="40" a="1"/>
  <c r="O54" i="40" a="1"/>
  <c r="P54" i="40" a="1"/>
  <c r="Q54" i="40" a="1"/>
  <c r="R54" i="40" a="1"/>
  <c r="S54" i="40" a="1"/>
  <c r="T54" i="40" a="1"/>
  <c r="U54" i="40" a="1"/>
  <c r="V54" i="40" a="1"/>
  <c r="W54" i="40" a="1"/>
  <c r="X54" i="40" a="1"/>
  <c r="Y54" i="40" a="1"/>
  <c r="Z54" i="40" a="1"/>
  <c r="AA54" i="40" a="1"/>
  <c r="AB54" i="40" a="1"/>
  <c r="AC54" i="40" a="1"/>
  <c r="AD54" i="40" a="1"/>
  <c r="AE54" i="40" a="1"/>
  <c r="AF54" i="40" a="1"/>
  <c r="AG54" i="40" a="1"/>
  <c r="AH54" i="40" a="1"/>
  <c r="AI54" i="40" a="1"/>
  <c r="AJ54" i="40" a="1"/>
  <c r="AK54" i="40" a="1"/>
  <c r="AL54" i="40" a="1"/>
  <c r="AM54" i="40" a="1"/>
  <c r="AN54" i="40" a="1"/>
  <c r="AO54" i="40" a="1"/>
  <c r="AP54" i="40" a="1"/>
  <c r="AQ54" i="40" a="1"/>
  <c r="AR54" i="40" a="1"/>
  <c r="AS54" i="40" a="1"/>
  <c r="AT54" i="40" a="1"/>
  <c r="AU54" i="40" a="1"/>
  <c r="AV54" i="40" a="1"/>
  <c r="AW54" i="40" a="1"/>
  <c r="AX54" i="40" a="1"/>
  <c r="AY54" i="40" a="1"/>
  <c r="AZ54" i="40" a="1"/>
  <c r="BA54" i="40" a="1"/>
  <c r="BB54" i="40" a="1"/>
  <c r="BC54" i="40" a="1"/>
  <c r="BD54" i="40" a="1"/>
  <c r="BE54" i="40" a="1"/>
  <c r="BF54" i="40" a="1"/>
  <c r="BG54" i="40" a="1"/>
  <c r="BH54" i="40" a="1"/>
  <c r="BI54" i="40" a="1"/>
  <c r="BJ54" i="40" a="1"/>
  <c r="BK54" i="40" a="1"/>
  <c r="BL54" i="40" a="1"/>
  <c r="BM54" i="40" a="1"/>
  <c r="BN54" i="40" a="1"/>
  <c r="BO54" i="40" a="1"/>
  <c r="BP54" i="40" a="1"/>
  <c r="G54" i="40"/>
  <c r="H54" i="40"/>
  <c r="I54" i="40"/>
  <c r="J54" i="40"/>
  <c r="K54" i="40"/>
  <c r="L54" i="40"/>
  <c r="M54" i="40"/>
  <c r="N54" i="40"/>
  <c r="O54" i="40"/>
  <c r="P54" i="40"/>
  <c r="Q54" i="40"/>
  <c r="R54" i="40"/>
  <c r="S54" i="40"/>
  <c r="T54" i="40"/>
  <c r="U54" i="40"/>
  <c r="V54" i="40"/>
  <c r="W54" i="40"/>
  <c r="X54" i="40"/>
  <c r="Y54" i="40"/>
  <c r="Z54" i="40"/>
  <c r="AA54" i="40"/>
  <c r="AB54" i="40"/>
  <c r="AC54" i="40"/>
  <c r="AD54" i="40"/>
  <c r="AE54" i="40"/>
  <c r="AF54" i="40"/>
  <c r="AG54" i="40"/>
  <c r="AH54" i="40"/>
  <c r="AI54" i="40"/>
  <c r="AJ54" i="40"/>
  <c r="AK54" i="40"/>
  <c r="AL54" i="40"/>
  <c r="AM54" i="40"/>
  <c r="AN54" i="40"/>
  <c r="AO54" i="40"/>
  <c r="AP54" i="40"/>
  <c r="AQ54" i="40"/>
  <c r="AR54" i="40"/>
  <c r="AS54" i="40"/>
  <c r="AT54" i="40"/>
  <c r="AU54" i="40"/>
  <c r="AV54" i="40"/>
  <c r="AW54" i="40"/>
  <c r="AX54" i="40"/>
  <c r="AY54" i="40"/>
  <c r="AZ54" i="40"/>
  <c r="BA54" i="40"/>
  <c r="BB54" i="40"/>
  <c r="BC54" i="40"/>
  <c r="BD54" i="40"/>
  <c r="BE54" i="40"/>
  <c r="BF54" i="40"/>
  <c r="BG54" i="40"/>
  <c r="BH54" i="40"/>
  <c r="BI54" i="40"/>
  <c r="BJ54" i="40"/>
  <c r="BK54" i="40"/>
  <c r="BL54" i="40"/>
  <c r="BM54" i="40"/>
  <c r="BN54" i="40"/>
  <c r="BO54" i="40"/>
  <c r="BP54" i="40"/>
  <c r="AC19" i="40"/>
  <c r="W19" i="40"/>
  <c r="M20" i="40"/>
  <c r="N20" i="40" a="1"/>
  <c r="N20" i="40"/>
  <c r="O20" i="40"/>
  <c r="E33" i="40" a="1"/>
  <c r="E33" i="40"/>
  <c r="F33" i="40" a="1"/>
  <c r="F33" i="40"/>
  <c r="G33" i="40" a="1"/>
  <c r="H33" i="40" a="1"/>
  <c r="I33" i="40" a="1"/>
  <c r="J33" i="40" a="1"/>
  <c r="K33" i="40" a="1"/>
  <c r="L33" i="40" a="1"/>
  <c r="P20" i="40"/>
  <c r="M33" i="40" a="1"/>
  <c r="N33" i="40" a="1"/>
  <c r="O33" i="40" a="1"/>
  <c r="P33" i="40" a="1"/>
  <c r="Q33" i="40" a="1"/>
  <c r="R33" i="40" a="1"/>
  <c r="S33" i="40" a="1"/>
  <c r="T33" i="40" a="1"/>
  <c r="Q20" i="40"/>
  <c r="U33" i="40" a="1"/>
  <c r="V33" i="40" a="1"/>
  <c r="W33" i="40" a="1"/>
  <c r="X33" i="40" a="1"/>
  <c r="Y33" i="40" a="1"/>
  <c r="Z33" i="40" a="1"/>
  <c r="AA33" i="40" a="1"/>
  <c r="AB33" i="40" a="1"/>
  <c r="R20" i="40"/>
  <c r="AC33" i="40" a="1"/>
  <c r="AD33" i="40" a="1"/>
  <c r="AE33" i="40" a="1"/>
  <c r="AF33" i="40" a="1"/>
  <c r="AG33" i="40" a="1"/>
  <c r="AH33" i="40" a="1"/>
  <c r="AI33" i="40" a="1"/>
  <c r="AJ33" i="40" a="1"/>
  <c r="S20" i="40"/>
  <c r="AK33" i="40" a="1"/>
  <c r="AL33" i="40" a="1"/>
  <c r="AM33" i="40" a="1"/>
  <c r="AN33" i="40" a="1"/>
  <c r="AO33" i="40" a="1"/>
  <c r="AP33" i="40" a="1"/>
  <c r="AQ33" i="40" a="1"/>
  <c r="AR33" i="40" a="1"/>
  <c r="T20" i="40"/>
  <c r="AS33" i="40" a="1"/>
  <c r="AT33" i="40" a="1"/>
  <c r="AU33" i="40" a="1"/>
  <c r="AV33" i="40" a="1"/>
  <c r="AW33" i="40" a="1"/>
  <c r="AX33" i="40" a="1"/>
  <c r="AY33" i="40" a="1"/>
  <c r="AZ33" i="40" a="1"/>
  <c r="U20" i="40"/>
  <c r="BA33" i="40" a="1"/>
  <c r="BB33" i="40" a="1"/>
  <c r="BC33" i="40" a="1"/>
  <c r="BD33" i="40" a="1"/>
  <c r="BE33" i="40" a="1"/>
  <c r="BF33" i="40" a="1"/>
  <c r="BG33" i="40" a="1"/>
  <c r="BH33" i="40" a="1"/>
  <c r="V20" i="40"/>
  <c r="BI33" i="40" a="1"/>
  <c r="BJ33" i="40" a="1"/>
  <c r="BK33" i="40" a="1"/>
  <c r="BL33" i="40" a="1"/>
  <c r="BM33" i="40" a="1"/>
  <c r="BN33" i="40" a="1"/>
  <c r="BO33" i="40" a="1"/>
  <c r="BP33" i="40" a="1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AA33" i="40"/>
  <c r="AB33" i="40"/>
  <c r="AC33" i="40"/>
  <c r="AD33" i="40"/>
  <c r="AE33" i="40"/>
  <c r="AF33" i="40"/>
  <c r="AG33" i="40"/>
  <c r="AH33" i="40"/>
  <c r="AI33" i="40"/>
  <c r="AJ33" i="40"/>
  <c r="AK33" i="40"/>
  <c r="AL33" i="40"/>
  <c r="AM33" i="40"/>
  <c r="AN33" i="40"/>
  <c r="AO33" i="40"/>
  <c r="AP33" i="40"/>
  <c r="AQ33" i="40"/>
  <c r="AR33" i="40"/>
  <c r="AS33" i="40"/>
  <c r="AT33" i="40"/>
  <c r="AU33" i="40"/>
  <c r="AV33" i="40"/>
  <c r="AW33" i="40"/>
  <c r="AX33" i="40"/>
  <c r="AY33" i="40"/>
  <c r="AZ33" i="40"/>
  <c r="BA33" i="40"/>
  <c r="BB33" i="40"/>
  <c r="BC33" i="40"/>
  <c r="BD33" i="40"/>
  <c r="BE33" i="40"/>
  <c r="BF33" i="40"/>
  <c r="BG33" i="40"/>
  <c r="BH33" i="40"/>
  <c r="BI33" i="40"/>
  <c r="BJ33" i="40"/>
  <c r="BK33" i="40"/>
  <c r="BL33" i="40"/>
  <c r="BM33" i="40"/>
  <c r="BN33" i="40"/>
  <c r="BO33" i="40"/>
  <c r="BP33" i="40"/>
  <c r="AA20" i="40"/>
  <c r="E44" i="40" a="1"/>
  <c r="E44" i="40"/>
  <c r="F44" i="40" a="1"/>
  <c r="F44" i="40"/>
  <c r="G44" i="40" a="1"/>
  <c r="H44" i="40" a="1"/>
  <c r="I44" i="40" a="1"/>
  <c r="J44" i="40" a="1"/>
  <c r="K44" i="40" a="1"/>
  <c r="L44" i="40" a="1"/>
  <c r="M44" i="40" a="1"/>
  <c r="N44" i="40" a="1"/>
  <c r="O44" i="40" a="1"/>
  <c r="P44" i="40" a="1"/>
  <c r="Q44" i="40" a="1"/>
  <c r="R44" i="40" a="1"/>
  <c r="S44" i="40" a="1"/>
  <c r="T44" i="40" a="1"/>
  <c r="U44" i="40" a="1"/>
  <c r="V44" i="40" a="1"/>
  <c r="W44" i="40" a="1"/>
  <c r="X44" i="40" a="1"/>
  <c r="Y44" i="40" a="1"/>
  <c r="Z44" i="40" a="1"/>
  <c r="AA44" i="40" a="1"/>
  <c r="AB44" i="40" a="1"/>
  <c r="AC44" i="40" a="1"/>
  <c r="AD44" i="40" a="1"/>
  <c r="AE44" i="40" a="1"/>
  <c r="AF44" i="40" a="1"/>
  <c r="AG44" i="40" a="1"/>
  <c r="AH44" i="40" a="1"/>
  <c r="AI44" i="40" a="1"/>
  <c r="AJ44" i="40" a="1"/>
  <c r="AK44" i="40" a="1"/>
  <c r="AL44" i="40" a="1"/>
  <c r="AM44" i="40" a="1"/>
  <c r="AN44" i="40" a="1"/>
  <c r="AO44" i="40" a="1"/>
  <c r="AP44" i="40" a="1"/>
  <c r="AQ44" i="40" a="1"/>
  <c r="AR44" i="40" a="1"/>
  <c r="AS44" i="40" a="1"/>
  <c r="AT44" i="40" a="1"/>
  <c r="AU44" i="40" a="1"/>
  <c r="AV44" i="40" a="1"/>
  <c r="AW44" i="40" a="1"/>
  <c r="AX44" i="40" a="1"/>
  <c r="AY44" i="40" a="1"/>
  <c r="AZ44" i="40" a="1"/>
  <c r="BA44" i="40" a="1"/>
  <c r="BB44" i="40" a="1"/>
  <c r="BC44" i="40" a="1"/>
  <c r="BD44" i="40" a="1"/>
  <c r="BE44" i="40" a="1"/>
  <c r="BF44" i="40" a="1"/>
  <c r="BG44" i="40" a="1"/>
  <c r="BH44" i="40" a="1"/>
  <c r="BI44" i="40" a="1"/>
  <c r="BJ44" i="40" a="1"/>
  <c r="BK44" i="40" a="1"/>
  <c r="BL44" i="40" a="1"/>
  <c r="BM44" i="40" a="1"/>
  <c r="BN44" i="40" a="1"/>
  <c r="BO44" i="40" a="1"/>
  <c r="BP44" i="40" a="1"/>
  <c r="G44" i="40"/>
  <c r="H44" i="40"/>
  <c r="I44" i="40"/>
  <c r="J44" i="40"/>
  <c r="K44" i="40"/>
  <c r="L44" i="40"/>
  <c r="M44" i="40"/>
  <c r="N44" i="40"/>
  <c r="O44" i="40"/>
  <c r="P44" i="40"/>
  <c r="Q44" i="40"/>
  <c r="R44" i="40"/>
  <c r="S44" i="40"/>
  <c r="T44" i="40"/>
  <c r="U44" i="40"/>
  <c r="V44" i="40"/>
  <c r="W44" i="40"/>
  <c r="X44" i="40"/>
  <c r="Y44" i="40"/>
  <c r="Z44" i="40"/>
  <c r="AA44" i="40"/>
  <c r="AB44" i="40"/>
  <c r="AC44" i="40"/>
  <c r="AD44" i="40"/>
  <c r="AE44" i="40"/>
  <c r="AF44" i="40"/>
  <c r="AG44" i="40"/>
  <c r="AH44" i="40"/>
  <c r="AI44" i="40"/>
  <c r="AJ44" i="40"/>
  <c r="AK44" i="40"/>
  <c r="AL44" i="40"/>
  <c r="AM44" i="40"/>
  <c r="AN44" i="40"/>
  <c r="AO44" i="40"/>
  <c r="AP44" i="40"/>
  <c r="AQ44" i="40"/>
  <c r="AR44" i="40"/>
  <c r="AS44" i="40"/>
  <c r="AT44" i="40"/>
  <c r="AU44" i="40"/>
  <c r="AV44" i="40"/>
  <c r="AW44" i="40"/>
  <c r="AX44" i="40"/>
  <c r="AY44" i="40"/>
  <c r="AZ44" i="40"/>
  <c r="BA44" i="40"/>
  <c r="BB44" i="40"/>
  <c r="BC44" i="40"/>
  <c r="BD44" i="40"/>
  <c r="BE44" i="40"/>
  <c r="BF44" i="40"/>
  <c r="BG44" i="40"/>
  <c r="BH44" i="40"/>
  <c r="BI44" i="40"/>
  <c r="BJ44" i="40"/>
  <c r="BK44" i="40"/>
  <c r="BL44" i="40"/>
  <c r="BM44" i="40"/>
  <c r="BN44" i="40"/>
  <c r="BO44" i="40"/>
  <c r="BP44" i="40"/>
  <c r="AB20" i="40"/>
  <c r="E55" i="40" a="1"/>
  <c r="E55" i="40"/>
  <c r="F55" i="40" a="1"/>
  <c r="F55" i="40"/>
  <c r="G55" i="40" a="1"/>
  <c r="H55" i="40" a="1"/>
  <c r="I55" i="40" a="1"/>
  <c r="J55" i="40" a="1"/>
  <c r="K55" i="40" a="1"/>
  <c r="L55" i="40" a="1"/>
  <c r="M55" i="40" a="1"/>
  <c r="N55" i="40" a="1"/>
  <c r="O55" i="40" a="1"/>
  <c r="P55" i="40" a="1"/>
  <c r="Q55" i="40" a="1"/>
  <c r="R55" i="40" a="1"/>
  <c r="S55" i="40" a="1"/>
  <c r="T55" i="40" a="1"/>
  <c r="U55" i="40" a="1"/>
  <c r="V55" i="40" a="1"/>
  <c r="W55" i="40" a="1"/>
  <c r="X55" i="40" a="1"/>
  <c r="Y55" i="40" a="1"/>
  <c r="Z55" i="40" a="1"/>
  <c r="AA55" i="40" a="1"/>
  <c r="AB55" i="40" a="1"/>
  <c r="AC55" i="40" a="1"/>
  <c r="AD55" i="40" a="1"/>
  <c r="AE55" i="40" a="1"/>
  <c r="AF55" i="40" a="1"/>
  <c r="AG55" i="40" a="1"/>
  <c r="AH55" i="40" a="1"/>
  <c r="AI55" i="40" a="1"/>
  <c r="AJ55" i="40" a="1"/>
  <c r="AK55" i="40" a="1"/>
  <c r="AL55" i="40" a="1"/>
  <c r="AM55" i="40" a="1"/>
  <c r="AN55" i="40" a="1"/>
  <c r="AO55" i="40" a="1"/>
  <c r="AP55" i="40" a="1"/>
  <c r="AQ55" i="40" a="1"/>
  <c r="AR55" i="40" a="1"/>
  <c r="AS55" i="40" a="1"/>
  <c r="AT55" i="40" a="1"/>
  <c r="AU55" i="40" a="1"/>
  <c r="AV55" i="40" a="1"/>
  <c r="AW55" i="40" a="1"/>
  <c r="AX55" i="40" a="1"/>
  <c r="AY55" i="40" a="1"/>
  <c r="AZ55" i="40" a="1"/>
  <c r="BA55" i="40" a="1"/>
  <c r="BB55" i="40" a="1"/>
  <c r="BC55" i="40" a="1"/>
  <c r="BD55" i="40" a="1"/>
  <c r="BE55" i="40" a="1"/>
  <c r="BF55" i="40" a="1"/>
  <c r="BG55" i="40" a="1"/>
  <c r="BH55" i="40" a="1"/>
  <c r="BI55" i="40" a="1"/>
  <c r="BJ55" i="40" a="1"/>
  <c r="BK55" i="40" a="1"/>
  <c r="BL55" i="40" a="1"/>
  <c r="BM55" i="40" a="1"/>
  <c r="BN55" i="40" a="1"/>
  <c r="BO55" i="40" a="1"/>
  <c r="BP55" i="40" a="1"/>
  <c r="G55" i="40"/>
  <c r="H55" i="40"/>
  <c r="I55" i="40"/>
  <c r="J55" i="40"/>
  <c r="K55" i="40"/>
  <c r="L55" i="40"/>
  <c r="M55" i="40"/>
  <c r="N55" i="40"/>
  <c r="O55" i="40"/>
  <c r="P55" i="40"/>
  <c r="Q55" i="40"/>
  <c r="R55" i="40"/>
  <c r="S55" i="40"/>
  <c r="T55" i="40"/>
  <c r="U55" i="40"/>
  <c r="V55" i="40"/>
  <c r="W55" i="40"/>
  <c r="X55" i="40"/>
  <c r="Y55" i="40"/>
  <c r="Z55" i="40"/>
  <c r="AA55" i="40"/>
  <c r="AB55" i="40"/>
  <c r="AC55" i="40"/>
  <c r="AD55" i="40"/>
  <c r="AE55" i="40"/>
  <c r="AF55" i="40"/>
  <c r="AG55" i="40"/>
  <c r="AH55" i="40"/>
  <c r="AI55" i="40"/>
  <c r="AJ55" i="40"/>
  <c r="AK55" i="40"/>
  <c r="AL55" i="40"/>
  <c r="AM55" i="40"/>
  <c r="AN55" i="40"/>
  <c r="AO55" i="40"/>
  <c r="AP55" i="40"/>
  <c r="AQ55" i="40"/>
  <c r="AR55" i="40"/>
  <c r="AS55" i="40"/>
  <c r="AT55" i="40"/>
  <c r="AU55" i="40"/>
  <c r="AV55" i="40"/>
  <c r="AW55" i="40"/>
  <c r="AX55" i="40"/>
  <c r="AY55" i="40"/>
  <c r="AZ55" i="40"/>
  <c r="BA55" i="40"/>
  <c r="BB55" i="40"/>
  <c r="BC55" i="40"/>
  <c r="BD55" i="40"/>
  <c r="BE55" i="40"/>
  <c r="BF55" i="40"/>
  <c r="BG55" i="40"/>
  <c r="BH55" i="40"/>
  <c r="BI55" i="40"/>
  <c r="BJ55" i="40"/>
  <c r="BK55" i="40"/>
  <c r="BL55" i="40"/>
  <c r="BM55" i="40"/>
  <c r="BN55" i="40"/>
  <c r="BO55" i="40"/>
  <c r="BP55" i="40"/>
  <c r="AC20" i="40"/>
  <c r="W20" i="40"/>
  <c r="M21" i="40"/>
  <c r="N21" i="40" a="1"/>
  <c r="N21" i="40"/>
  <c r="O21" i="40"/>
  <c r="E34" i="40" a="1"/>
  <c r="E34" i="40"/>
  <c r="F34" i="40" a="1"/>
  <c r="F34" i="40"/>
  <c r="G34" i="40" a="1"/>
  <c r="H34" i="40" a="1"/>
  <c r="I34" i="40" a="1"/>
  <c r="J34" i="40" a="1"/>
  <c r="K34" i="40" a="1"/>
  <c r="L34" i="40" a="1"/>
  <c r="P21" i="40"/>
  <c r="M34" i="40" a="1"/>
  <c r="N34" i="40" a="1"/>
  <c r="O34" i="40" a="1"/>
  <c r="P34" i="40" a="1"/>
  <c r="Q34" i="40" a="1"/>
  <c r="R34" i="40" a="1"/>
  <c r="S34" i="40" a="1"/>
  <c r="T34" i="40" a="1"/>
  <c r="Q21" i="40"/>
  <c r="U34" i="40" a="1"/>
  <c r="V34" i="40" a="1"/>
  <c r="W34" i="40" a="1"/>
  <c r="X34" i="40" a="1"/>
  <c r="Y34" i="40" a="1"/>
  <c r="Z34" i="40" a="1"/>
  <c r="AA34" i="40" a="1"/>
  <c r="AB34" i="40" a="1"/>
  <c r="R21" i="40"/>
  <c r="AC34" i="40" a="1"/>
  <c r="AD34" i="40" a="1"/>
  <c r="AE34" i="40" a="1"/>
  <c r="AF34" i="40" a="1"/>
  <c r="AG34" i="40" a="1"/>
  <c r="AH34" i="40" a="1"/>
  <c r="AI34" i="40" a="1"/>
  <c r="AJ34" i="40" a="1"/>
  <c r="S21" i="40"/>
  <c r="AK34" i="40" a="1"/>
  <c r="AL34" i="40" a="1"/>
  <c r="AM34" i="40" a="1"/>
  <c r="AN34" i="40" a="1"/>
  <c r="AO34" i="40" a="1"/>
  <c r="AP34" i="40" a="1"/>
  <c r="AQ34" i="40" a="1"/>
  <c r="AR34" i="40" a="1"/>
  <c r="T21" i="40"/>
  <c r="AS34" i="40" a="1"/>
  <c r="AT34" i="40" a="1"/>
  <c r="AU34" i="40" a="1"/>
  <c r="AV34" i="40" a="1"/>
  <c r="AW34" i="40" a="1"/>
  <c r="AX34" i="40" a="1"/>
  <c r="AY34" i="40" a="1"/>
  <c r="AZ34" i="40" a="1"/>
  <c r="U21" i="40"/>
  <c r="BA34" i="40" a="1"/>
  <c r="BB34" i="40" a="1"/>
  <c r="BC34" i="40" a="1"/>
  <c r="BD34" i="40" a="1"/>
  <c r="BE34" i="40" a="1"/>
  <c r="BF34" i="40" a="1"/>
  <c r="BG34" i="40" a="1"/>
  <c r="BH34" i="40" a="1"/>
  <c r="V21" i="40"/>
  <c r="BI34" i="40" a="1"/>
  <c r="BJ34" i="40" a="1"/>
  <c r="BK34" i="40" a="1"/>
  <c r="BL34" i="40" a="1"/>
  <c r="BM34" i="40" a="1"/>
  <c r="BN34" i="40" a="1"/>
  <c r="BO34" i="40" a="1"/>
  <c r="BP34" i="40" a="1"/>
  <c r="G34" i="40"/>
  <c r="H34" i="40"/>
  <c r="I34" i="40"/>
  <c r="J34" i="40"/>
  <c r="K34" i="40"/>
  <c r="L34" i="40"/>
  <c r="M34" i="40"/>
  <c r="N34" i="40"/>
  <c r="O34" i="40"/>
  <c r="P34" i="40"/>
  <c r="Q34" i="40"/>
  <c r="R34" i="40"/>
  <c r="S34" i="40"/>
  <c r="T34" i="40"/>
  <c r="U34" i="40"/>
  <c r="V34" i="40"/>
  <c r="W34" i="40"/>
  <c r="X34" i="40"/>
  <c r="Y34" i="40"/>
  <c r="Z34" i="40"/>
  <c r="AA34" i="40"/>
  <c r="AB34" i="40"/>
  <c r="AC34" i="40"/>
  <c r="AD34" i="40"/>
  <c r="AE34" i="40"/>
  <c r="AF34" i="40"/>
  <c r="AG34" i="40"/>
  <c r="AH34" i="40"/>
  <c r="AI34" i="40"/>
  <c r="AJ34" i="40"/>
  <c r="AK34" i="40"/>
  <c r="AL34" i="40"/>
  <c r="AM34" i="40"/>
  <c r="AN34" i="40"/>
  <c r="AO34" i="40"/>
  <c r="AP34" i="40"/>
  <c r="AQ34" i="40"/>
  <c r="AR34" i="40"/>
  <c r="AS34" i="40"/>
  <c r="AT34" i="40"/>
  <c r="AU34" i="40"/>
  <c r="AV34" i="40"/>
  <c r="AW34" i="40"/>
  <c r="AX34" i="40"/>
  <c r="AY34" i="40"/>
  <c r="AZ34" i="40"/>
  <c r="BA34" i="40"/>
  <c r="BB34" i="40"/>
  <c r="BC34" i="40"/>
  <c r="BD34" i="40"/>
  <c r="BE34" i="40"/>
  <c r="BF34" i="40"/>
  <c r="BG34" i="40"/>
  <c r="BH34" i="40"/>
  <c r="BI34" i="40"/>
  <c r="BJ34" i="40"/>
  <c r="BK34" i="40"/>
  <c r="BL34" i="40"/>
  <c r="BM34" i="40"/>
  <c r="BN34" i="40"/>
  <c r="BO34" i="40"/>
  <c r="BP34" i="40"/>
  <c r="AA21" i="40"/>
  <c r="E45" i="40" a="1"/>
  <c r="E45" i="40"/>
  <c r="F45" i="40" a="1"/>
  <c r="F45" i="40"/>
  <c r="G45" i="40" a="1"/>
  <c r="H45" i="40" a="1"/>
  <c r="I45" i="40" a="1"/>
  <c r="J45" i="40" a="1"/>
  <c r="K45" i="40" a="1"/>
  <c r="L45" i="40" a="1"/>
  <c r="M45" i="40" a="1"/>
  <c r="N45" i="40" a="1"/>
  <c r="O45" i="40" a="1"/>
  <c r="P45" i="40" a="1"/>
  <c r="Q45" i="40" a="1"/>
  <c r="R45" i="40" a="1"/>
  <c r="S45" i="40" a="1"/>
  <c r="T45" i="40" a="1"/>
  <c r="U45" i="40" a="1"/>
  <c r="V45" i="40" a="1"/>
  <c r="W45" i="40" a="1"/>
  <c r="X45" i="40" a="1"/>
  <c r="Y45" i="40" a="1"/>
  <c r="Z45" i="40" a="1"/>
  <c r="AA45" i="40" a="1"/>
  <c r="AB45" i="40" a="1"/>
  <c r="AC45" i="40" a="1"/>
  <c r="AD45" i="40" a="1"/>
  <c r="AE45" i="40" a="1"/>
  <c r="AF45" i="40" a="1"/>
  <c r="AG45" i="40" a="1"/>
  <c r="AH45" i="40" a="1"/>
  <c r="AI45" i="40" a="1"/>
  <c r="AJ45" i="40" a="1"/>
  <c r="AK45" i="40" a="1"/>
  <c r="AL45" i="40" a="1"/>
  <c r="AM45" i="40" a="1"/>
  <c r="AN45" i="40" a="1"/>
  <c r="AO45" i="40" a="1"/>
  <c r="AP45" i="40" a="1"/>
  <c r="AQ45" i="40" a="1"/>
  <c r="AR45" i="40" a="1"/>
  <c r="AS45" i="40" a="1"/>
  <c r="AT45" i="40" a="1"/>
  <c r="AU45" i="40" a="1"/>
  <c r="AV45" i="40" a="1"/>
  <c r="AW45" i="40" a="1"/>
  <c r="AX45" i="40" a="1"/>
  <c r="AY45" i="40" a="1"/>
  <c r="AZ45" i="40" a="1"/>
  <c r="BA45" i="40" a="1"/>
  <c r="BB45" i="40" a="1"/>
  <c r="BC45" i="40" a="1"/>
  <c r="BD45" i="40" a="1"/>
  <c r="BE45" i="40" a="1"/>
  <c r="BF45" i="40" a="1"/>
  <c r="BG45" i="40" a="1"/>
  <c r="BH45" i="40" a="1"/>
  <c r="BI45" i="40" a="1"/>
  <c r="BJ45" i="40" a="1"/>
  <c r="BK45" i="40" a="1"/>
  <c r="BL45" i="40" a="1"/>
  <c r="BM45" i="40" a="1"/>
  <c r="BN45" i="40" a="1"/>
  <c r="BO45" i="40" a="1"/>
  <c r="BP45" i="40" a="1"/>
  <c r="G45" i="40"/>
  <c r="H45" i="40"/>
  <c r="I45" i="40"/>
  <c r="J45" i="40"/>
  <c r="K45" i="40"/>
  <c r="L45" i="40"/>
  <c r="M45" i="40"/>
  <c r="N45" i="40"/>
  <c r="O45" i="40"/>
  <c r="P45" i="40"/>
  <c r="Q45" i="40"/>
  <c r="R45" i="40"/>
  <c r="S45" i="40"/>
  <c r="T45" i="40"/>
  <c r="U45" i="40"/>
  <c r="V45" i="40"/>
  <c r="W45" i="40"/>
  <c r="X45" i="40"/>
  <c r="Y45" i="40"/>
  <c r="Z45" i="40"/>
  <c r="AA45" i="40"/>
  <c r="AB45" i="40"/>
  <c r="AC45" i="40"/>
  <c r="AD45" i="40"/>
  <c r="AE45" i="40"/>
  <c r="AF45" i="40"/>
  <c r="AG45" i="40"/>
  <c r="AH45" i="40"/>
  <c r="AI45" i="40"/>
  <c r="AJ45" i="40"/>
  <c r="AK45" i="40"/>
  <c r="AL45" i="40"/>
  <c r="AM45" i="40"/>
  <c r="AN45" i="40"/>
  <c r="AO45" i="40"/>
  <c r="AP45" i="40"/>
  <c r="AQ45" i="40"/>
  <c r="AR45" i="40"/>
  <c r="AS45" i="40"/>
  <c r="AT45" i="40"/>
  <c r="AU45" i="40"/>
  <c r="AV45" i="40"/>
  <c r="AW45" i="40"/>
  <c r="AX45" i="40"/>
  <c r="AY45" i="40"/>
  <c r="AZ45" i="40"/>
  <c r="BA45" i="40"/>
  <c r="BB45" i="40"/>
  <c r="BC45" i="40"/>
  <c r="BD45" i="40"/>
  <c r="BE45" i="40"/>
  <c r="BF45" i="40"/>
  <c r="BG45" i="40"/>
  <c r="BH45" i="40"/>
  <c r="BI45" i="40"/>
  <c r="BJ45" i="40"/>
  <c r="BK45" i="40"/>
  <c r="BL45" i="40"/>
  <c r="BM45" i="40"/>
  <c r="BN45" i="40"/>
  <c r="BO45" i="40"/>
  <c r="BP45" i="40"/>
  <c r="AB21" i="40"/>
  <c r="E56" i="40" a="1"/>
  <c r="E56" i="40"/>
  <c r="F56" i="40" a="1"/>
  <c r="F56" i="40"/>
  <c r="G56" i="40" a="1"/>
  <c r="H56" i="40" a="1"/>
  <c r="I56" i="40" a="1"/>
  <c r="J56" i="40" a="1"/>
  <c r="K56" i="40" a="1"/>
  <c r="L56" i="40" a="1"/>
  <c r="M56" i="40" a="1"/>
  <c r="N56" i="40" a="1"/>
  <c r="O56" i="40" a="1"/>
  <c r="P56" i="40" a="1"/>
  <c r="Q56" i="40" a="1"/>
  <c r="R56" i="40" a="1"/>
  <c r="S56" i="40" a="1"/>
  <c r="T56" i="40" a="1"/>
  <c r="U56" i="40" a="1"/>
  <c r="V56" i="40" a="1"/>
  <c r="W56" i="40" a="1"/>
  <c r="X56" i="40" a="1"/>
  <c r="Y56" i="40" a="1"/>
  <c r="Z56" i="40" a="1"/>
  <c r="AA56" i="40" a="1"/>
  <c r="AB56" i="40" a="1"/>
  <c r="AC56" i="40" a="1"/>
  <c r="AD56" i="40" a="1"/>
  <c r="AE56" i="40" a="1"/>
  <c r="AF56" i="40" a="1"/>
  <c r="AG56" i="40" a="1"/>
  <c r="AH56" i="40" a="1"/>
  <c r="AI56" i="40" a="1"/>
  <c r="AJ56" i="40" a="1"/>
  <c r="AK56" i="40" a="1"/>
  <c r="AL56" i="40" a="1"/>
  <c r="AM56" i="40" a="1"/>
  <c r="AN56" i="40" a="1"/>
  <c r="AO56" i="40" a="1"/>
  <c r="AP56" i="40" a="1"/>
  <c r="AQ56" i="40" a="1"/>
  <c r="AR56" i="40" a="1"/>
  <c r="AS56" i="40" a="1"/>
  <c r="AT56" i="40" a="1"/>
  <c r="AU56" i="40" a="1"/>
  <c r="AV56" i="40" a="1"/>
  <c r="AW56" i="40" a="1"/>
  <c r="AX56" i="40" a="1"/>
  <c r="AY56" i="40" a="1"/>
  <c r="AZ56" i="40" a="1"/>
  <c r="BA56" i="40" a="1"/>
  <c r="BB56" i="40" a="1"/>
  <c r="BC56" i="40" a="1"/>
  <c r="BD56" i="40" a="1"/>
  <c r="BE56" i="40" a="1"/>
  <c r="BF56" i="40" a="1"/>
  <c r="BG56" i="40" a="1"/>
  <c r="BH56" i="40" a="1"/>
  <c r="BI56" i="40" a="1"/>
  <c r="BJ56" i="40" a="1"/>
  <c r="BK56" i="40" a="1"/>
  <c r="BL56" i="40" a="1"/>
  <c r="BM56" i="40" a="1"/>
  <c r="BN56" i="40" a="1"/>
  <c r="BO56" i="40" a="1"/>
  <c r="BP56" i="40" a="1"/>
  <c r="G56" i="40"/>
  <c r="H56" i="40"/>
  <c r="I56" i="40"/>
  <c r="J56" i="40"/>
  <c r="K56" i="40"/>
  <c r="L56" i="40"/>
  <c r="M56" i="40"/>
  <c r="N56" i="40"/>
  <c r="O56" i="40"/>
  <c r="P56" i="40"/>
  <c r="Q56" i="40"/>
  <c r="R56" i="40"/>
  <c r="S56" i="40"/>
  <c r="T56" i="40"/>
  <c r="U56" i="40"/>
  <c r="V56" i="40"/>
  <c r="W56" i="40"/>
  <c r="X56" i="40"/>
  <c r="Y56" i="40"/>
  <c r="Z56" i="40"/>
  <c r="AA56" i="40"/>
  <c r="AB56" i="40"/>
  <c r="AC56" i="40"/>
  <c r="AD56" i="40"/>
  <c r="AE56" i="40"/>
  <c r="AF56" i="40"/>
  <c r="AG56" i="40"/>
  <c r="AH56" i="40"/>
  <c r="AI56" i="40"/>
  <c r="AJ56" i="40"/>
  <c r="AK56" i="40"/>
  <c r="AL56" i="40"/>
  <c r="AM56" i="40"/>
  <c r="AN56" i="40"/>
  <c r="AO56" i="40"/>
  <c r="AP56" i="40"/>
  <c r="AQ56" i="40"/>
  <c r="AR56" i="40"/>
  <c r="AS56" i="40"/>
  <c r="AT56" i="40"/>
  <c r="AU56" i="40"/>
  <c r="AV56" i="40"/>
  <c r="AW56" i="40"/>
  <c r="AX56" i="40"/>
  <c r="AY56" i="40"/>
  <c r="AZ56" i="40"/>
  <c r="BA56" i="40"/>
  <c r="BB56" i="40"/>
  <c r="BC56" i="40"/>
  <c r="BD56" i="40"/>
  <c r="BE56" i="40"/>
  <c r="BF56" i="40"/>
  <c r="BG56" i="40"/>
  <c r="BH56" i="40"/>
  <c r="BI56" i="40"/>
  <c r="BJ56" i="40"/>
  <c r="BK56" i="40"/>
  <c r="BL56" i="40"/>
  <c r="BM56" i="40"/>
  <c r="BN56" i="40"/>
  <c r="BO56" i="40"/>
  <c r="BP56" i="40"/>
  <c r="AC21" i="40"/>
  <c r="W21" i="40"/>
  <c r="M22" i="40"/>
  <c r="N22" i="40" a="1"/>
  <c r="N22" i="40"/>
  <c r="O22" i="40"/>
  <c r="E35" i="40" a="1"/>
  <c r="E35" i="40"/>
  <c r="F35" i="40" a="1"/>
  <c r="F35" i="40"/>
  <c r="G35" i="40" a="1"/>
  <c r="H35" i="40" a="1"/>
  <c r="I35" i="40" a="1"/>
  <c r="J35" i="40" a="1"/>
  <c r="K35" i="40" a="1"/>
  <c r="L35" i="40" a="1"/>
  <c r="P22" i="40"/>
  <c r="M35" i="40" a="1"/>
  <c r="N35" i="40" a="1"/>
  <c r="O35" i="40" a="1"/>
  <c r="P35" i="40" a="1"/>
  <c r="Q35" i="40" a="1"/>
  <c r="R35" i="40" a="1"/>
  <c r="S35" i="40" a="1"/>
  <c r="T35" i="40" a="1"/>
  <c r="Q22" i="40"/>
  <c r="U35" i="40" a="1"/>
  <c r="V35" i="40" a="1"/>
  <c r="W35" i="40" a="1"/>
  <c r="X35" i="40" a="1"/>
  <c r="Y35" i="40" a="1"/>
  <c r="Z35" i="40" a="1"/>
  <c r="AA35" i="40" a="1"/>
  <c r="AB35" i="40" a="1"/>
  <c r="R22" i="40"/>
  <c r="AC35" i="40" a="1"/>
  <c r="AD35" i="40" a="1"/>
  <c r="AE35" i="40" a="1"/>
  <c r="AF35" i="40" a="1"/>
  <c r="AG35" i="40" a="1"/>
  <c r="AH35" i="40" a="1"/>
  <c r="AI35" i="40" a="1"/>
  <c r="AJ35" i="40" a="1"/>
  <c r="S22" i="40"/>
  <c r="AK35" i="40" a="1"/>
  <c r="AL35" i="40" a="1"/>
  <c r="AM35" i="40" a="1"/>
  <c r="AN35" i="40" a="1"/>
  <c r="AO35" i="40" a="1"/>
  <c r="AP35" i="40" a="1"/>
  <c r="AQ35" i="40" a="1"/>
  <c r="AR35" i="40" a="1"/>
  <c r="T22" i="40"/>
  <c r="AS35" i="40" a="1"/>
  <c r="AT35" i="40" a="1"/>
  <c r="AU35" i="40" a="1"/>
  <c r="AV35" i="40" a="1"/>
  <c r="AW35" i="40" a="1"/>
  <c r="AX35" i="40" a="1"/>
  <c r="AY35" i="40" a="1"/>
  <c r="AZ35" i="40" a="1"/>
  <c r="U22" i="40"/>
  <c r="BA35" i="40" a="1"/>
  <c r="BB35" i="40" a="1"/>
  <c r="BC35" i="40" a="1"/>
  <c r="BD35" i="40" a="1"/>
  <c r="BE35" i="40" a="1"/>
  <c r="BF35" i="40" a="1"/>
  <c r="BG35" i="40" a="1"/>
  <c r="BH35" i="40" a="1"/>
  <c r="V22" i="40"/>
  <c r="BI35" i="40" a="1"/>
  <c r="BJ35" i="40" a="1"/>
  <c r="BK35" i="40" a="1"/>
  <c r="BL35" i="40" a="1"/>
  <c r="BM35" i="40" a="1"/>
  <c r="BN35" i="40" a="1"/>
  <c r="BO35" i="40" a="1"/>
  <c r="BP35" i="40" a="1"/>
  <c r="G35" i="40"/>
  <c r="H35" i="40"/>
  <c r="I35" i="40"/>
  <c r="J35" i="40"/>
  <c r="K35" i="40"/>
  <c r="L35" i="40"/>
  <c r="M35" i="40"/>
  <c r="N35" i="40"/>
  <c r="O35" i="40"/>
  <c r="P35" i="40"/>
  <c r="Q35" i="40"/>
  <c r="R35" i="40"/>
  <c r="S35" i="40"/>
  <c r="T35" i="40"/>
  <c r="U35" i="40"/>
  <c r="V35" i="40"/>
  <c r="W35" i="40"/>
  <c r="X35" i="40"/>
  <c r="Y35" i="40"/>
  <c r="Z35" i="40"/>
  <c r="AA35" i="40"/>
  <c r="AB35" i="40"/>
  <c r="AC35" i="40"/>
  <c r="AD35" i="40"/>
  <c r="AE35" i="40"/>
  <c r="AF35" i="40"/>
  <c r="AG35" i="40"/>
  <c r="AH35" i="40"/>
  <c r="AI35" i="40"/>
  <c r="AJ35" i="40"/>
  <c r="AK35" i="40"/>
  <c r="AL35" i="40"/>
  <c r="AM35" i="40"/>
  <c r="AN35" i="40"/>
  <c r="AO35" i="40"/>
  <c r="AP35" i="40"/>
  <c r="AQ35" i="40"/>
  <c r="AR35" i="40"/>
  <c r="AS35" i="40"/>
  <c r="AT35" i="40"/>
  <c r="AU35" i="40"/>
  <c r="AV35" i="40"/>
  <c r="AW35" i="40"/>
  <c r="AX35" i="40"/>
  <c r="AY35" i="40"/>
  <c r="AZ35" i="40"/>
  <c r="BA35" i="40"/>
  <c r="BB35" i="40"/>
  <c r="BC35" i="40"/>
  <c r="BD35" i="40"/>
  <c r="BE35" i="40"/>
  <c r="BF35" i="40"/>
  <c r="BG35" i="40"/>
  <c r="BH35" i="40"/>
  <c r="BI35" i="40"/>
  <c r="BJ35" i="40"/>
  <c r="BK35" i="40"/>
  <c r="BL35" i="40"/>
  <c r="BM35" i="40"/>
  <c r="BN35" i="40"/>
  <c r="BO35" i="40"/>
  <c r="BP35" i="40"/>
  <c r="AA22" i="40"/>
  <c r="E46" i="40" a="1"/>
  <c r="E46" i="40"/>
  <c r="F46" i="40" a="1"/>
  <c r="F46" i="40"/>
  <c r="G46" i="40" a="1"/>
  <c r="H46" i="40" a="1"/>
  <c r="I46" i="40" a="1"/>
  <c r="J46" i="40" a="1"/>
  <c r="K46" i="40" a="1"/>
  <c r="L46" i="40" a="1"/>
  <c r="M46" i="40" a="1"/>
  <c r="N46" i="40" a="1"/>
  <c r="O46" i="40" a="1"/>
  <c r="P46" i="40" a="1"/>
  <c r="Q46" i="40" a="1"/>
  <c r="R46" i="40" a="1"/>
  <c r="S46" i="40" a="1"/>
  <c r="T46" i="40" a="1"/>
  <c r="U46" i="40" a="1"/>
  <c r="V46" i="40" a="1"/>
  <c r="W46" i="40" a="1"/>
  <c r="X46" i="40" a="1"/>
  <c r="Y46" i="40" a="1"/>
  <c r="Z46" i="40" a="1"/>
  <c r="AA46" i="40" a="1"/>
  <c r="AB46" i="40" a="1"/>
  <c r="AC46" i="40" a="1"/>
  <c r="AD46" i="40" a="1"/>
  <c r="AE46" i="40" a="1"/>
  <c r="AF46" i="40" a="1"/>
  <c r="AG46" i="40" a="1"/>
  <c r="AH46" i="40" a="1"/>
  <c r="AI46" i="40" a="1"/>
  <c r="AJ46" i="40" a="1"/>
  <c r="AK46" i="40" a="1"/>
  <c r="AL46" i="40" a="1"/>
  <c r="AM46" i="40" a="1"/>
  <c r="AN46" i="40" a="1"/>
  <c r="AO46" i="40" a="1"/>
  <c r="AP46" i="40" a="1"/>
  <c r="AQ46" i="40" a="1"/>
  <c r="AR46" i="40" a="1"/>
  <c r="AS46" i="40" a="1"/>
  <c r="AT46" i="40" a="1"/>
  <c r="AU46" i="40" a="1"/>
  <c r="AV46" i="40" a="1"/>
  <c r="AW46" i="40" a="1"/>
  <c r="AX46" i="40" a="1"/>
  <c r="AY46" i="40" a="1"/>
  <c r="AZ46" i="40" a="1"/>
  <c r="BA46" i="40" a="1"/>
  <c r="BB46" i="40" a="1"/>
  <c r="BC46" i="40" a="1"/>
  <c r="BD46" i="40" a="1"/>
  <c r="BE46" i="40" a="1"/>
  <c r="BF46" i="40" a="1"/>
  <c r="BG46" i="40" a="1"/>
  <c r="BH46" i="40" a="1"/>
  <c r="BI46" i="40" a="1"/>
  <c r="BJ46" i="40" a="1"/>
  <c r="BK46" i="40" a="1"/>
  <c r="BL46" i="40" a="1"/>
  <c r="BM46" i="40" a="1"/>
  <c r="BN46" i="40" a="1"/>
  <c r="BO46" i="40" a="1"/>
  <c r="BP46" i="40" a="1"/>
  <c r="G46" i="40"/>
  <c r="H46" i="40"/>
  <c r="I46" i="40"/>
  <c r="J46" i="40"/>
  <c r="K46" i="40"/>
  <c r="L46" i="40"/>
  <c r="M46" i="40"/>
  <c r="N46" i="40"/>
  <c r="O46" i="40"/>
  <c r="P46" i="40"/>
  <c r="Q46" i="40"/>
  <c r="R46" i="40"/>
  <c r="S46" i="40"/>
  <c r="T46" i="40"/>
  <c r="U46" i="40"/>
  <c r="V46" i="40"/>
  <c r="W46" i="40"/>
  <c r="X46" i="40"/>
  <c r="Y46" i="40"/>
  <c r="Z46" i="40"/>
  <c r="AA46" i="40"/>
  <c r="AB46" i="40"/>
  <c r="AC46" i="40"/>
  <c r="AD46" i="40"/>
  <c r="AE46" i="40"/>
  <c r="AF46" i="40"/>
  <c r="AG46" i="40"/>
  <c r="AH46" i="40"/>
  <c r="AI46" i="40"/>
  <c r="AJ46" i="40"/>
  <c r="AK46" i="40"/>
  <c r="AL46" i="40"/>
  <c r="AM46" i="40"/>
  <c r="AN46" i="40"/>
  <c r="AO46" i="40"/>
  <c r="AP46" i="40"/>
  <c r="AQ46" i="40"/>
  <c r="AR46" i="40"/>
  <c r="AS46" i="40"/>
  <c r="AT46" i="40"/>
  <c r="AU46" i="40"/>
  <c r="AV46" i="40"/>
  <c r="AW46" i="40"/>
  <c r="AX46" i="40"/>
  <c r="AY46" i="40"/>
  <c r="AZ46" i="40"/>
  <c r="BA46" i="40"/>
  <c r="BB46" i="40"/>
  <c r="BC46" i="40"/>
  <c r="BD46" i="40"/>
  <c r="BE46" i="40"/>
  <c r="BF46" i="40"/>
  <c r="BG46" i="40"/>
  <c r="BH46" i="40"/>
  <c r="BI46" i="40"/>
  <c r="BJ46" i="40"/>
  <c r="BK46" i="40"/>
  <c r="BL46" i="40"/>
  <c r="BM46" i="40"/>
  <c r="BN46" i="40"/>
  <c r="BO46" i="40"/>
  <c r="BP46" i="40"/>
  <c r="AB22" i="40"/>
  <c r="E57" i="40" a="1"/>
  <c r="E57" i="40"/>
  <c r="F57" i="40" a="1"/>
  <c r="F57" i="40"/>
  <c r="G57" i="40" a="1"/>
  <c r="H57" i="40" a="1"/>
  <c r="I57" i="40" a="1"/>
  <c r="J57" i="40" a="1"/>
  <c r="K57" i="40" a="1"/>
  <c r="L57" i="40" a="1"/>
  <c r="M57" i="40" a="1"/>
  <c r="N57" i="40" a="1"/>
  <c r="O57" i="40" a="1"/>
  <c r="P57" i="40" a="1"/>
  <c r="Q57" i="40" a="1"/>
  <c r="R57" i="40" a="1"/>
  <c r="S57" i="40" a="1"/>
  <c r="T57" i="40" a="1"/>
  <c r="U57" i="40" a="1"/>
  <c r="V57" i="40" a="1"/>
  <c r="W57" i="40" a="1"/>
  <c r="X57" i="40" a="1"/>
  <c r="Y57" i="40" a="1"/>
  <c r="Z57" i="40" a="1"/>
  <c r="AA57" i="40" a="1"/>
  <c r="AB57" i="40" a="1"/>
  <c r="AC57" i="40" a="1"/>
  <c r="AD57" i="40" a="1"/>
  <c r="AE57" i="40" a="1"/>
  <c r="AF57" i="40" a="1"/>
  <c r="AG57" i="40" a="1"/>
  <c r="AH57" i="40" a="1"/>
  <c r="AI57" i="40" a="1"/>
  <c r="AJ57" i="40" a="1"/>
  <c r="AK57" i="40" a="1"/>
  <c r="AL57" i="40" a="1"/>
  <c r="AM57" i="40" a="1"/>
  <c r="AN57" i="40" a="1"/>
  <c r="AO57" i="40" a="1"/>
  <c r="AP57" i="40" a="1"/>
  <c r="AQ57" i="40" a="1"/>
  <c r="AR57" i="40" a="1"/>
  <c r="AS57" i="40" a="1"/>
  <c r="AT57" i="40" a="1"/>
  <c r="AU57" i="40" a="1"/>
  <c r="AV57" i="40" a="1"/>
  <c r="AW57" i="40" a="1"/>
  <c r="AX57" i="40" a="1"/>
  <c r="AY57" i="40" a="1"/>
  <c r="AZ57" i="40" a="1"/>
  <c r="BA57" i="40" a="1"/>
  <c r="BB57" i="40" a="1"/>
  <c r="BC57" i="40" a="1"/>
  <c r="BD57" i="40" a="1"/>
  <c r="BE57" i="40" a="1"/>
  <c r="BF57" i="40" a="1"/>
  <c r="BG57" i="40" a="1"/>
  <c r="BH57" i="40" a="1"/>
  <c r="BI57" i="40" a="1"/>
  <c r="BJ57" i="40" a="1"/>
  <c r="BK57" i="40" a="1"/>
  <c r="BL57" i="40" a="1"/>
  <c r="BM57" i="40" a="1"/>
  <c r="BN57" i="40" a="1"/>
  <c r="BO57" i="40" a="1"/>
  <c r="BP57" i="40" a="1"/>
  <c r="G57" i="40"/>
  <c r="H57" i="40"/>
  <c r="I57" i="40"/>
  <c r="J57" i="40"/>
  <c r="K57" i="40"/>
  <c r="L57" i="40"/>
  <c r="M57" i="40"/>
  <c r="N57" i="40"/>
  <c r="O57" i="40"/>
  <c r="P57" i="40"/>
  <c r="Q57" i="40"/>
  <c r="R57" i="40"/>
  <c r="S57" i="40"/>
  <c r="T57" i="40"/>
  <c r="U57" i="40"/>
  <c r="V57" i="40"/>
  <c r="W57" i="40"/>
  <c r="X57" i="40"/>
  <c r="Y57" i="40"/>
  <c r="Z57" i="40"/>
  <c r="AA57" i="40"/>
  <c r="AB57" i="40"/>
  <c r="AC57" i="40"/>
  <c r="AD57" i="40"/>
  <c r="AE57" i="40"/>
  <c r="AF57" i="40"/>
  <c r="AG57" i="40"/>
  <c r="AH57" i="40"/>
  <c r="AI57" i="40"/>
  <c r="AJ57" i="40"/>
  <c r="AK57" i="40"/>
  <c r="AL57" i="40"/>
  <c r="AM57" i="40"/>
  <c r="AN57" i="40"/>
  <c r="AO57" i="40"/>
  <c r="AP57" i="40"/>
  <c r="AQ57" i="40"/>
  <c r="AR57" i="40"/>
  <c r="AS57" i="40"/>
  <c r="AT57" i="40"/>
  <c r="AU57" i="40"/>
  <c r="AV57" i="40"/>
  <c r="AW57" i="40"/>
  <c r="AX57" i="40"/>
  <c r="AY57" i="40"/>
  <c r="AZ57" i="40"/>
  <c r="BA57" i="40"/>
  <c r="BB57" i="40"/>
  <c r="BC57" i="40"/>
  <c r="BD57" i="40"/>
  <c r="BE57" i="40"/>
  <c r="BF57" i="40"/>
  <c r="BG57" i="40"/>
  <c r="BH57" i="40"/>
  <c r="BI57" i="40"/>
  <c r="BJ57" i="40"/>
  <c r="BK57" i="40"/>
  <c r="BL57" i="40"/>
  <c r="BM57" i="40"/>
  <c r="BN57" i="40"/>
  <c r="BO57" i="40"/>
  <c r="BP57" i="40"/>
  <c r="AC22" i="40"/>
  <c r="W22" i="40"/>
  <c r="M23" i="40"/>
  <c r="N23" i="40" a="1"/>
  <c r="N23" i="40"/>
  <c r="O23" i="40"/>
  <c r="AA138" i="40"/>
  <c r="AE138" i="40"/>
  <c r="BT52" i="40"/>
  <c r="AA120" i="40"/>
  <c r="AF120" i="40"/>
  <c r="BU52" i="40"/>
  <c r="AA102" i="40"/>
  <c r="AE102" i="40"/>
  <c r="BV52" i="40"/>
  <c r="BW52" i="40"/>
  <c r="BX52" i="40"/>
  <c r="BY52" i="40"/>
  <c r="BZ52" i="40"/>
  <c r="CA52" i="40"/>
  <c r="AF138" i="40"/>
  <c r="BS53" i="40"/>
  <c r="BU53" i="40"/>
  <c r="AA126" i="40"/>
  <c r="AE126" i="40"/>
  <c r="BV53" i="40"/>
  <c r="BW53" i="40"/>
  <c r="AA114" i="40"/>
  <c r="AF114" i="40"/>
  <c r="BX53" i="40"/>
  <c r="BY53" i="40"/>
  <c r="BZ53" i="40"/>
  <c r="CA53" i="40"/>
  <c r="AE120" i="40"/>
  <c r="BS54" i="40"/>
  <c r="BT54" i="40"/>
  <c r="BV54" i="40"/>
  <c r="AA108" i="40"/>
  <c r="AE108" i="40"/>
  <c r="BW54" i="40"/>
  <c r="AA144" i="40"/>
  <c r="AF144" i="40"/>
  <c r="BX54" i="40"/>
  <c r="BY54" i="40"/>
  <c r="BZ54" i="40"/>
  <c r="CA54" i="40"/>
  <c r="AF102" i="40"/>
  <c r="BS55" i="40"/>
  <c r="AF126" i="40"/>
  <c r="BT55" i="40"/>
  <c r="BU55" i="40"/>
  <c r="AA150" i="40"/>
  <c r="AE150" i="40"/>
  <c r="BW55" i="40"/>
  <c r="BX55" i="40"/>
  <c r="BY55" i="40"/>
  <c r="BZ55" i="40"/>
  <c r="CA55" i="40"/>
  <c r="BS56" i="40"/>
  <c r="BT56" i="40"/>
  <c r="AF108" i="40"/>
  <c r="BU56" i="40"/>
  <c r="AF150" i="40"/>
  <c r="BV56" i="40"/>
  <c r="AA132" i="40"/>
  <c r="AE132" i="40"/>
  <c r="BX56" i="40"/>
  <c r="BY56" i="40"/>
  <c r="BZ56" i="40"/>
  <c r="CA56" i="40"/>
  <c r="BS57" i="40"/>
  <c r="AE114" i="40"/>
  <c r="BT57" i="40"/>
  <c r="AE144" i="40"/>
  <c r="BU57" i="40"/>
  <c r="BV57" i="40"/>
  <c r="AF132" i="40"/>
  <c r="BW57" i="40"/>
  <c r="BY57" i="40"/>
  <c r="BZ57" i="40"/>
  <c r="CA57" i="40"/>
  <c r="BS58" i="40"/>
  <c r="BT58" i="40"/>
  <c r="BU58" i="40"/>
  <c r="BV58" i="40"/>
  <c r="BW58" i="40"/>
  <c r="BX58" i="40"/>
  <c r="BZ58" i="40"/>
  <c r="CA58" i="40"/>
  <c r="BS59" i="40"/>
  <c r="BT59" i="40"/>
  <c r="BU59" i="40"/>
  <c r="BV59" i="40"/>
  <c r="BW59" i="40"/>
  <c r="BX59" i="40"/>
  <c r="BY59" i="40"/>
  <c r="CA59" i="40"/>
  <c r="BS60" i="40"/>
  <c r="BT60" i="40"/>
  <c r="BU60" i="40"/>
  <c r="BV60" i="40"/>
  <c r="BW60" i="40"/>
  <c r="BX60" i="40"/>
  <c r="BY60" i="40"/>
  <c r="BZ60" i="40"/>
  <c r="E36" i="40" a="1"/>
  <c r="E36" i="40"/>
  <c r="F36" i="40" a="1"/>
  <c r="F36" i="40"/>
  <c r="G36" i="40" a="1"/>
  <c r="H36" i="40" a="1"/>
  <c r="I36" i="40" a="1"/>
  <c r="J36" i="40" a="1"/>
  <c r="M24" i="40"/>
  <c r="N24" i="40" a="1"/>
  <c r="N24" i="40"/>
  <c r="O24" i="40"/>
  <c r="K36" i="40" a="1"/>
  <c r="M25" i="40"/>
  <c r="N25" i="40" a="1"/>
  <c r="N25" i="40"/>
  <c r="O25" i="40"/>
  <c r="L36" i="40" a="1"/>
  <c r="P23" i="40"/>
  <c r="M36" i="40" a="1"/>
  <c r="N36" i="40" a="1"/>
  <c r="O36" i="40" a="1"/>
  <c r="P36" i="40" a="1"/>
  <c r="Q36" i="40" a="1"/>
  <c r="R36" i="40" a="1"/>
  <c r="P24" i="40"/>
  <c r="S36" i="40" a="1"/>
  <c r="P25" i="40"/>
  <c r="T36" i="40" a="1"/>
  <c r="Q23" i="40"/>
  <c r="U36" i="40" a="1"/>
  <c r="V36" i="40" a="1"/>
  <c r="W36" i="40" a="1"/>
  <c r="X36" i="40" a="1"/>
  <c r="Y36" i="40" a="1"/>
  <c r="Z36" i="40" a="1"/>
  <c r="Q24" i="40"/>
  <c r="AA36" i="40" a="1"/>
  <c r="Q25" i="40"/>
  <c r="AB36" i="40" a="1"/>
  <c r="R23" i="40"/>
  <c r="AC36" i="40" a="1"/>
  <c r="AD36" i="40" a="1"/>
  <c r="AE36" i="40" a="1"/>
  <c r="AF36" i="40" a="1"/>
  <c r="AG36" i="40" a="1"/>
  <c r="AH36" i="40" a="1"/>
  <c r="R24" i="40"/>
  <c r="AI36" i="40" a="1"/>
  <c r="R25" i="40"/>
  <c r="AJ36" i="40" a="1"/>
  <c r="S23" i="40"/>
  <c r="AK36" i="40" a="1"/>
  <c r="AL36" i="40" a="1"/>
  <c r="AM36" i="40" a="1"/>
  <c r="AN36" i="40" a="1"/>
  <c r="AO36" i="40" a="1"/>
  <c r="AP36" i="40" a="1"/>
  <c r="S24" i="40"/>
  <c r="AQ36" i="40" a="1"/>
  <c r="S25" i="40"/>
  <c r="AR36" i="40" a="1"/>
  <c r="T23" i="40"/>
  <c r="AS36" i="40" a="1"/>
  <c r="AT36" i="40" a="1"/>
  <c r="AU36" i="40" a="1"/>
  <c r="AV36" i="40" a="1"/>
  <c r="AW36" i="40" a="1"/>
  <c r="AX36" i="40" a="1"/>
  <c r="T24" i="40"/>
  <c r="AY36" i="40" a="1"/>
  <c r="T25" i="40"/>
  <c r="AZ36" i="40" a="1"/>
  <c r="U23" i="40"/>
  <c r="BA36" i="40" a="1"/>
  <c r="BB36" i="40" a="1"/>
  <c r="BC36" i="40" a="1"/>
  <c r="BD36" i="40" a="1"/>
  <c r="BE36" i="40" a="1"/>
  <c r="BF36" i="40" a="1"/>
  <c r="U24" i="40"/>
  <c r="BG36" i="40" a="1"/>
  <c r="U25" i="40"/>
  <c r="BH36" i="40" a="1"/>
  <c r="V23" i="40"/>
  <c r="BI36" i="40" a="1"/>
  <c r="BJ36" i="40" a="1"/>
  <c r="BK36" i="40" a="1"/>
  <c r="BL36" i="40" a="1"/>
  <c r="BM36" i="40" a="1"/>
  <c r="BN36" i="40" a="1"/>
  <c r="V24" i="40"/>
  <c r="BO36" i="40" a="1"/>
  <c r="V25" i="40"/>
  <c r="BP36" i="40" a="1"/>
  <c r="G36" i="40"/>
  <c r="H36" i="40"/>
  <c r="I36" i="40"/>
  <c r="J36" i="40"/>
  <c r="K36" i="40"/>
  <c r="L36" i="40"/>
  <c r="M36" i="40"/>
  <c r="N36" i="40"/>
  <c r="O36" i="40"/>
  <c r="P36" i="40"/>
  <c r="Q36" i="40"/>
  <c r="R36" i="40"/>
  <c r="S36" i="40"/>
  <c r="T36" i="40"/>
  <c r="U36" i="40"/>
  <c r="V36" i="40"/>
  <c r="W36" i="40"/>
  <c r="X36" i="40"/>
  <c r="Y36" i="40"/>
  <c r="Z36" i="40"/>
  <c r="AA36" i="40"/>
  <c r="AB36" i="40"/>
  <c r="AC36" i="40"/>
  <c r="AD36" i="40"/>
  <c r="AE36" i="40"/>
  <c r="AF36" i="40"/>
  <c r="AG36" i="40"/>
  <c r="AH36" i="40"/>
  <c r="AI36" i="40"/>
  <c r="AJ36" i="40"/>
  <c r="AK36" i="40"/>
  <c r="AL36" i="40"/>
  <c r="AM36" i="40"/>
  <c r="AN36" i="40"/>
  <c r="AO36" i="40"/>
  <c r="AP36" i="40"/>
  <c r="AQ36" i="40"/>
  <c r="AR36" i="40"/>
  <c r="AS36" i="40"/>
  <c r="AT36" i="40"/>
  <c r="AU36" i="40"/>
  <c r="AV36" i="40"/>
  <c r="AW36" i="40"/>
  <c r="AX36" i="40"/>
  <c r="AY36" i="40"/>
  <c r="AZ36" i="40"/>
  <c r="BA36" i="40"/>
  <c r="BB36" i="40"/>
  <c r="BC36" i="40"/>
  <c r="BD36" i="40"/>
  <c r="BE36" i="40"/>
  <c r="BF36" i="40"/>
  <c r="BG36" i="40"/>
  <c r="BH36" i="40"/>
  <c r="BI36" i="40"/>
  <c r="BJ36" i="40"/>
  <c r="BK36" i="40"/>
  <c r="BL36" i="40"/>
  <c r="BM36" i="40"/>
  <c r="BN36" i="40"/>
  <c r="BO36" i="40"/>
  <c r="BP36" i="40"/>
  <c r="AA23" i="40"/>
  <c r="BT30" i="40"/>
  <c r="BS31" i="40"/>
  <c r="BT41" i="40"/>
  <c r="BU30" i="40"/>
  <c r="BS32" i="40"/>
  <c r="BU41" i="40"/>
  <c r="BV30" i="40"/>
  <c r="BS33" i="40"/>
  <c r="BV41" i="40"/>
  <c r="BW30" i="40"/>
  <c r="BS34" i="40"/>
  <c r="BW41" i="40"/>
  <c r="BX30" i="40"/>
  <c r="BS35" i="40"/>
  <c r="BX41" i="40"/>
  <c r="BY30" i="40"/>
  <c r="BS36" i="40"/>
  <c r="BY41" i="40"/>
  <c r="BZ30" i="40"/>
  <c r="BS37" i="40"/>
  <c r="BZ41" i="40"/>
  <c r="CA30" i="40"/>
  <c r="BS38" i="40"/>
  <c r="CA41" i="40"/>
  <c r="BS42" i="40"/>
  <c r="BU31" i="40"/>
  <c r="BT32" i="40"/>
  <c r="BU42" i="40"/>
  <c r="BV31" i="40"/>
  <c r="BT33" i="40"/>
  <c r="BV42" i="40"/>
  <c r="BW31" i="40"/>
  <c r="BT34" i="40"/>
  <c r="BW42" i="40"/>
  <c r="BX31" i="40"/>
  <c r="BT35" i="40"/>
  <c r="BX42" i="40"/>
  <c r="BY31" i="40"/>
  <c r="BT36" i="40"/>
  <c r="BY42" i="40"/>
  <c r="BZ31" i="40"/>
  <c r="BT37" i="40"/>
  <c r="BZ42" i="40"/>
  <c r="CA31" i="40"/>
  <c r="BT38" i="40"/>
  <c r="CA42" i="40"/>
  <c r="BS43" i="40"/>
  <c r="BT43" i="40"/>
  <c r="BV32" i="40"/>
  <c r="BU33" i="40"/>
  <c r="BV43" i="40"/>
  <c r="BW32" i="40"/>
  <c r="BU34" i="40"/>
  <c r="BW43" i="40"/>
  <c r="BX32" i="40"/>
  <c r="BU35" i="40"/>
  <c r="BX43" i="40"/>
  <c r="BY32" i="40"/>
  <c r="BU36" i="40"/>
  <c r="BY43" i="40"/>
  <c r="BZ32" i="40"/>
  <c r="BU37" i="40"/>
  <c r="BZ43" i="40"/>
  <c r="CA32" i="40"/>
  <c r="BU38" i="40"/>
  <c r="CA43" i="40"/>
  <c r="BS44" i="40"/>
  <c r="BT44" i="40"/>
  <c r="BU44" i="40"/>
  <c r="BW33" i="40"/>
  <c r="BV34" i="40"/>
  <c r="BW44" i="40"/>
  <c r="BX33" i="40"/>
  <c r="BV35" i="40"/>
  <c r="BX44" i="40"/>
  <c r="BY33" i="40"/>
  <c r="BV36" i="40"/>
  <c r="BY44" i="40"/>
  <c r="BZ33" i="40"/>
  <c r="BV37" i="40"/>
  <c r="BZ44" i="40"/>
  <c r="CA33" i="40"/>
  <c r="BV38" i="40"/>
  <c r="CA44" i="40"/>
  <c r="BS45" i="40"/>
  <c r="BT45" i="40"/>
  <c r="BU45" i="40"/>
  <c r="BV45" i="40"/>
  <c r="BX34" i="40"/>
  <c r="BW35" i="40"/>
  <c r="BX45" i="40"/>
  <c r="BY34" i="40"/>
  <c r="BW36" i="40"/>
  <c r="BY45" i="40"/>
  <c r="BZ34" i="40"/>
  <c r="BW37" i="40"/>
  <c r="BZ45" i="40"/>
  <c r="CA34" i="40"/>
  <c r="BW38" i="40"/>
  <c r="CA45" i="40"/>
  <c r="BS46" i="40"/>
  <c r="BT46" i="40"/>
  <c r="BU46" i="40"/>
  <c r="BV46" i="40"/>
  <c r="BW46" i="40"/>
  <c r="BY35" i="40"/>
  <c r="BX36" i="40"/>
  <c r="BY46" i="40"/>
  <c r="BZ35" i="40"/>
  <c r="BX37" i="40"/>
  <c r="BZ46" i="40"/>
  <c r="CA35" i="40"/>
  <c r="BX38" i="40"/>
  <c r="CA46" i="40"/>
  <c r="BS47" i="40"/>
  <c r="BT47" i="40"/>
  <c r="BU47" i="40"/>
  <c r="BV47" i="40"/>
  <c r="BW47" i="40"/>
  <c r="BX47" i="40"/>
  <c r="BZ36" i="40"/>
  <c r="BY37" i="40"/>
  <c r="BZ47" i="40"/>
  <c r="CA36" i="40"/>
  <c r="BY38" i="40"/>
  <c r="CA47" i="40"/>
  <c r="BS48" i="40"/>
  <c r="BT48" i="40"/>
  <c r="BU48" i="40"/>
  <c r="BV48" i="40"/>
  <c r="BW48" i="40"/>
  <c r="BX48" i="40"/>
  <c r="BY48" i="40"/>
  <c r="CA37" i="40"/>
  <c r="BZ38" i="40"/>
  <c r="CA48" i="40"/>
  <c r="BS49" i="40"/>
  <c r="BT49" i="40"/>
  <c r="BU49" i="40"/>
  <c r="BV49" i="40"/>
  <c r="BW49" i="40"/>
  <c r="BX49" i="40"/>
  <c r="BY49" i="40"/>
  <c r="BZ49" i="40"/>
  <c r="E47" i="40" a="1"/>
  <c r="E47" i="40"/>
  <c r="F47" i="40" a="1"/>
  <c r="F47" i="40"/>
  <c r="G47" i="40" a="1"/>
  <c r="H47" i="40" a="1"/>
  <c r="I47" i="40" a="1"/>
  <c r="J47" i="40" a="1"/>
  <c r="K47" i="40" a="1"/>
  <c r="L47" i="40" a="1"/>
  <c r="M47" i="40" a="1"/>
  <c r="N47" i="40" a="1"/>
  <c r="O47" i="40" a="1"/>
  <c r="P47" i="40" a="1"/>
  <c r="Q47" i="40" a="1"/>
  <c r="R47" i="40" a="1"/>
  <c r="S47" i="40" a="1"/>
  <c r="T47" i="40" a="1"/>
  <c r="U47" i="40" a="1"/>
  <c r="V47" i="40" a="1"/>
  <c r="W47" i="40" a="1"/>
  <c r="X47" i="40" a="1"/>
  <c r="Y47" i="40" a="1"/>
  <c r="Z47" i="40" a="1"/>
  <c r="AA47" i="40" a="1"/>
  <c r="AB47" i="40" a="1"/>
  <c r="AC47" i="40" a="1"/>
  <c r="AD47" i="40" a="1"/>
  <c r="AE47" i="40" a="1"/>
  <c r="AF47" i="40" a="1"/>
  <c r="AG47" i="40" a="1"/>
  <c r="AH47" i="40" a="1"/>
  <c r="AI47" i="40" a="1"/>
  <c r="AJ47" i="40" a="1"/>
  <c r="AK47" i="40" a="1"/>
  <c r="AL47" i="40" a="1"/>
  <c r="AM47" i="40" a="1"/>
  <c r="AN47" i="40" a="1"/>
  <c r="AO47" i="40" a="1"/>
  <c r="AP47" i="40" a="1"/>
  <c r="AQ47" i="40" a="1"/>
  <c r="AR47" i="40" a="1"/>
  <c r="AS47" i="40" a="1"/>
  <c r="AT47" i="40" a="1"/>
  <c r="AU47" i="40" a="1"/>
  <c r="AV47" i="40" a="1"/>
  <c r="AW47" i="40" a="1"/>
  <c r="AX47" i="40" a="1"/>
  <c r="AY47" i="40" a="1"/>
  <c r="AZ47" i="40" a="1"/>
  <c r="BA47" i="40" a="1"/>
  <c r="BB47" i="40" a="1"/>
  <c r="BC47" i="40" a="1"/>
  <c r="BD47" i="40" a="1"/>
  <c r="BE47" i="40" a="1"/>
  <c r="BF47" i="40" a="1"/>
  <c r="BG47" i="40" a="1"/>
  <c r="BH47" i="40" a="1"/>
  <c r="BI47" i="40" a="1"/>
  <c r="BJ47" i="40" a="1"/>
  <c r="BK47" i="40" a="1"/>
  <c r="BL47" i="40" a="1"/>
  <c r="BM47" i="40" a="1"/>
  <c r="BN47" i="40" a="1"/>
  <c r="BO47" i="40" a="1"/>
  <c r="BP47" i="40" a="1"/>
  <c r="G47" i="40"/>
  <c r="H47" i="40"/>
  <c r="I47" i="40"/>
  <c r="J47" i="40"/>
  <c r="K47" i="40"/>
  <c r="L47" i="40"/>
  <c r="M47" i="40"/>
  <c r="N47" i="40"/>
  <c r="O47" i="40"/>
  <c r="P47" i="40"/>
  <c r="Q47" i="40"/>
  <c r="R47" i="40"/>
  <c r="S47" i="40"/>
  <c r="T47" i="40"/>
  <c r="U47" i="40"/>
  <c r="V47" i="40"/>
  <c r="W47" i="40"/>
  <c r="X47" i="40"/>
  <c r="Y47" i="40"/>
  <c r="Z47" i="40"/>
  <c r="AA47" i="40"/>
  <c r="AB47" i="40"/>
  <c r="AC47" i="40"/>
  <c r="AD47" i="40"/>
  <c r="AE47" i="40"/>
  <c r="AF47" i="40"/>
  <c r="AG47" i="40"/>
  <c r="AH47" i="40"/>
  <c r="AI47" i="40"/>
  <c r="AJ47" i="40"/>
  <c r="AK47" i="40"/>
  <c r="AL47" i="40"/>
  <c r="AM47" i="40"/>
  <c r="AN47" i="40"/>
  <c r="AO47" i="40"/>
  <c r="AP47" i="40"/>
  <c r="AQ47" i="40"/>
  <c r="AR47" i="40"/>
  <c r="AS47" i="40"/>
  <c r="AT47" i="40"/>
  <c r="AU47" i="40"/>
  <c r="AV47" i="40"/>
  <c r="AW47" i="40"/>
  <c r="AX47" i="40"/>
  <c r="AY47" i="40"/>
  <c r="AZ47" i="40"/>
  <c r="BA47" i="40"/>
  <c r="BB47" i="40"/>
  <c r="BC47" i="40"/>
  <c r="BD47" i="40"/>
  <c r="BE47" i="40"/>
  <c r="BF47" i="40"/>
  <c r="BG47" i="40"/>
  <c r="BH47" i="40"/>
  <c r="BI47" i="40"/>
  <c r="BJ47" i="40"/>
  <c r="BK47" i="40"/>
  <c r="BL47" i="40"/>
  <c r="BM47" i="40"/>
  <c r="BN47" i="40"/>
  <c r="BO47" i="40"/>
  <c r="BP47" i="40"/>
  <c r="AB23" i="40"/>
  <c r="E58" i="40" a="1"/>
  <c r="E58" i="40"/>
  <c r="F58" i="40" a="1"/>
  <c r="F58" i="40"/>
  <c r="G58" i="40" a="1"/>
  <c r="H58" i="40" a="1"/>
  <c r="I58" i="40" a="1"/>
  <c r="J58" i="40" a="1"/>
  <c r="K58" i="40" a="1"/>
  <c r="L58" i="40" a="1"/>
  <c r="M58" i="40" a="1"/>
  <c r="N58" i="40" a="1"/>
  <c r="O58" i="40" a="1"/>
  <c r="P58" i="40" a="1"/>
  <c r="Q58" i="40" a="1"/>
  <c r="R58" i="40" a="1"/>
  <c r="S58" i="40" a="1"/>
  <c r="T58" i="40" a="1"/>
  <c r="U58" i="40" a="1"/>
  <c r="V58" i="40" a="1"/>
  <c r="W58" i="40" a="1"/>
  <c r="X58" i="40" a="1"/>
  <c r="Y58" i="40" a="1"/>
  <c r="Z58" i="40" a="1"/>
  <c r="AA58" i="40" a="1"/>
  <c r="AB58" i="40" a="1"/>
  <c r="AC58" i="40" a="1"/>
  <c r="AD58" i="40" a="1"/>
  <c r="AE58" i="40" a="1"/>
  <c r="AF58" i="40" a="1"/>
  <c r="AG58" i="40" a="1"/>
  <c r="AH58" i="40" a="1"/>
  <c r="AI58" i="40" a="1"/>
  <c r="AJ58" i="40" a="1"/>
  <c r="AK58" i="40" a="1"/>
  <c r="AL58" i="40" a="1"/>
  <c r="AM58" i="40" a="1"/>
  <c r="AN58" i="40" a="1"/>
  <c r="AO58" i="40" a="1"/>
  <c r="AP58" i="40" a="1"/>
  <c r="AQ58" i="40" a="1"/>
  <c r="AR58" i="40" a="1"/>
  <c r="AS58" i="40" a="1"/>
  <c r="AT58" i="40" a="1"/>
  <c r="AU58" i="40" a="1"/>
  <c r="AV58" i="40" a="1"/>
  <c r="AW58" i="40" a="1"/>
  <c r="AX58" i="40" a="1"/>
  <c r="AY58" i="40" a="1"/>
  <c r="AZ58" i="40" a="1"/>
  <c r="BA58" i="40" a="1"/>
  <c r="BB58" i="40" a="1"/>
  <c r="BC58" i="40" a="1"/>
  <c r="BD58" i="40" a="1"/>
  <c r="BE58" i="40" a="1"/>
  <c r="BF58" i="40" a="1"/>
  <c r="BG58" i="40" a="1"/>
  <c r="BH58" i="40" a="1"/>
  <c r="BI58" i="40" a="1"/>
  <c r="BJ58" i="40" a="1"/>
  <c r="BK58" i="40" a="1"/>
  <c r="BL58" i="40" a="1"/>
  <c r="BM58" i="40" a="1"/>
  <c r="BN58" i="40" a="1"/>
  <c r="BO58" i="40" a="1"/>
  <c r="BP58" i="40" a="1"/>
  <c r="G58" i="40"/>
  <c r="H58" i="40"/>
  <c r="I58" i="40"/>
  <c r="J58" i="40"/>
  <c r="K58" i="40"/>
  <c r="L58" i="40"/>
  <c r="M58" i="40"/>
  <c r="N58" i="40"/>
  <c r="O58" i="40"/>
  <c r="P58" i="40"/>
  <c r="Q58" i="40"/>
  <c r="R58" i="40"/>
  <c r="S58" i="40"/>
  <c r="T58" i="40"/>
  <c r="U58" i="40"/>
  <c r="V58" i="40"/>
  <c r="W58" i="40"/>
  <c r="X58" i="40"/>
  <c r="Y58" i="40"/>
  <c r="Z58" i="40"/>
  <c r="AA58" i="40"/>
  <c r="AB58" i="40"/>
  <c r="AC58" i="40"/>
  <c r="AD58" i="40"/>
  <c r="AE58" i="40"/>
  <c r="AF58" i="40"/>
  <c r="AG58" i="40"/>
  <c r="AH58" i="40"/>
  <c r="AI58" i="40"/>
  <c r="AJ58" i="40"/>
  <c r="AK58" i="40"/>
  <c r="AL58" i="40"/>
  <c r="AM58" i="40"/>
  <c r="AN58" i="40"/>
  <c r="AO58" i="40"/>
  <c r="AP58" i="40"/>
  <c r="AQ58" i="40"/>
  <c r="AR58" i="40"/>
  <c r="AS58" i="40"/>
  <c r="AT58" i="40"/>
  <c r="AU58" i="40"/>
  <c r="AV58" i="40"/>
  <c r="AW58" i="40"/>
  <c r="AX58" i="40"/>
  <c r="AY58" i="40"/>
  <c r="AZ58" i="40"/>
  <c r="BA58" i="40"/>
  <c r="BB58" i="40"/>
  <c r="BC58" i="40"/>
  <c r="BD58" i="40"/>
  <c r="BE58" i="40"/>
  <c r="BF58" i="40"/>
  <c r="BG58" i="40"/>
  <c r="BH58" i="40"/>
  <c r="BI58" i="40"/>
  <c r="BJ58" i="40"/>
  <c r="BK58" i="40"/>
  <c r="BL58" i="40"/>
  <c r="BM58" i="40"/>
  <c r="BN58" i="40"/>
  <c r="BO58" i="40"/>
  <c r="BP58" i="40"/>
  <c r="AC23" i="40"/>
  <c r="W23" i="40"/>
  <c r="E37" i="40" a="1"/>
  <c r="E37" i="40"/>
  <c r="F37" i="40" a="1"/>
  <c r="F37" i="40"/>
  <c r="G37" i="40" a="1"/>
  <c r="H37" i="40" a="1"/>
  <c r="I37" i="40" a="1"/>
  <c r="J37" i="40" a="1"/>
  <c r="K37" i="40" a="1"/>
  <c r="L37" i="40" a="1"/>
  <c r="M37" i="40" a="1"/>
  <c r="N37" i="40" a="1"/>
  <c r="O37" i="40" a="1"/>
  <c r="P37" i="40" a="1"/>
  <c r="Q37" i="40" a="1"/>
  <c r="R37" i="40" a="1"/>
  <c r="S37" i="40" a="1"/>
  <c r="T37" i="40" a="1"/>
  <c r="U37" i="40" a="1"/>
  <c r="V37" i="40" a="1"/>
  <c r="W37" i="40" a="1"/>
  <c r="X37" i="40" a="1"/>
  <c r="Y37" i="40" a="1"/>
  <c r="Z37" i="40" a="1"/>
  <c r="AA37" i="40" a="1"/>
  <c r="AB37" i="40" a="1"/>
  <c r="AC37" i="40" a="1"/>
  <c r="AD37" i="40" a="1"/>
  <c r="AE37" i="40" a="1"/>
  <c r="AF37" i="40" a="1"/>
  <c r="AG37" i="40" a="1"/>
  <c r="AH37" i="40" a="1"/>
  <c r="AI37" i="40" a="1"/>
  <c r="AJ37" i="40" a="1"/>
  <c r="AK37" i="40" a="1"/>
  <c r="AL37" i="40" a="1"/>
  <c r="AM37" i="40" a="1"/>
  <c r="AN37" i="40" a="1"/>
  <c r="AO37" i="40" a="1"/>
  <c r="AP37" i="40" a="1"/>
  <c r="AQ37" i="40" a="1"/>
  <c r="AR37" i="40" a="1"/>
  <c r="AS37" i="40" a="1"/>
  <c r="AT37" i="40" a="1"/>
  <c r="AU37" i="40" a="1"/>
  <c r="AV37" i="40" a="1"/>
  <c r="AW37" i="40" a="1"/>
  <c r="AX37" i="40" a="1"/>
  <c r="AY37" i="40" a="1"/>
  <c r="AZ37" i="40" a="1"/>
  <c r="BA37" i="40" a="1"/>
  <c r="BB37" i="40" a="1"/>
  <c r="BC37" i="40" a="1"/>
  <c r="BD37" i="40" a="1"/>
  <c r="BE37" i="40" a="1"/>
  <c r="BF37" i="40" a="1"/>
  <c r="BG37" i="40" a="1"/>
  <c r="BH37" i="40" a="1"/>
  <c r="BI37" i="40" a="1"/>
  <c r="BJ37" i="40" a="1"/>
  <c r="BK37" i="40" a="1"/>
  <c r="BL37" i="40" a="1"/>
  <c r="BM37" i="40" a="1"/>
  <c r="BN37" i="40" a="1"/>
  <c r="BO37" i="40" a="1"/>
  <c r="BP37" i="40" a="1"/>
  <c r="G37" i="40"/>
  <c r="H37" i="40"/>
  <c r="I37" i="40"/>
  <c r="J37" i="40"/>
  <c r="K37" i="40"/>
  <c r="L37" i="40"/>
  <c r="M37" i="40"/>
  <c r="N37" i="40"/>
  <c r="O37" i="40"/>
  <c r="P37" i="40"/>
  <c r="Q37" i="40"/>
  <c r="R37" i="40"/>
  <c r="S37" i="40"/>
  <c r="T37" i="40"/>
  <c r="U37" i="40"/>
  <c r="V37" i="40"/>
  <c r="W37" i="40"/>
  <c r="X37" i="40"/>
  <c r="Y37" i="40"/>
  <c r="Z37" i="40"/>
  <c r="AA37" i="40"/>
  <c r="AB37" i="40"/>
  <c r="AC37" i="40"/>
  <c r="AD37" i="40"/>
  <c r="AE37" i="40"/>
  <c r="AF37" i="40"/>
  <c r="AG37" i="40"/>
  <c r="AH37" i="40"/>
  <c r="AI37" i="40"/>
  <c r="AJ37" i="40"/>
  <c r="AK37" i="40"/>
  <c r="AL37" i="40"/>
  <c r="AM37" i="40"/>
  <c r="AN37" i="40"/>
  <c r="AO37" i="40"/>
  <c r="AP37" i="40"/>
  <c r="AQ37" i="40"/>
  <c r="AR37" i="40"/>
  <c r="AS37" i="40"/>
  <c r="AT37" i="40"/>
  <c r="AU37" i="40"/>
  <c r="AV37" i="40"/>
  <c r="AW37" i="40"/>
  <c r="AX37" i="40"/>
  <c r="AY37" i="40"/>
  <c r="AZ37" i="40"/>
  <c r="BA37" i="40"/>
  <c r="BB37" i="40"/>
  <c r="BC37" i="40"/>
  <c r="BD37" i="40"/>
  <c r="BE37" i="40"/>
  <c r="BF37" i="40"/>
  <c r="BG37" i="40"/>
  <c r="BH37" i="40"/>
  <c r="BI37" i="40"/>
  <c r="BJ37" i="40"/>
  <c r="BK37" i="40"/>
  <c r="BL37" i="40"/>
  <c r="BM37" i="40"/>
  <c r="BN37" i="40"/>
  <c r="BO37" i="40"/>
  <c r="BP37" i="40"/>
  <c r="AA24" i="40"/>
  <c r="E48" i="40" a="1"/>
  <c r="E48" i="40"/>
  <c r="F48" i="40" a="1"/>
  <c r="F48" i="40"/>
  <c r="G48" i="40" a="1"/>
  <c r="H48" i="40" a="1"/>
  <c r="I48" i="40" a="1"/>
  <c r="J48" i="40" a="1"/>
  <c r="K48" i="40" a="1"/>
  <c r="L48" i="40" a="1"/>
  <c r="M48" i="40" a="1"/>
  <c r="N48" i="40" a="1"/>
  <c r="O48" i="40" a="1"/>
  <c r="P48" i="40" a="1"/>
  <c r="Q48" i="40" a="1"/>
  <c r="R48" i="40" a="1"/>
  <c r="S48" i="40" a="1"/>
  <c r="T48" i="40" a="1"/>
  <c r="U48" i="40" a="1"/>
  <c r="V48" i="40" a="1"/>
  <c r="W48" i="40" a="1"/>
  <c r="X48" i="40" a="1"/>
  <c r="Y48" i="40" a="1"/>
  <c r="Z48" i="40" a="1"/>
  <c r="AA48" i="40" a="1"/>
  <c r="AB48" i="40" a="1"/>
  <c r="AC48" i="40" a="1"/>
  <c r="AD48" i="40" a="1"/>
  <c r="AE48" i="40" a="1"/>
  <c r="AF48" i="40" a="1"/>
  <c r="AG48" i="40" a="1"/>
  <c r="AH48" i="40" a="1"/>
  <c r="AI48" i="40" a="1"/>
  <c r="AJ48" i="40" a="1"/>
  <c r="AK48" i="40" a="1"/>
  <c r="AL48" i="40" a="1"/>
  <c r="AM48" i="40" a="1"/>
  <c r="AN48" i="40" a="1"/>
  <c r="AO48" i="40" a="1"/>
  <c r="AP48" i="40" a="1"/>
  <c r="AQ48" i="40" a="1"/>
  <c r="AR48" i="40" a="1"/>
  <c r="AS48" i="40" a="1"/>
  <c r="AT48" i="40" a="1"/>
  <c r="AU48" i="40" a="1"/>
  <c r="AV48" i="40" a="1"/>
  <c r="AW48" i="40" a="1"/>
  <c r="AX48" i="40" a="1"/>
  <c r="AY48" i="40" a="1"/>
  <c r="AZ48" i="40" a="1"/>
  <c r="BA48" i="40" a="1"/>
  <c r="BB48" i="40" a="1"/>
  <c r="BC48" i="40" a="1"/>
  <c r="BD48" i="40" a="1"/>
  <c r="BE48" i="40" a="1"/>
  <c r="BF48" i="40" a="1"/>
  <c r="BG48" i="40" a="1"/>
  <c r="BH48" i="40" a="1"/>
  <c r="BI48" i="40" a="1"/>
  <c r="BJ48" i="40" a="1"/>
  <c r="BK48" i="40" a="1"/>
  <c r="BL48" i="40" a="1"/>
  <c r="BM48" i="40" a="1"/>
  <c r="BN48" i="40" a="1"/>
  <c r="BO48" i="40" a="1"/>
  <c r="BP48" i="40" a="1"/>
  <c r="G48" i="40"/>
  <c r="H48" i="40"/>
  <c r="I48" i="40"/>
  <c r="J48" i="40"/>
  <c r="K48" i="40"/>
  <c r="L48" i="40"/>
  <c r="M48" i="40"/>
  <c r="N48" i="40"/>
  <c r="O48" i="40"/>
  <c r="P48" i="40"/>
  <c r="Q48" i="40"/>
  <c r="R48" i="40"/>
  <c r="S48" i="40"/>
  <c r="T48" i="40"/>
  <c r="U48" i="40"/>
  <c r="V48" i="40"/>
  <c r="W48" i="40"/>
  <c r="X48" i="40"/>
  <c r="Y48" i="40"/>
  <c r="Z48" i="40"/>
  <c r="AA48" i="40"/>
  <c r="AB48" i="40"/>
  <c r="AC48" i="40"/>
  <c r="AD48" i="40"/>
  <c r="AE48" i="40"/>
  <c r="AF48" i="40"/>
  <c r="AG48" i="40"/>
  <c r="AH48" i="40"/>
  <c r="AI48" i="40"/>
  <c r="AJ48" i="40"/>
  <c r="AK48" i="40"/>
  <c r="AL48" i="40"/>
  <c r="AM48" i="40"/>
  <c r="AN48" i="40"/>
  <c r="AO48" i="40"/>
  <c r="AP48" i="40"/>
  <c r="AQ48" i="40"/>
  <c r="AR48" i="40"/>
  <c r="AS48" i="40"/>
  <c r="AT48" i="40"/>
  <c r="AU48" i="40"/>
  <c r="AV48" i="40"/>
  <c r="AW48" i="40"/>
  <c r="AX48" i="40"/>
  <c r="AY48" i="40"/>
  <c r="AZ48" i="40"/>
  <c r="BA48" i="40"/>
  <c r="BB48" i="40"/>
  <c r="BC48" i="40"/>
  <c r="BD48" i="40"/>
  <c r="BE48" i="40"/>
  <c r="BF48" i="40"/>
  <c r="BG48" i="40"/>
  <c r="BH48" i="40"/>
  <c r="BI48" i="40"/>
  <c r="BJ48" i="40"/>
  <c r="BK48" i="40"/>
  <c r="BL48" i="40"/>
  <c r="BM48" i="40"/>
  <c r="BN48" i="40"/>
  <c r="BO48" i="40"/>
  <c r="BP48" i="40"/>
  <c r="AB24" i="40"/>
  <c r="E59" i="40" a="1"/>
  <c r="E59" i="40"/>
  <c r="F59" i="40" a="1"/>
  <c r="F59" i="40"/>
  <c r="G59" i="40" a="1"/>
  <c r="H59" i="40" a="1"/>
  <c r="I59" i="40" a="1"/>
  <c r="J59" i="40" a="1"/>
  <c r="K59" i="40" a="1"/>
  <c r="L59" i="40" a="1"/>
  <c r="M59" i="40" a="1"/>
  <c r="N59" i="40" a="1"/>
  <c r="O59" i="40" a="1"/>
  <c r="P59" i="40" a="1"/>
  <c r="Q59" i="40" a="1"/>
  <c r="R59" i="40" a="1"/>
  <c r="S59" i="40" a="1"/>
  <c r="T59" i="40" a="1"/>
  <c r="U59" i="40" a="1"/>
  <c r="V59" i="40" a="1"/>
  <c r="W59" i="40" a="1"/>
  <c r="X59" i="40" a="1"/>
  <c r="Y59" i="40" a="1"/>
  <c r="Z59" i="40" a="1"/>
  <c r="AA59" i="40" a="1"/>
  <c r="AB59" i="40" a="1"/>
  <c r="AC59" i="40" a="1"/>
  <c r="AD59" i="40" a="1"/>
  <c r="AE59" i="40" a="1"/>
  <c r="AF59" i="40" a="1"/>
  <c r="AG59" i="40" a="1"/>
  <c r="AH59" i="40" a="1"/>
  <c r="AI59" i="40" a="1"/>
  <c r="AJ59" i="40" a="1"/>
  <c r="AK59" i="40" a="1"/>
  <c r="AL59" i="40" a="1"/>
  <c r="AM59" i="40" a="1"/>
  <c r="AN59" i="40" a="1"/>
  <c r="AO59" i="40" a="1"/>
  <c r="AP59" i="40" a="1"/>
  <c r="AQ59" i="40" a="1"/>
  <c r="AR59" i="40" a="1"/>
  <c r="AS59" i="40" a="1"/>
  <c r="AT59" i="40" a="1"/>
  <c r="AU59" i="40" a="1"/>
  <c r="AV59" i="40" a="1"/>
  <c r="AW59" i="40" a="1"/>
  <c r="AX59" i="40" a="1"/>
  <c r="AY59" i="40" a="1"/>
  <c r="AZ59" i="40" a="1"/>
  <c r="BA59" i="40" a="1"/>
  <c r="BB59" i="40" a="1"/>
  <c r="BC59" i="40" a="1"/>
  <c r="BD59" i="40" a="1"/>
  <c r="BE59" i="40" a="1"/>
  <c r="BF59" i="40" a="1"/>
  <c r="BG59" i="40" a="1"/>
  <c r="BH59" i="40" a="1"/>
  <c r="BI59" i="40" a="1"/>
  <c r="BJ59" i="40" a="1"/>
  <c r="BK59" i="40" a="1"/>
  <c r="BL59" i="40" a="1"/>
  <c r="BM59" i="40" a="1"/>
  <c r="BN59" i="40" a="1"/>
  <c r="BO59" i="40" a="1"/>
  <c r="BP59" i="40" a="1"/>
  <c r="G59" i="40"/>
  <c r="H59" i="40"/>
  <c r="I59" i="40"/>
  <c r="J59" i="40"/>
  <c r="K59" i="40"/>
  <c r="L59" i="40"/>
  <c r="M59" i="40"/>
  <c r="N59" i="40"/>
  <c r="O59" i="40"/>
  <c r="P59" i="40"/>
  <c r="Q59" i="40"/>
  <c r="R59" i="40"/>
  <c r="S59" i="40"/>
  <c r="T59" i="40"/>
  <c r="U59" i="40"/>
  <c r="V59" i="40"/>
  <c r="W59" i="40"/>
  <c r="X59" i="40"/>
  <c r="Y59" i="40"/>
  <c r="Z59" i="40"/>
  <c r="AA59" i="40"/>
  <c r="AB59" i="40"/>
  <c r="AC59" i="40"/>
  <c r="AD59" i="40"/>
  <c r="AE59" i="40"/>
  <c r="AF59" i="40"/>
  <c r="AG59" i="40"/>
  <c r="AH59" i="40"/>
  <c r="AI59" i="40"/>
  <c r="AJ59" i="40"/>
  <c r="AK59" i="40"/>
  <c r="AL59" i="40"/>
  <c r="AM59" i="40"/>
  <c r="AN59" i="40"/>
  <c r="AO59" i="40"/>
  <c r="AP59" i="40"/>
  <c r="AQ59" i="40"/>
  <c r="AR59" i="40"/>
  <c r="AS59" i="40"/>
  <c r="AT59" i="40"/>
  <c r="AU59" i="40"/>
  <c r="AV59" i="40"/>
  <c r="AW59" i="40"/>
  <c r="AX59" i="40"/>
  <c r="AY59" i="40"/>
  <c r="AZ59" i="40"/>
  <c r="BA59" i="40"/>
  <c r="BB59" i="40"/>
  <c r="BC59" i="40"/>
  <c r="BD59" i="40"/>
  <c r="BE59" i="40"/>
  <c r="BF59" i="40"/>
  <c r="BG59" i="40"/>
  <c r="BH59" i="40"/>
  <c r="BI59" i="40"/>
  <c r="BJ59" i="40"/>
  <c r="BK59" i="40"/>
  <c r="BL59" i="40"/>
  <c r="BM59" i="40"/>
  <c r="BN59" i="40"/>
  <c r="BO59" i="40"/>
  <c r="BP59" i="40"/>
  <c r="AC24" i="40"/>
  <c r="W24" i="40"/>
  <c r="E38" i="40" a="1"/>
  <c r="E38" i="40"/>
  <c r="F38" i="40" a="1"/>
  <c r="F38" i="40"/>
  <c r="G38" i="40" a="1"/>
  <c r="H38" i="40" a="1"/>
  <c r="I38" i="40" a="1"/>
  <c r="J38" i="40" a="1"/>
  <c r="K38" i="40" a="1"/>
  <c r="L38" i="40" a="1"/>
  <c r="M38" i="40" a="1"/>
  <c r="N38" i="40" a="1"/>
  <c r="O38" i="40" a="1"/>
  <c r="P38" i="40" a="1"/>
  <c r="Q38" i="40" a="1"/>
  <c r="R38" i="40" a="1"/>
  <c r="S38" i="40" a="1"/>
  <c r="T38" i="40" a="1"/>
  <c r="U38" i="40" a="1"/>
  <c r="V38" i="40" a="1"/>
  <c r="W38" i="40" a="1"/>
  <c r="X38" i="40" a="1"/>
  <c r="Y38" i="40" a="1"/>
  <c r="Z38" i="40" a="1"/>
  <c r="AA38" i="40" a="1"/>
  <c r="AB38" i="40" a="1"/>
  <c r="AC38" i="40" a="1"/>
  <c r="AD38" i="40" a="1"/>
  <c r="AE38" i="40" a="1"/>
  <c r="AF38" i="40" a="1"/>
  <c r="AG38" i="40" a="1"/>
  <c r="AH38" i="40" a="1"/>
  <c r="AI38" i="40" a="1"/>
  <c r="AJ38" i="40" a="1"/>
  <c r="AK38" i="40" a="1"/>
  <c r="AL38" i="40" a="1"/>
  <c r="AM38" i="40" a="1"/>
  <c r="AN38" i="40" a="1"/>
  <c r="AO38" i="40" a="1"/>
  <c r="AP38" i="40" a="1"/>
  <c r="AQ38" i="40" a="1"/>
  <c r="AR38" i="40" a="1"/>
  <c r="AS38" i="40" a="1"/>
  <c r="AT38" i="40" a="1"/>
  <c r="AU38" i="40" a="1"/>
  <c r="AV38" i="40" a="1"/>
  <c r="AW38" i="40" a="1"/>
  <c r="AX38" i="40" a="1"/>
  <c r="AY38" i="40" a="1"/>
  <c r="AZ38" i="40" a="1"/>
  <c r="BA38" i="40" a="1"/>
  <c r="BB38" i="40" a="1"/>
  <c r="BC38" i="40" a="1"/>
  <c r="BD38" i="40" a="1"/>
  <c r="BE38" i="40" a="1"/>
  <c r="BF38" i="40" a="1"/>
  <c r="BG38" i="40" a="1"/>
  <c r="BH38" i="40" a="1"/>
  <c r="BI38" i="40" a="1"/>
  <c r="BJ38" i="40" a="1"/>
  <c r="BK38" i="40" a="1"/>
  <c r="BL38" i="40" a="1"/>
  <c r="BM38" i="40" a="1"/>
  <c r="BN38" i="40" a="1"/>
  <c r="BO38" i="40" a="1"/>
  <c r="BP38" i="40" a="1"/>
  <c r="G38" i="40"/>
  <c r="H38" i="40"/>
  <c r="I38" i="40"/>
  <c r="J38" i="40"/>
  <c r="K38" i="40"/>
  <c r="L38" i="40"/>
  <c r="M38" i="40"/>
  <c r="N38" i="40"/>
  <c r="O38" i="40"/>
  <c r="P38" i="40"/>
  <c r="Q38" i="40"/>
  <c r="R38" i="40"/>
  <c r="S38" i="40"/>
  <c r="T38" i="40"/>
  <c r="U38" i="40"/>
  <c r="V38" i="40"/>
  <c r="W38" i="40"/>
  <c r="X38" i="40"/>
  <c r="Y38" i="40"/>
  <c r="Z38" i="40"/>
  <c r="AA38" i="40"/>
  <c r="AB38" i="40"/>
  <c r="AC38" i="40"/>
  <c r="AD38" i="40"/>
  <c r="AE38" i="40"/>
  <c r="AF38" i="40"/>
  <c r="AG38" i="40"/>
  <c r="AH38" i="40"/>
  <c r="AI38" i="40"/>
  <c r="AJ38" i="40"/>
  <c r="AK38" i="40"/>
  <c r="AL38" i="40"/>
  <c r="AM38" i="40"/>
  <c r="AN38" i="40"/>
  <c r="AO38" i="40"/>
  <c r="AP38" i="40"/>
  <c r="AQ38" i="40"/>
  <c r="AR38" i="40"/>
  <c r="AS38" i="40"/>
  <c r="AT38" i="40"/>
  <c r="AU38" i="40"/>
  <c r="AV38" i="40"/>
  <c r="AW38" i="40"/>
  <c r="AX38" i="40"/>
  <c r="AY38" i="40"/>
  <c r="AZ38" i="40"/>
  <c r="BA38" i="40"/>
  <c r="BB38" i="40"/>
  <c r="BC38" i="40"/>
  <c r="BD38" i="40"/>
  <c r="BE38" i="40"/>
  <c r="BF38" i="40"/>
  <c r="BG38" i="40"/>
  <c r="BH38" i="40"/>
  <c r="BI38" i="40"/>
  <c r="BJ38" i="40"/>
  <c r="BK38" i="40"/>
  <c r="BL38" i="40"/>
  <c r="BM38" i="40"/>
  <c r="BN38" i="40"/>
  <c r="BO38" i="40"/>
  <c r="BP38" i="40"/>
  <c r="AA25" i="40"/>
  <c r="E49" i="40" a="1"/>
  <c r="E49" i="40"/>
  <c r="F49" i="40" a="1"/>
  <c r="F49" i="40"/>
  <c r="G49" i="40" a="1"/>
  <c r="H49" i="40" a="1"/>
  <c r="I49" i="40" a="1"/>
  <c r="J49" i="40" a="1"/>
  <c r="K49" i="40" a="1"/>
  <c r="L49" i="40" a="1"/>
  <c r="M49" i="40" a="1"/>
  <c r="N49" i="40" a="1"/>
  <c r="O49" i="40" a="1"/>
  <c r="P49" i="40" a="1"/>
  <c r="Q49" i="40" a="1"/>
  <c r="R49" i="40" a="1"/>
  <c r="S49" i="40" a="1"/>
  <c r="T49" i="40" a="1"/>
  <c r="U49" i="40" a="1"/>
  <c r="V49" i="40" a="1"/>
  <c r="W49" i="40" a="1"/>
  <c r="X49" i="40" a="1"/>
  <c r="Y49" i="40" a="1"/>
  <c r="Z49" i="40" a="1"/>
  <c r="AA49" i="40" a="1"/>
  <c r="AB49" i="40" a="1"/>
  <c r="AC49" i="40" a="1"/>
  <c r="AD49" i="40" a="1"/>
  <c r="AE49" i="40" a="1"/>
  <c r="AF49" i="40" a="1"/>
  <c r="AG49" i="40" a="1"/>
  <c r="AH49" i="40" a="1"/>
  <c r="AI49" i="40" a="1"/>
  <c r="AJ49" i="40" a="1"/>
  <c r="AK49" i="40" a="1"/>
  <c r="AL49" i="40" a="1"/>
  <c r="AM49" i="40" a="1"/>
  <c r="AN49" i="40" a="1"/>
  <c r="AO49" i="40" a="1"/>
  <c r="AP49" i="40" a="1"/>
  <c r="AQ49" i="40" a="1"/>
  <c r="AR49" i="40" a="1"/>
  <c r="AS49" i="40" a="1"/>
  <c r="AT49" i="40" a="1"/>
  <c r="AU49" i="40" a="1"/>
  <c r="AV49" i="40" a="1"/>
  <c r="AW49" i="40" a="1"/>
  <c r="AX49" i="40" a="1"/>
  <c r="AY49" i="40" a="1"/>
  <c r="AZ49" i="40" a="1"/>
  <c r="BA49" i="40" a="1"/>
  <c r="BB49" i="40" a="1"/>
  <c r="BC49" i="40" a="1"/>
  <c r="BD49" i="40" a="1"/>
  <c r="BE49" i="40" a="1"/>
  <c r="BF49" i="40" a="1"/>
  <c r="BG49" i="40" a="1"/>
  <c r="BH49" i="40" a="1"/>
  <c r="BI49" i="40" a="1"/>
  <c r="BJ49" i="40" a="1"/>
  <c r="BK49" i="40" a="1"/>
  <c r="BL49" i="40" a="1"/>
  <c r="BM49" i="40" a="1"/>
  <c r="BN49" i="40" a="1"/>
  <c r="BO49" i="40" a="1"/>
  <c r="BP49" i="40" a="1"/>
  <c r="G49" i="40"/>
  <c r="H49" i="40"/>
  <c r="I49" i="40"/>
  <c r="J49" i="40"/>
  <c r="K49" i="40"/>
  <c r="L49" i="40"/>
  <c r="M49" i="40"/>
  <c r="N49" i="40"/>
  <c r="O49" i="40"/>
  <c r="P49" i="40"/>
  <c r="Q49" i="40"/>
  <c r="R49" i="40"/>
  <c r="S49" i="40"/>
  <c r="T49" i="40"/>
  <c r="U49" i="40"/>
  <c r="V49" i="40"/>
  <c r="W49" i="40"/>
  <c r="X49" i="40"/>
  <c r="Y49" i="40"/>
  <c r="Z49" i="40"/>
  <c r="AA49" i="40"/>
  <c r="AB49" i="40"/>
  <c r="AC49" i="40"/>
  <c r="AD49" i="40"/>
  <c r="AE49" i="40"/>
  <c r="AF49" i="40"/>
  <c r="AG49" i="40"/>
  <c r="AH49" i="40"/>
  <c r="AI49" i="40"/>
  <c r="AJ49" i="40"/>
  <c r="AK49" i="40"/>
  <c r="AL49" i="40"/>
  <c r="AM49" i="40"/>
  <c r="AN49" i="40"/>
  <c r="AO49" i="40"/>
  <c r="AP49" i="40"/>
  <c r="AQ49" i="40"/>
  <c r="AR49" i="40"/>
  <c r="AS49" i="40"/>
  <c r="AT49" i="40"/>
  <c r="AU49" i="40"/>
  <c r="AV49" i="40"/>
  <c r="AW49" i="40"/>
  <c r="AX49" i="40"/>
  <c r="AY49" i="40"/>
  <c r="AZ49" i="40"/>
  <c r="BA49" i="40"/>
  <c r="BB49" i="40"/>
  <c r="BC49" i="40"/>
  <c r="BD49" i="40"/>
  <c r="BE49" i="40"/>
  <c r="BF49" i="40"/>
  <c r="BG49" i="40"/>
  <c r="BH49" i="40"/>
  <c r="BI49" i="40"/>
  <c r="BJ49" i="40"/>
  <c r="BK49" i="40"/>
  <c r="BL49" i="40"/>
  <c r="BM49" i="40"/>
  <c r="BN49" i="40"/>
  <c r="BO49" i="40"/>
  <c r="BP49" i="40"/>
  <c r="AB25" i="40"/>
  <c r="E60" i="40" a="1"/>
  <c r="E60" i="40"/>
  <c r="F60" i="40" a="1"/>
  <c r="F60" i="40"/>
  <c r="G60" i="40" a="1"/>
  <c r="H60" i="40" a="1"/>
  <c r="I60" i="40" a="1"/>
  <c r="J60" i="40" a="1"/>
  <c r="K60" i="40" a="1"/>
  <c r="L60" i="40" a="1"/>
  <c r="M60" i="40" a="1"/>
  <c r="N60" i="40" a="1"/>
  <c r="O60" i="40" a="1"/>
  <c r="P60" i="40" a="1"/>
  <c r="Q60" i="40" a="1"/>
  <c r="R60" i="40" a="1"/>
  <c r="S60" i="40" a="1"/>
  <c r="T60" i="40" a="1"/>
  <c r="U60" i="40" a="1"/>
  <c r="V60" i="40" a="1"/>
  <c r="W60" i="40" a="1"/>
  <c r="X60" i="40" a="1"/>
  <c r="Y60" i="40" a="1"/>
  <c r="Z60" i="40" a="1"/>
  <c r="AA60" i="40" a="1"/>
  <c r="AB60" i="40" a="1"/>
  <c r="AC60" i="40" a="1"/>
  <c r="AD60" i="40" a="1"/>
  <c r="AE60" i="40" a="1"/>
  <c r="AF60" i="40" a="1"/>
  <c r="AG60" i="40" a="1"/>
  <c r="AH60" i="40" a="1"/>
  <c r="AI60" i="40" a="1"/>
  <c r="AJ60" i="40" a="1"/>
  <c r="AK60" i="40" a="1"/>
  <c r="AL60" i="40" a="1"/>
  <c r="AM60" i="40" a="1"/>
  <c r="AN60" i="40" a="1"/>
  <c r="AO60" i="40" a="1"/>
  <c r="AP60" i="40" a="1"/>
  <c r="AQ60" i="40" a="1"/>
  <c r="AR60" i="40" a="1"/>
  <c r="AS60" i="40" a="1"/>
  <c r="AT60" i="40" a="1"/>
  <c r="AU60" i="40" a="1"/>
  <c r="AV60" i="40" a="1"/>
  <c r="AW60" i="40" a="1"/>
  <c r="AX60" i="40" a="1"/>
  <c r="AY60" i="40" a="1"/>
  <c r="AZ60" i="40" a="1"/>
  <c r="BA60" i="40" a="1"/>
  <c r="BB60" i="40" a="1"/>
  <c r="BC60" i="40" a="1"/>
  <c r="BD60" i="40" a="1"/>
  <c r="BE60" i="40" a="1"/>
  <c r="BF60" i="40" a="1"/>
  <c r="BG60" i="40" a="1"/>
  <c r="BH60" i="40" a="1"/>
  <c r="BI60" i="40" a="1"/>
  <c r="BJ60" i="40" a="1"/>
  <c r="BK60" i="40" a="1"/>
  <c r="BL60" i="40" a="1"/>
  <c r="BM60" i="40" a="1"/>
  <c r="BN60" i="40" a="1"/>
  <c r="BO60" i="40" a="1"/>
  <c r="BP60" i="40" a="1"/>
  <c r="G60" i="40"/>
  <c r="H60" i="40"/>
  <c r="I60" i="40"/>
  <c r="J60" i="40"/>
  <c r="K60" i="40"/>
  <c r="L60" i="40"/>
  <c r="M60" i="40"/>
  <c r="N60" i="40"/>
  <c r="O60" i="40"/>
  <c r="P60" i="40"/>
  <c r="Q60" i="40"/>
  <c r="R60" i="40"/>
  <c r="S60" i="40"/>
  <c r="T60" i="40"/>
  <c r="U60" i="40"/>
  <c r="V60" i="40"/>
  <c r="W60" i="40"/>
  <c r="X60" i="40"/>
  <c r="Y60" i="40"/>
  <c r="Z60" i="40"/>
  <c r="AA60" i="40"/>
  <c r="AB60" i="40"/>
  <c r="AC60" i="40"/>
  <c r="AD60" i="40"/>
  <c r="AE60" i="40"/>
  <c r="AF60" i="40"/>
  <c r="AG60" i="40"/>
  <c r="AH60" i="40"/>
  <c r="AI60" i="40"/>
  <c r="AJ60" i="40"/>
  <c r="AK60" i="40"/>
  <c r="AL60" i="40"/>
  <c r="AM60" i="40"/>
  <c r="AN60" i="40"/>
  <c r="AO60" i="40"/>
  <c r="AP60" i="40"/>
  <c r="AQ60" i="40"/>
  <c r="AR60" i="40"/>
  <c r="AS60" i="40"/>
  <c r="AT60" i="40"/>
  <c r="AU60" i="40"/>
  <c r="AV60" i="40"/>
  <c r="AW60" i="40"/>
  <c r="AX60" i="40"/>
  <c r="AY60" i="40"/>
  <c r="AZ60" i="40"/>
  <c r="BA60" i="40"/>
  <c r="BB60" i="40"/>
  <c r="BC60" i="40"/>
  <c r="BD60" i="40"/>
  <c r="BE60" i="40"/>
  <c r="BF60" i="40"/>
  <c r="BG60" i="40"/>
  <c r="BH60" i="40"/>
  <c r="BI60" i="40"/>
  <c r="BJ60" i="40"/>
  <c r="BK60" i="40"/>
  <c r="BL60" i="40"/>
  <c r="BM60" i="40"/>
  <c r="BN60" i="40"/>
  <c r="BO60" i="40"/>
  <c r="BP60" i="40"/>
  <c r="AC25" i="40"/>
  <c r="W25" i="40"/>
  <c r="Y17" i="40"/>
  <c r="X17" i="40"/>
  <c r="Y18" i="40"/>
  <c r="X18" i="40"/>
  <c r="Y19" i="40"/>
  <c r="X19" i="40"/>
  <c r="Y20" i="40"/>
  <c r="X20" i="40"/>
  <c r="Y21" i="40"/>
  <c r="X21" i="40"/>
  <c r="Y22" i="40"/>
  <c r="X22" i="40"/>
  <c r="Y23" i="40"/>
  <c r="X23" i="40"/>
  <c r="Y24" i="40"/>
  <c r="X24" i="40"/>
  <c r="Y25" i="40"/>
  <c r="X25" i="40"/>
  <c r="E4" i="40"/>
  <c r="D4" i="40"/>
  <c r="E5" i="40"/>
  <c r="D5" i="40"/>
  <c r="E6" i="40"/>
  <c r="D6" i="40"/>
  <c r="E7" i="40"/>
  <c r="D7" i="40"/>
  <c r="E8" i="40"/>
  <c r="D8" i="40"/>
  <c r="E9" i="40"/>
  <c r="D9" i="40"/>
  <c r="E10" i="40"/>
  <c r="D10" i="40"/>
  <c r="E11" i="40"/>
  <c r="D11" i="40"/>
  <c r="E12" i="40"/>
  <c r="D12" i="40"/>
  <c r="C4" i="40"/>
  <c r="C5" i="40"/>
  <c r="C6" i="40"/>
  <c r="C7" i="40"/>
  <c r="C8" i="40"/>
  <c r="C9" i="40"/>
  <c r="C10" i="40"/>
  <c r="C11" i="40"/>
  <c r="C12" i="40"/>
  <c r="C375" i="40"/>
  <c r="B387" i="40"/>
  <c r="AA23" i="26"/>
  <c r="C376" i="40"/>
  <c r="C387" i="40"/>
  <c r="AB23" i="26"/>
  <c r="C377" i="40"/>
  <c r="D387" i="40"/>
  <c r="AC23" i="26"/>
  <c r="C378" i="40"/>
  <c r="E387" i="40"/>
  <c r="AD23" i="26"/>
  <c r="C379" i="40"/>
  <c r="F387" i="40"/>
  <c r="AE23" i="26"/>
  <c r="C380" i="40"/>
  <c r="G387" i="40"/>
  <c r="AF23" i="26"/>
  <c r="AA24" i="26"/>
  <c r="AA432" i="40"/>
  <c r="AB432" i="40"/>
  <c r="C388" i="40"/>
  <c r="AB24" i="26"/>
  <c r="AB108" i="40"/>
  <c r="D388" i="40"/>
  <c r="AC24" i="26"/>
  <c r="E388" i="40"/>
  <c r="AD24" i="26"/>
  <c r="F388" i="40"/>
  <c r="AE24" i="26"/>
  <c r="AB120" i="40"/>
  <c r="G388" i="40"/>
  <c r="AF24" i="26"/>
  <c r="AB144" i="40"/>
  <c r="B389" i="40"/>
  <c r="AA25" i="26"/>
  <c r="AB25" i="26"/>
  <c r="AA420" i="40"/>
  <c r="AB420" i="40"/>
  <c r="D389" i="40"/>
  <c r="AC25" i="26"/>
  <c r="E389" i="40"/>
  <c r="AD25" i="26"/>
  <c r="AB114" i="40"/>
  <c r="AA438" i="40"/>
  <c r="AB438" i="40"/>
  <c r="F389" i="40"/>
  <c r="AE25" i="26"/>
  <c r="G389" i="40"/>
  <c r="AF25" i="26"/>
  <c r="AA396" i="40"/>
  <c r="AB396" i="40"/>
  <c r="B390" i="40"/>
  <c r="AA26" i="26"/>
  <c r="AB132" i="40"/>
  <c r="C390" i="40"/>
  <c r="AB26" i="26"/>
  <c r="AC26" i="26"/>
  <c r="E390" i="40"/>
  <c r="AD26" i="26"/>
  <c r="F390" i="40"/>
  <c r="AE26" i="26"/>
  <c r="G390" i="40"/>
  <c r="AF26" i="26"/>
  <c r="B391" i="40"/>
  <c r="AA27" i="26"/>
  <c r="C391" i="40"/>
  <c r="AB27" i="26"/>
  <c r="D391" i="40"/>
  <c r="AC27" i="26"/>
  <c r="AD27" i="26"/>
  <c r="AA414" i="40"/>
  <c r="AB414" i="40"/>
  <c r="F391" i="40"/>
  <c r="AE27" i="26"/>
  <c r="AA390" i="40"/>
  <c r="AB390" i="40"/>
  <c r="AA426" i="40"/>
  <c r="AB426" i="40"/>
  <c r="G391" i="40"/>
  <c r="AF27" i="26"/>
  <c r="B392" i="40"/>
  <c r="AA28" i="26"/>
  <c r="AA402" i="40"/>
  <c r="AB402" i="40"/>
  <c r="AB150" i="40"/>
  <c r="C392" i="40"/>
  <c r="AB28" i="26"/>
  <c r="D392" i="40"/>
  <c r="AC28" i="26"/>
  <c r="AB126" i="40"/>
  <c r="E392" i="40"/>
  <c r="AD28" i="26"/>
  <c r="AE28" i="26"/>
  <c r="G392" i="40"/>
  <c r="AF28" i="26"/>
  <c r="AA408" i="40"/>
  <c r="AB408" i="40"/>
  <c r="B393" i="40"/>
  <c r="AA29" i="26"/>
  <c r="C393" i="40"/>
  <c r="AB29" i="26"/>
  <c r="D393" i="40"/>
  <c r="AC29" i="26"/>
  <c r="AB102" i="40"/>
  <c r="AB138" i="40"/>
  <c r="E393" i="40"/>
  <c r="AD29" i="26"/>
  <c r="F393" i="40"/>
  <c r="AE29" i="26"/>
  <c r="AF29" i="26"/>
  <c r="Q23" i="26" a="1"/>
  <c r="Q23" i="26"/>
  <c r="R23" i="26"/>
  <c r="S23" i="26"/>
  <c r="T23" i="26"/>
  <c r="U23" i="26"/>
  <c r="V23" i="26"/>
  <c r="W23" i="26"/>
  <c r="X23" i="26"/>
  <c r="Y23" i="26"/>
  <c r="Z23" i="26"/>
  <c r="B375" i="40"/>
  <c r="Q24" i="26"/>
  <c r="R24" i="26"/>
  <c r="D375" i="40"/>
  <c r="S24" i="26"/>
  <c r="E375" i="40"/>
  <c r="T24" i="26"/>
  <c r="F375" i="40"/>
  <c r="U24" i="26"/>
  <c r="G375" i="40"/>
  <c r="V24" i="26"/>
  <c r="H375" i="40"/>
  <c r="W24" i="26"/>
  <c r="I375" i="40"/>
  <c r="X24" i="26"/>
  <c r="J375" i="40"/>
  <c r="Y24" i="26"/>
  <c r="K375" i="40"/>
  <c r="Z24" i="26"/>
  <c r="B376" i="40"/>
  <c r="Q25" i="26"/>
  <c r="R25" i="26"/>
  <c r="D376" i="40"/>
  <c r="S25" i="26"/>
  <c r="E376" i="40"/>
  <c r="T25" i="26"/>
  <c r="F376" i="40"/>
  <c r="U25" i="26"/>
  <c r="G376" i="40"/>
  <c r="V25" i="26"/>
  <c r="H376" i="40"/>
  <c r="W25" i="26"/>
  <c r="I376" i="40"/>
  <c r="X25" i="26"/>
  <c r="J376" i="40"/>
  <c r="Y25" i="26"/>
  <c r="K376" i="40"/>
  <c r="Z25" i="26"/>
  <c r="B377" i="40"/>
  <c r="Q26" i="26"/>
  <c r="R26" i="26"/>
  <c r="D377" i="40"/>
  <c r="S26" i="26"/>
  <c r="E377" i="40"/>
  <c r="T26" i="26"/>
  <c r="F377" i="40"/>
  <c r="U26" i="26"/>
  <c r="G377" i="40"/>
  <c r="V26" i="26"/>
  <c r="H377" i="40"/>
  <c r="W26" i="26"/>
  <c r="I377" i="40"/>
  <c r="X26" i="26"/>
  <c r="J377" i="40"/>
  <c r="Y26" i="26"/>
  <c r="K377" i="40"/>
  <c r="Z26" i="26"/>
  <c r="B378" i="40"/>
  <c r="Q27" i="26"/>
  <c r="R27" i="26"/>
  <c r="D378" i="40"/>
  <c r="S27" i="26"/>
  <c r="E378" i="40"/>
  <c r="T27" i="26"/>
  <c r="F378" i="40"/>
  <c r="U27" i="26"/>
  <c r="G378" i="40"/>
  <c r="V27" i="26"/>
  <c r="H378" i="40"/>
  <c r="W27" i="26"/>
  <c r="I378" i="40"/>
  <c r="X27" i="26"/>
  <c r="J378" i="40"/>
  <c r="Y27" i="26"/>
  <c r="K378" i="40"/>
  <c r="Z27" i="26"/>
  <c r="B379" i="40"/>
  <c r="Q28" i="26"/>
  <c r="R28" i="26"/>
  <c r="D379" i="40"/>
  <c r="S28" i="26"/>
  <c r="E379" i="40"/>
  <c r="T28" i="26"/>
  <c r="F379" i="40"/>
  <c r="U28" i="26"/>
  <c r="G379" i="40"/>
  <c r="V28" i="26"/>
  <c r="H379" i="40"/>
  <c r="W28" i="26"/>
  <c r="I379" i="40"/>
  <c r="X28" i="26"/>
  <c r="J379" i="40"/>
  <c r="Y28" i="26"/>
  <c r="K379" i="40"/>
  <c r="Z28" i="26"/>
  <c r="B380" i="40"/>
  <c r="Q29" i="26"/>
  <c r="R29" i="26"/>
  <c r="D380" i="40"/>
  <c r="S29" i="26"/>
  <c r="E380" i="40"/>
  <c r="T29" i="26"/>
  <c r="F380" i="40"/>
  <c r="U29" i="26"/>
  <c r="G380" i="40"/>
  <c r="V29" i="26"/>
  <c r="H380" i="40"/>
  <c r="W29" i="26"/>
  <c r="I380" i="40"/>
  <c r="X29" i="26"/>
  <c r="J380" i="40"/>
  <c r="Y29" i="26"/>
  <c r="K380" i="40"/>
  <c r="Z29" i="26"/>
  <c r="AA14" i="26" a="1"/>
  <c r="J81" i="39"/>
  <c r="X64" i="39"/>
  <c r="Y64" i="39"/>
  <c r="J117" i="39"/>
  <c r="K117" i="39"/>
  <c r="X100" i="39"/>
  <c r="Y100" i="39"/>
  <c r="J118" i="39"/>
  <c r="K118" i="39"/>
  <c r="X101" i="39"/>
  <c r="Y101" i="39"/>
  <c r="J119" i="39"/>
  <c r="K119" i="39"/>
  <c r="X102" i="39"/>
  <c r="J120" i="39"/>
  <c r="K120" i="39"/>
  <c r="X103" i="39"/>
  <c r="J121" i="39"/>
  <c r="K121" i="39"/>
  <c r="X104" i="39"/>
  <c r="J122" i="39"/>
  <c r="K122" i="39"/>
  <c r="X105" i="39"/>
  <c r="J123" i="39"/>
  <c r="K123" i="39"/>
  <c r="X106" i="39"/>
  <c r="J124" i="39"/>
  <c r="K124" i="39"/>
  <c r="X107" i="39"/>
  <c r="J125" i="39"/>
  <c r="K125" i="39"/>
  <c r="X108" i="39"/>
  <c r="J126" i="39"/>
  <c r="K126" i="39"/>
  <c r="X109" i="39"/>
  <c r="J127" i="39"/>
  <c r="K127" i="39"/>
  <c r="X110" i="39"/>
  <c r="J128" i="39"/>
  <c r="K128" i="39"/>
  <c r="X111" i="39"/>
  <c r="J129" i="39"/>
  <c r="K129" i="39"/>
  <c r="X112" i="39"/>
  <c r="J130" i="39"/>
  <c r="K130" i="39"/>
  <c r="X113" i="39"/>
  <c r="J131" i="39"/>
  <c r="K131" i="39"/>
  <c r="X114" i="39"/>
  <c r="J132" i="39"/>
  <c r="K132" i="39"/>
  <c r="X115" i="39"/>
  <c r="J133" i="39"/>
  <c r="K133" i="39"/>
  <c r="X116" i="39"/>
  <c r="J134" i="39"/>
  <c r="K134" i="39"/>
  <c r="X117" i="39"/>
  <c r="J135" i="39"/>
  <c r="K135" i="39"/>
  <c r="X118" i="39"/>
  <c r="J136" i="39"/>
  <c r="K136" i="39"/>
  <c r="X119" i="39"/>
  <c r="J137" i="39"/>
  <c r="K137" i="39"/>
  <c r="X120" i="39"/>
  <c r="J138" i="39"/>
  <c r="K138" i="39"/>
  <c r="X121" i="39"/>
  <c r="J139" i="39"/>
  <c r="K139" i="39"/>
  <c r="X122" i="39"/>
  <c r="J140" i="39"/>
  <c r="K140" i="39"/>
  <c r="X123" i="39"/>
  <c r="J141" i="39"/>
  <c r="K141" i="39"/>
  <c r="X124" i="39"/>
  <c r="J142" i="39"/>
  <c r="K142" i="39"/>
  <c r="X125" i="39"/>
  <c r="J143" i="39"/>
  <c r="K143" i="39"/>
  <c r="X126" i="39"/>
  <c r="J144" i="39"/>
  <c r="K144" i="39"/>
  <c r="X127" i="39"/>
  <c r="J145" i="39"/>
  <c r="K145" i="39"/>
  <c r="X128" i="39"/>
  <c r="J146" i="39"/>
  <c r="K146" i="39"/>
  <c r="X129" i="39"/>
  <c r="J147" i="39"/>
  <c r="K147" i="39"/>
  <c r="X130" i="39"/>
  <c r="J148" i="39"/>
  <c r="K148" i="39"/>
  <c r="X131" i="39"/>
  <c r="J149" i="39"/>
  <c r="K149" i="39"/>
  <c r="X132" i="39"/>
  <c r="J150" i="39"/>
  <c r="K150" i="39"/>
  <c r="X133" i="39"/>
  <c r="J151" i="39"/>
  <c r="K151" i="39"/>
  <c r="X134" i="39"/>
  <c r="J152" i="39"/>
  <c r="K152" i="39"/>
  <c r="X135" i="39"/>
  <c r="Y102" i="39"/>
  <c r="Y103" i="39"/>
  <c r="Y104" i="39"/>
  <c r="Y105" i="39"/>
  <c r="Y106" i="39"/>
  <c r="Y107" i="39"/>
  <c r="Y108" i="39"/>
  <c r="Y109" i="39"/>
  <c r="Y110" i="39"/>
  <c r="Y111" i="39"/>
  <c r="Y112" i="39"/>
  <c r="Y113" i="39"/>
  <c r="Y114" i="39"/>
  <c r="Y115" i="39"/>
  <c r="Y116" i="39"/>
  <c r="Y117" i="39"/>
  <c r="Y118" i="39"/>
  <c r="Y119" i="39"/>
  <c r="Y120" i="39"/>
  <c r="Y121" i="39"/>
  <c r="Y122" i="39"/>
  <c r="Y123" i="39"/>
  <c r="Y124" i="39"/>
  <c r="Y125" i="39"/>
  <c r="Y126" i="39"/>
  <c r="Y127" i="39"/>
  <c r="Y128" i="39"/>
  <c r="Y129" i="39"/>
  <c r="Y130" i="39"/>
  <c r="Y131" i="39"/>
  <c r="Y132" i="39"/>
  <c r="Y133" i="39"/>
  <c r="Y134" i="39"/>
  <c r="Y135" i="39"/>
  <c r="J153" i="39"/>
  <c r="K153" i="39"/>
  <c r="X136" i="39"/>
  <c r="Y136" i="39"/>
  <c r="J154" i="39"/>
  <c r="K154" i="39"/>
  <c r="X137" i="39"/>
  <c r="Y137" i="39"/>
  <c r="J155" i="39"/>
  <c r="K155" i="39"/>
  <c r="X138" i="39"/>
  <c r="J156" i="39"/>
  <c r="K156" i="39"/>
  <c r="X139" i="39"/>
  <c r="J157" i="39"/>
  <c r="K157" i="39"/>
  <c r="X140" i="39"/>
  <c r="J158" i="39"/>
  <c r="K158" i="39"/>
  <c r="X141" i="39"/>
  <c r="J159" i="39"/>
  <c r="K159" i="39"/>
  <c r="X142" i="39"/>
  <c r="J160" i="39"/>
  <c r="K160" i="39"/>
  <c r="X143" i="39"/>
  <c r="J161" i="39"/>
  <c r="K161" i="39"/>
  <c r="X144" i="39"/>
  <c r="Y138" i="39"/>
  <c r="Y139" i="39"/>
  <c r="Y140" i="39"/>
  <c r="Y141" i="39"/>
  <c r="Y142" i="39"/>
  <c r="Y143" i="39"/>
  <c r="Y144" i="39"/>
  <c r="J162" i="39"/>
  <c r="K162" i="39"/>
  <c r="X145" i="39"/>
  <c r="Y145" i="39"/>
  <c r="J163" i="39"/>
  <c r="K163" i="39"/>
  <c r="X146" i="39"/>
  <c r="Y146" i="39"/>
  <c r="J164" i="39"/>
  <c r="K164" i="39"/>
  <c r="X147" i="39"/>
  <c r="J166" i="39"/>
  <c r="K166" i="39"/>
  <c r="X149" i="39"/>
  <c r="J167" i="39"/>
  <c r="K167" i="39"/>
  <c r="X150" i="39"/>
  <c r="J168" i="39"/>
  <c r="K168" i="39"/>
  <c r="X151" i="39"/>
  <c r="J169" i="39"/>
  <c r="K169" i="39"/>
  <c r="X152" i="39"/>
  <c r="Y147" i="39"/>
  <c r="Y149" i="39"/>
  <c r="Y150" i="39"/>
  <c r="Y151" i="39"/>
  <c r="Y152" i="39"/>
  <c r="X148" i="39"/>
  <c r="Y148" i="39"/>
  <c r="L4" i="39"/>
  <c r="M4" i="39"/>
  <c r="N4" i="39"/>
  <c r="K4" i="39"/>
  <c r="L5" i="39"/>
  <c r="M5" i="39"/>
  <c r="N5" i="39"/>
  <c r="K5" i="39"/>
  <c r="L6" i="39"/>
  <c r="M6" i="39"/>
  <c r="N6" i="39"/>
  <c r="K6" i="39"/>
  <c r="L7" i="39"/>
  <c r="M7" i="39"/>
  <c r="N7" i="39"/>
  <c r="K7" i="39"/>
  <c r="L8" i="39"/>
  <c r="M8" i="39"/>
  <c r="N8" i="39"/>
  <c r="K8" i="39"/>
  <c r="L9" i="39"/>
  <c r="M9" i="39"/>
  <c r="N9" i="39"/>
  <c r="K9" i="39"/>
  <c r="L10" i="39"/>
  <c r="M10" i="39"/>
  <c r="N10" i="39"/>
  <c r="K10" i="39"/>
  <c r="L11" i="39"/>
  <c r="M11" i="39"/>
  <c r="N11" i="39"/>
  <c r="K11" i="39"/>
  <c r="L12" i="39"/>
  <c r="M12" i="39"/>
  <c r="N12" i="39"/>
  <c r="K12" i="39"/>
  <c r="K13" i="39"/>
  <c r="K17" i="39"/>
  <c r="G4" i="39"/>
  <c r="H4" i="39"/>
  <c r="I4" i="39"/>
  <c r="J17" i="39"/>
  <c r="H17" i="39"/>
  <c r="L17" i="39"/>
  <c r="K18" i="39"/>
  <c r="G5" i="39"/>
  <c r="H5" i="39"/>
  <c r="I5" i="39"/>
  <c r="J18" i="39"/>
  <c r="H18" i="39"/>
  <c r="L18" i="39"/>
  <c r="K19" i="39"/>
  <c r="G6" i="39"/>
  <c r="H6" i="39"/>
  <c r="I6" i="39"/>
  <c r="J19" i="39"/>
  <c r="H19" i="39"/>
  <c r="L19" i="39"/>
  <c r="K20" i="39"/>
  <c r="G7" i="39"/>
  <c r="H7" i="39"/>
  <c r="I7" i="39"/>
  <c r="J20" i="39"/>
  <c r="H20" i="39"/>
  <c r="L20" i="39"/>
  <c r="K21" i="39"/>
  <c r="G8" i="39"/>
  <c r="H8" i="39"/>
  <c r="I8" i="39"/>
  <c r="J21" i="39"/>
  <c r="H21" i="39"/>
  <c r="L21" i="39"/>
  <c r="K22" i="39"/>
  <c r="G9" i="39"/>
  <c r="H9" i="39"/>
  <c r="I9" i="39"/>
  <c r="J22" i="39"/>
  <c r="H22" i="39"/>
  <c r="L22" i="39"/>
  <c r="K23" i="39"/>
  <c r="G10" i="39"/>
  <c r="H10" i="39"/>
  <c r="I10" i="39"/>
  <c r="J23" i="39"/>
  <c r="H23" i="39"/>
  <c r="L23" i="39"/>
  <c r="K24" i="39"/>
  <c r="G11" i="39"/>
  <c r="H11" i="39"/>
  <c r="I11" i="39"/>
  <c r="J24" i="39"/>
  <c r="H24" i="39"/>
  <c r="L24" i="39"/>
  <c r="K25" i="39"/>
  <c r="G12" i="39"/>
  <c r="H12" i="39"/>
  <c r="I12" i="39"/>
  <c r="J25" i="39"/>
  <c r="H25" i="39"/>
  <c r="L25" i="39"/>
  <c r="M17" i="39"/>
  <c r="N17" i="39" a="1"/>
  <c r="N17" i="39"/>
  <c r="O17" i="39"/>
  <c r="E30" i="39" a="1"/>
  <c r="E30" i="39"/>
  <c r="F30" i="39" a="1"/>
  <c r="F30" i="39"/>
  <c r="G30" i="39" a="1"/>
  <c r="H30" i="39" a="1"/>
  <c r="I30" i="39" a="1"/>
  <c r="J30" i="39" a="1"/>
  <c r="K30" i="39" a="1"/>
  <c r="L30" i="39" a="1"/>
  <c r="P17" i="39"/>
  <c r="M30" i="39" a="1"/>
  <c r="N30" i="39" a="1"/>
  <c r="O30" i="39" a="1"/>
  <c r="P30" i="39" a="1"/>
  <c r="Q30" i="39" a="1"/>
  <c r="R30" i="39" a="1"/>
  <c r="S30" i="39" a="1"/>
  <c r="T30" i="39" a="1"/>
  <c r="Q17" i="39"/>
  <c r="U30" i="39" a="1"/>
  <c r="V30" i="39" a="1"/>
  <c r="W30" i="39" a="1"/>
  <c r="X30" i="39" a="1"/>
  <c r="Y30" i="39" a="1"/>
  <c r="Z30" i="39" a="1"/>
  <c r="AA30" i="39" a="1"/>
  <c r="AB30" i="39" a="1"/>
  <c r="R17" i="39"/>
  <c r="AC30" i="39" a="1"/>
  <c r="AD30" i="39" a="1"/>
  <c r="AE30" i="39" a="1"/>
  <c r="AF30" i="39" a="1"/>
  <c r="AG30" i="39" a="1"/>
  <c r="AH30" i="39" a="1"/>
  <c r="AI30" i="39" a="1"/>
  <c r="AJ30" i="39" a="1"/>
  <c r="S17" i="39"/>
  <c r="AK30" i="39" a="1"/>
  <c r="AL30" i="39" a="1"/>
  <c r="AM30" i="39" a="1"/>
  <c r="AN30" i="39" a="1"/>
  <c r="AO30" i="39" a="1"/>
  <c r="AP30" i="39" a="1"/>
  <c r="AQ30" i="39" a="1"/>
  <c r="AR30" i="39" a="1"/>
  <c r="T17" i="39"/>
  <c r="AS30" i="39" a="1"/>
  <c r="AT30" i="39" a="1"/>
  <c r="AU30" i="39" a="1"/>
  <c r="AV30" i="39" a="1"/>
  <c r="AW30" i="39" a="1"/>
  <c r="AX30" i="39" a="1"/>
  <c r="AY30" i="39" a="1"/>
  <c r="AZ30" i="39" a="1"/>
  <c r="U17" i="39"/>
  <c r="BA30" i="39" a="1"/>
  <c r="BB30" i="39" a="1"/>
  <c r="BC30" i="39" a="1"/>
  <c r="BD30" i="39" a="1"/>
  <c r="BE30" i="39" a="1"/>
  <c r="BF30" i="39" a="1"/>
  <c r="BG30" i="39" a="1"/>
  <c r="BH30" i="39" a="1"/>
  <c r="V17" i="39"/>
  <c r="BI30" i="39" a="1"/>
  <c r="BJ30" i="39" a="1"/>
  <c r="BK30" i="39" a="1"/>
  <c r="BL30" i="39" a="1"/>
  <c r="BM30" i="39" a="1"/>
  <c r="BN30" i="39" a="1"/>
  <c r="BO30" i="39" a="1"/>
  <c r="BP30" i="39" a="1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AL30" i="39"/>
  <c r="AM30" i="39"/>
  <c r="AN30" i="39"/>
  <c r="AO30" i="39"/>
  <c r="AP30" i="39"/>
  <c r="AQ30" i="39"/>
  <c r="AR30" i="39"/>
  <c r="AS30" i="39"/>
  <c r="AT30" i="39"/>
  <c r="AU30" i="39"/>
  <c r="AV30" i="39"/>
  <c r="AW30" i="39"/>
  <c r="AX30" i="39"/>
  <c r="AY30" i="39"/>
  <c r="AZ30" i="39"/>
  <c r="BA30" i="39"/>
  <c r="BB30" i="39"/>
  <c r="BC30" i="39"/>
  <c r="BD30" i="39"/>
  <c r="BE30" i="39"/>
  <c r="BF30" i="39"/>
  <c r="BG30" i="39"/>
  <c r="BH30" i="39"/>
  <c r="BI30" i="39"/>
  <c r="BJ30" i="39"/>
  <c r="BK30" i="39"/>
  <c r="BL30" i="39"/>
  <c r="BM30" i="39"/>
  <c r="BN30" i="39"/>
  <c r="BO30" i="39"/>
  <c r="BP30" i="39"/>
  <c r="AA17" i="39"/>
  <c r="E41" i="39" a="1"/>
  <c r="E41" i="39"/>
  <c r="F41" i="39" a="1"/>
  <c r="F41" i="39"/>
  <c r="G41" i="39" a="1"/>
  <c r="H41" i="39" a="1"/>
  <c r="I41" i="39" a="1"/>
  <c r="J41" i="39" a="1"/>
  <c r="K41" i="39" a="1"/>
  <c r="L41" i="39" a="1"/>
  <c r="M41" i="39" a="1"/>
  <c r="N41" i="39" a="1"/>
  <c r="O41" i="39" a="1"/>
  <c r="P41" i="39" a="1"/>
  <c r="Q41" i="39" a="1"/>
  <c r="R41" i="39" a="1"/>
  <c r="S41" i="39" a="1"/>
  <c r="T41" i="39" a="1"/>
  <c r="U41" i="39" a="1"/>
  <c r="V41" i="39" a="1"/>
  <c r="W41" i="39" a="1"/>
  <c r="X41" i="39" a="1"/>
  <c r="Y41" i="39" a="1"/>
  <c r="Z41" i="39" a="1"/>
  <c r="AA41" i="39" a="1"/>
  <c r="AB41" i="39" a="1"/>
  <c r="AC41" i="39" a="1"/>
  <c r="AD41" i="39" a="1"/>
  <c r="AE41" i="39" a="1"/>
  <c r="AF41" i="39" a="1"/>
  <c r="AG41" i="39" a="1"/>
  <c r="AH41" i="39" a="1"/>
  <c r="AI41" i="39" a="1"/>
  <c r="AJ41" i="39" a="1"/>
  <c r="AK41" i="39" a="1"/>
  <c r="AL41" i="39" a="1"/>
  <c r="AM41" i="39" a="1"/>
  <c r="AN41" i="39" a="1"/>
  <c r="AO41" i="39" a="1"/>
  <c r="AP41" i="39" a="1"/>
  <c r="AQ41" i="39" a="1"/>
  <c r="AR41" i="39" a="1"/>
  <c r="AS41" i="39" a="1"/>
  <c r="AT41" i="39" a="1"/>
  <c r="AU41" i="39" a="1"/>
  <c r="AV41" i="39" a="1"/>
  <c r="AW41" i="39" a="1"/>
  <c r="AX41" i="39" a="1"/>
  <c r="AY41" i="39" a="1"/>
  <c r="AZ41" i="39" a="1"/>
  <c r="BA41" i="39" a="1"/>
  <c r="BB41" i="39" a="1"/>
  <c r="BC41" i="39" a="1"/>
  <c r="BD41" i="39" a="1"/>
  <c r="BE41" i="39" a="1"/>
  <c r="BF41" i="39" a="1"/>
  <c r="BG41" i="39" a="1"/>
  <c r="BH41" i="39" a="1"/>
  <c r="BI41" i="39" a="1"/>
  <c r="BJ41" i="39" a="1"/>
  <c r="BK41" i="39" a="1"/>
  <c r="BL41" i="39" a="1"/>
  <c r="BM41" i="39" a="1"/>
  <c r="BN41" i="39" a="1"/>
  <c r="BO41" i="39" a="1"/>
  <c r="BP41" i="39" a="1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L41" i="39"/>
  <c r="AM41" i="39"/>
  <c r="AN41" i="39"/>
  <c r="AO41" i="39"/>
  <c r="AP41" i="39"/>
  <c r="AQ41" i="39"/>
  <c r="AR41" i="39"/>
  <c r="AS41" i="39"/>
  <c r="AT41" i="39"/>
  <c r="AU41" i="39"/>
  <c r="AV41" i="39"/>
  <c r="AW41" i="39"/>
  <c r="AX41" i="39"/>
  <c r="AY41" i="39"/>
  <c r="AZ41" i="39"/>
  <c r="BA41" i="39"/>
  <c r="BB41" i="39"/>
  <c r="BC41" i="39"/>
  <c r="BD41" i="39"/>
  <c r="BE41" i="39"/>
  <c r="BF41" i="39"/>
  <c r="BG41" i="39"/>
  <c r="BH41" i="39"/>
  <c r="BI41" i="39"/>
  <c r="BJ41" i="39"/>
  <c r="BK41" i="39"/>
  <c r="BL41" i="39"/>
  <c r="BM41" i="39"/>
  <c r="BN41" i="39"/>
  <c r="BO41" i="39"/>
  <c r="BP41" i="39"/>
  <c r="AB17" i="39"/>
  <c r="E52" i="39" a="1"/>
  <c r="E52" i="39"/>
  <c r="F52" i="39" a="1"/>
  <c r="F52" i="39"/>
  <c r="G52" i="39" a="1"/>
  <c r="H52" i="39" a="1"/>
  <c r="I52" i="39" a="1"/>
  <c r="J52" i="39" a="1"/>
  <c r="K52" i="39" a="1"/>
  <c r="L52" i="39" a="1"/>
  <c r="M52" i="39" a="1"/>
  <c r="N52" i="39" a="1"/>
  <c r="O52" i="39" a="1"/>
  <c r="P52" i="39" a="1"/>
  <c r="Q52" i="39" a="1"/>
  <c r="R52" i="39" a="1"/>
  <c r="S52" i="39" a="1"/>
  <c r="T52" i="39" a="1"/>
  <c r="U52" i="39" a="1"/>
  <c r="V52" i="39" a="1"/>
  <c r="W52" i="39" a="1"/>
  <c r="X52" i="39" a="1"/>
  <c r="Y52" i="39" a="1"/>
  <c r="Z52" i="39" a="1"/>
  <c r="AA52" i="39" a="1"/>
  <c r="AB52" i="39" a="1"/>
  <c r="AC52" i="39" a="1"/>
  <c r="AD52" i="39" a="1"/>
  <c r="AE52" i="39" a="1"/>
  <c r="AF52" i="39" a="1"/>
  <c r="AG52" i="39" a="1"/>
  <c r="AH52" i="39" a="1"/>
  <c r="AI52" i="39" a="1"/>
  <c r="AJ52" i="39" a="1"/>
  <c r="AK52" i="39" a="1"/>
  <c r="AL52" i="39" a="1"/>
  <c r="AM52" i="39" a="1"/>
  <c r="AN52" i="39" a="1"/>
  <c r="AO52" i="39" a="1"/>
  <c r="AP52" i="39" a="1"/>
  <c r="AQ52" i="39" a="1"/>
  <c r="AR52" i="39" a="1"/>
  <c r="AS52" i="39" a="1"/>
  <c r="AT52" i="39" a="1"/>
  <c r="AU52" i="39" a="1"/>
  <c r="AV52" i="39" a="1"/>
  <c r="AW52" i="39" a="1"/>
  <c r="AX52" i="39" a="1"/>
  <c r="AY52" i="39" a="1"/>
  <c r="AZ52" i="39" a="1"/>
  <c r="BA52" i="39" a="1"/>
  <c r="BB52" i="39" a="1"/>
  <c r="BC52" i="39" a="1"/>
  <c r="BD52" i="39" a="1"/>
  <c r="BE52" i="39" a="1"/>
  <c r="BF52" i="39" a="1"/>
  <c r="BG52" i="39" a="1"/>
  <c r="BH52" i="39" a="1"/>
  <c r="BI52" i="39" a="1"/>
  <c r="BJ52" i="39" a="1"/>
  <c r="BK52" i="39" a="1"/>
  <c r="BL52" i="39" a="1"/>
  <c r="BM52" i="39" a="1"/>
  <c r="BN52" i="39" a="1"/>
  <c r="BO52" i="39" a="1"/>
  <c r="BP52" i="39" a="1"/>
  <c r="G52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H52" i="39"/>
  <c r="AI52" i="39"/>
  <c r="AJ52" i="39"/>
  <c r="AK52" i="39"/>
  <c r="AL52" i="39"/>
  <c r="AM52" i="39"/>
  <c r="AN52" i="39"/>
  <c r="AO52" i="39"/>
  <c r="AP52" i="39"/>
  <c r="AQ52" i="39"/>
  <c r="AR52" i="39"/>
  <c r="AS52" i="39"/>
  <c r="AT52" i="39"/>
  <c r="AU52" i="39"/>
  <c r="AV52" i="39"/>
  <c r="AW52" i="39"/>
  <c r="AX52" i="39"/>
  <c r="AY52" i="39"/>
  <c r="AZ52" i="39"/>
  <c r="BA52" i="39"/>
  <c r="BB52" i="39"/>
  <c r="BC52" i="39"/>
  <c r="BD52" i="39"/>
  <c r="BE52" i="39"/>
  <c r="BF52" i="39"/>
  <c r="BG52" i="39"/>
  <c r="BH52" i="39"/>
  <c r="BI52" i="39"/>
  <c r="BJ52" i="39"/>
  <c r="BK52" i="39"/>
  <c r="BL52" i="39"/>
  <c r="BM52" i="39"/>
  <c r="BN52" i="39"/>
  <c r="BO52" i="39"/>
  <c r="BP52" i="39"/>
  <c r="AC17" i="39"/>
  <c r="W17" i="39"/>
  <c r="M18" i="39"/>
  <c r="N18" i="39" a="1"/>
  <c r="N18" i="39"/>
  <c r="O18" i="39"/>
  <c r="E31" i="39" a="1"/>
  <c r="E31" i="39"/>
  <c r="F31" i="39" a="1"/>
  <c r="F31" i="39"/>
  <c r="G31" i="39" a="1"/>
  <c r="H31" i="39" a="1"/>
  <c r="I31" i="39" a="1"/>
  <c r="J31" i="39" a="1"/>
  <c r="K31" i="39" a="1"/>
  <c r="L31" i="39" a="1"/>
  <c r="P18" i="39"/>
  <c r="M31" i="39" a="1"/>
  <c r="N31" i="39" a="1"/>
  <c r="O31" i="39" a="1"/>
  <c r="P31" i="39" a="1"/>
  <c r="Q31" i="39" a="1"/>
  <c r="R31" i="39" a="1"/>
  <c r="S31" i="39" a="1"/>
  <c r="T31" i="39" a="1"/>
  <c r="Q18" i="39"/>
  <c r="U31" i="39" a="1"/>
  <c r="V31" i="39" a="1"/>
  <c r="W31" i="39" a="1"/>
  <c r="X31" i="39" a="1"/>
  <c r="Y31" i="39" a="1"/>
  <c r="Z31" i="39" a="1"/>
  <c r="AA31" i="39" a="1"/>
  <c r="AB31" i="39" a="1"/>
  <c r="R18" i="39"/>
  <c r="AC31" i="39" a="1"/>
  <c r="AD31" i="39" a="1"/>
  <c r="AE31" i="39" a="1"/>
  <c r="AF31" i="39" a="1"/>
  <c r="AG31" i="39" a="1"/>
  <c r="AH31" i="39" a="1"/>
  <c r="AI31" i="39" a="1"/>
  <c r="AJ31" i="39" a="1"/>
  <c r="S18" i="39"/>
  <c r="AK31" i="39" a="1"/>
  <c r="AL31" i="39" a="1"/>
  <c r="AM31" i="39" a="1"/>
  <c r="AN31" i="39" a="1"/>
  <c r="AO31" i="39" a="1"/>
  <c r="AP31" i="39" a="1"/>
  <c r="AQ31" i="39" a="1"/>
  <c r="AR31" i="39" a="1"/>
  <c r="T18" i="39"/>
  <c r="AS31" i="39" a="1"/>
  <c r="AT31" i="39" a="1"/>
  <c r="AU31" i="39" a="1"/>
  <c r="AV31" i="39" a="1"/>
  <c r="AW31" i="39" a="1"/>
  <c r="AX31" i="39" a="1"/>
  <c r="AY31" i="39" a="1"/>
  <c r="AZ31" i="39" a="1"/>
  <c r="U18" i="39"/>
  <c r="BA31" i="39" a="1"/>
  <c r="BB31" i="39" a="1"/>
  <c r="BC31" i="39" a="1"/>
  <c r="BD31" i="39" a="1"/>
  <c r="BE31" i="39" a="1"/>
  <c r="BF31" i="39" a="1"/>
  <c r="BG31" i="39" a="1"/>
  <c r="BH31" i="39" a="1"/>
  <c r="V18" i="39"/>
  <c r="BI31" i="39" a="1"/>
  <c r="BJ31" i="39" a="1"/>
  <c r="BK31" i="39" a="1"/>
  <c r="BL31" i="39" a="1"/>
  <c r="BM31" i="39" a="1"/>
  <c r="BN31" i="39" a="1"/>
  <c r="BO31" i="39" a="1"/>
  <c r="BP31" i="39" a="1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AL31" i="39"/>
  <c r="AM31" i="39"/>
  <c r="AN31" i="39"/>
  <c r="AO31" i="39"/>
  <c r="AP31" i="39"/>
  <c r="AQ31" i="39"/>
  <c r="AR31" i="39"/>
  <c r="AS31" i="39"/>
  <c r="AT31" i="39"/>
  <c r="AU31" i="39"/>
  <c r="AV31" i="39"/>
  <c r="AW31" i="39"/>
  <c r="AX31" i="39"/>
  <c r="AY31" i="39"/>
  <c r="AZ31" i="39"/>
  <c r="BA31" i="39"/>
  <c r="BB31" i="39"/>
  <c r="BC31" i="39"/>
  <c r="BD31" i="39"/>
  <c r="BE31" i="39"/>
  <c r="BF31" i="39"/>
  <c r="BG31" i="39"/>
  <c r="BH31" i="39"/>
  <c r="BI31" i="39"/>
  <c r="BJ31" i="39"/>
  <c r="BK31" i="39"/>
  <c r="BL31" i="39"/>
  <c r="BM31" i="39"/>
  <c r="BN31" i="39"/>
  <c r="BO31" i="39"/>
  <c r="BP31" i="39"/>
  <c r="AA18" i="39"/>
  <c r="E42" i="39" a="1"/>
  <c r="E42" i="39"/>
  <c r="F42" i="39" a="1"/>
  <c r="F42" i="39"/>
  <c r="G42" i="39" a="1"/>
  <c r="H42" i="39" a="1"/>
  <c r="I42" i="39" a="1"/>
  <c r="J42" i="39" a="1"/>
  <c r="K42" i="39" a="1"/>
  <c r="L42" i="39" a="1"/>
  <c r="M42" i="39" a="1"/>
  <c r="N42" i="39" a="1"/>
  <c r="O42" i="39" a="1"/>
  <c r="P42" i="39" a="1"/>
  <c r="Q42" i="39" a="1"/>
  <c r="R42" i="39" a="1"/>
  <c r="S42" i="39" a="1"/>
  <c r="T42" i="39" a="1"/>
  <c r="U42" i="39" a="1"/>
  <c r="V42" i="39" a="1"/>
  <c r="W42" i="39" a="1"/>
  <c r="X42" i="39" a="1"/>
  <c r="Y42" i="39" a="1"/>
  <c r="Z42" i="39" a="1"/>
  <c r="AA42" i="39" a="1"/>
  <c r="AB42" i="39" a="1"/>
  <c r="AC42" i="39" a="1"/>
  <c r="AD42" i="39" a="1"/>
  <c r="AE42" i="39" a="1"/>
  <c r="AF42" i="39" a="1"/>
  <c r="AG42" i="39" a="1"/>
  <c r="AH42" i="39" a="1"/>
  <c r="AI42" i="39" a="1"/>
  <c r="AJ42" i="39" a="1"/>
  <c r="AK42" i="39" a="1"/>
  <c r="AL42" i="39" a="1"/>
  <c r="AM42" i="39" a="1"/>
  <c r="AN42" i="39" a="1"/>
  <c r="AO42" i="39" a="1"/>
  <c r="AP42" i="39" a="1"/>
  <c r="AQ42" i="39" a="1"/>
  <c r="AR42" i="39" a="1"/>
  <c r="AS42" i="39" a="1"/>
  <c r="AT42" i="39" a="1"/>
  <c r="AU42" i="39" a="1"/>
  <c r="AV42" i="39" a="1"/>
  <c r="AW42" i="39" a="1"/>
  <c r="AX42" i="39" a="1"/>
  <c r="AY42" i="39" a="1"/>
  <c r="AZ42" i="39" a="1"/>
  <c r="BA42" i="39" a="1"/>
  <c r="BB42" i="39" a="1"/>
  <c r="BC42" i="39" a="1"/>
  <c r="BD42" i="39" a="1"/>
  <c r="BE42" i="39" a="1"/>
  <c r="BF42" i="39" a="1"/>
  <c r="BG42" i="39" a="1"/>
  <c r="BH42" i="39" a="1"/>
  <c r="BI42" i="39" a="1"/>
  <c r="BJ42" i="39" a="1"/>
  <c r="BK42" i="39" a="1"/>
  <c r="BL42" i="39" a="1"/>
  <c r="BM42" i="39" a="1"/>
  <c r="BN42" i="39" a="1"/>
  <c r="BO42" i="39" a="1"/>
  <c r="BP42" i="39" a="1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AL42" i="39"/>
  <c r="AM42" i="39"/>
  <c r="AN42" i="39"/>
  <c r="AO42" i="39"/>
  <c r="AP42" i="39"/>
  <c r="AQ42" i="39"/>
  <c r="AR42" i="39"/>
  <c r="AS42" i="39"/>
  <c r="AT42" i="39"/>
  <c r="AU42" i="39"/>
  <c r="AV42" i="39"/>
  <c r="AW42" i="39"/>
  <c r="AX42" i="39"/>
  <c r="AY42" i="39"/>
  <c r="AZ42" i="39"/>
  <c r="BA42" i="39"/>
  <c r="BB42" i="39"/>
  <c r="BC42" i="39"/>
  <c r="BD42" i="39"/>
  <c r="BE42" i="39"/>
  <c r="BF42" i="39"/>
  <c r="BG42" i="39"/>
  <c r="BH42" i="39"/>
  <c r="BI42" i="39"/>
  <c r="BJ42" i="39"/>
  <c r="BK42" i="39"/>
  <c r="BL42" i="39"/>
  <c r="BM42" i="39"/>
  <c r="BN42" i="39"/>
  <c r="BO42" i="39"/>
  <c r="BP42" i="39"/>
  <c r="AB18" i="39"/>
  <c r="E53" i="39" a="1"/>
  <c r="E53" i="39"/>
  <c r="F53" i="39" a="1"/>
  <c r="F53" i="39"/>
  <c r="G53" i="39" a="1"/>
  <c r="H53" i="39" a="1"/>
  <c r="I53" i="39" a="1"/>
  <c r="J53" i="39" a="1"/>
  <c r="K53" i="39" a="1"/>
  <c r="L53" i="39" a="1"/>
  <c r="M53" i="39" a="1"/>
  <c r="N53" i="39" a="1"/>
  <c r="O53" i="39" a="1"/>
  <c r="P53" i="39" a="1"/>
  <c r="Q53" i="39" a="1"/>
  <c r="R53" i="39" a="1"/>
  <c r="S53" i="39" a="1"/>
  <c r="T53" i="39" a="1"/>
  <c r="U53" i="39" a="1"/>
  <c r="V53" i="39" a="1"/>
  <c r="W53" i="39" a="1"/>
  <c r="X53" i="39" a="1"/>
  <c r="Y53" i="39" a="1"/>
  <c r="Z53" i="39" a="1"/>
  <c r="AA53" i="39" a="1"/>
  <c r="AB53" i="39" a="1"/>
  <c r="AC53" i="39" a="1"/>
  <c r="AD53" i="39" a="1"/>
  <c r="AE53" i="39" a="1"/>
  <c r="AF53" i="39" a="1"/>
  <c r="AG53" i="39" a="1"/>
  <c r="AH53" i="39" a="1"/>
  <c r="AI53" i="39" a="1"/>
  <c r="AJ53" i="39" a="1"/>
  <c r="AK53" i="39" a="1"/>
  <c r="AL53" i="39" a="1"/>
  <c r="AM53" i="39" a="1"/>
  <c r="AN53" i="39" a="1"/>
  <c r="AO53" i="39" a="1"/>
  <c r="AP53" i="39" a="1"/>
  <c r="AQ53" i="39" a="1"/>
  <c r="AR53" i="39" a="1"/>
  <c r="AS53" i="39" a="1"/>
  <c r="AT53" i="39" a="1"/>
  <c r="AU53" i="39" a="1"/>
  <c r="AV53" i="39" a="1"/>
  <c r="AW53" i="39" a="1"/>
  <c r="AX53" i="39" a="1"/>
  <c r="AY53" i="39" a="1"/>
  <c r="AZ53" i="39" a="1"/>
  <c r="BA53" i="39" a="1"/>
  <c r="BB53" i="39" a="1"/>
  <c r="BC53" i="39" a="1"/>
  <c r="BD53" i="39" a="1"/>
  <c r="BE53" i="39" a="1"/>
  <c r="BF53" i="39" a="1"/>
  <c r="BG53" i="39" a="1"/>
  <c r="BH53" i="39" a="1"/>
  <c r="BI53" i="39" a="1"/>
  <c r="BJ53" i="39" a="1"/>
  <c r="BK53" i="39" a="1"/>
  <c r="BL53" i="39" a="1"/>
  <c r="BM53" i="39" a="1"/>
  <c r="BN53" i="39" a="1"/>
  <c r="BO53" i="39" a="1"/>
  <c r="BP53" i="39" a="1"/>
  <c r="G53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AH53" i="39"/>
  <c r="AI53" i="39"/>
  <c r="AJ53" i="39"/>
  <c r="AK53" i="39"/>
  <c r="AL53" i="39"/>
  <c r="AM53" i="39"/>
  <c r="AN53" i="39"/>
  <c r="AO53" i="39"/>
  <c r="AP53" i="39"/>
  <c r="AQ53" i="39"/>
  <c r="AR53" i="39"/>
  <c r="AS53" i="39"/>
  <c r="AT53" i="39"/>
  <c r="AU53" i="39"/>
  <c r="AV53" i="39"/>
  <c r="AW53" i="39"/>
  <c r="AX53" i="39"/>
  <c r="AY53" i="39"/>
  <c r="AZ53" i="39"/>
  <c r="BA53" i="39"/>
  <c r="BB53" i="39"/>
  <c r="BC53" i="39"/>
  <c r="BD53" i="39"/>
  <c r="BE53" i="39"/>
  <c r="BF53" i="39"/>
  <c r="BG53" i="39"/>
  <c r="BH53" i="39"/>
  <c r="BI53" i="39"/>
  <c r="BJ53" i="39"/>
  <c r="BK53" i="39"/>
  <c r="BL53" i="39"/>
  <c r="BM53" i="39"/>
  <c r="BN53" i="39"/>
  <c r="BO53" i="39"/>
  <c r="BP53" i="39"/>
  <c r="AC18" i="39"/>
  <c r="W18" i="39"/>
  <c r="M19" i="39"/>
  <c r="N19" i="39" a="1"/>
  <c r="N19" i="39"/>
  <c r="O19" i="39"/>
  <c r="E32" i="39" a="1"/>
  <c r="E32" i="39"/>
  <c r="F32" i="39" a="1"/>
  <c r="F32" i="39"/>
  <c r="G32" i="39" a="1"/>
  <c r="H32" i="39" a="1"/>
  <c r="I32" i="39" a="1"/>
  <c r="J32" i="39" a="1"/>
  <c r="K32" i="39" a="1"/>
  <c r="L32" i="39" a="1"/>
  <c r="P19" i="39"/>
  <c r="M32" i="39" a="1"/>
  <c r="N32" i="39" a="1"/>
  <c r="O32" i="39" a="1"/>
  <c r="P32" i="39" a="1"/>
  <c r="Q32" i="39" a="1"/>
  <c r="R32" i="39" a="1"/>
  <c r="S32" i="39" a="1"/>
  <c r="T32" i="39" a="1"/>
  <c r="Q19" i="39"/>
  <c r="U32" i="39" a="1"/>
  <c r="V32" i="39" a="1"/>
  <c r="W32" i="39" a="1"/>
  <c r="X32" i="39" a="1"/>
  <c r="Y32" i="39" a="1"/>
  <c r="Z32" i="39" a="1"/>
  <c r="AA32" i="39" a="1"/>
  <c r="AB32" i="39" a="1"/>
  <c r="R19" i="39"/>
  <c r="AC32" i="39" a="1"/>
  <c r="AD32" i="39" a="1"/>
  <c r="AE32" i="39" a="1"/>
  <c r="AF32" i="39" a="1"/>
  <c r="AG32" i="39" a="1"/>
  <c r="AH32" i="39" a="1"/>
  <c r="AI32" i="39" a="1"/>
  <c r="AJ32" i="39" a="1"/>
  <c r="S19" i="39"/>
  <c r="AK32" i="39" a="1"/>
  <c r="AL32" i="39" a="1"/>
  <c r="AM32" i="39" a="1"/>
  <c r="AN32" i="39" a="1"/>
  <c r="AO32" i="39" a="1"/>
  <c r="AP32" i="39" a="1"/>
  <c r="AQ32" i="39" a="1"/>
  <c r="AR32" i="39" a="1"/>
  <c r="T19" i="39"/>
  <c r="AS32" i="39" a="1"/>
  <c r="AT32" i="39" a="1"/>
  <c r="AU32" i="39" a="1"/>
  <c r="AV32" i="39" a="1"/>
  <c r="AW32" i="39" a="1"/>
  <c r="AX32" i="39" a="1"/>
  <c r="AY32" i="39" a="1"/>
  <c r="AZ32" i="39" a="1"/>
  <c r="U19" i="39"/>
  <c r="BA32" i="39" a="1"/>
  <c r="BB32" i="39" a="1"/>
  <c r="BC32" i="39" a="1"/>
  <c r="BD32" i="39" a="1"/>
  <c r="BE32" i="39" a="1"/>
  <c r="BF32" i="39" a="1"/>
  <c r="BG32" i="39" a="1"/>
  <c r="BH32" i="39" a="1"/>
  <c r="V19" i="39"/>
  <c r="BI32" i="39" a="1"/>
  <c r="BJ32" i="39" a="1"/>
  <c r="BK32" i="39" a="1"/>
  <c r="BL32" i="39" a="1"/>
  <c r="BM32" i="39" a="1"/>
  <c r="BN32" i="39" a="1"/>
  <c r="BO32" i="39" a="1"/>
  <c r="BP32" i="39" a="1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AX32" i="39"/>
  <c r="AY32" i="39"/>
  <c r="AZ32" i="39"/>
  <c r="BA32" i="39"/>
  <c r="BB32" i="39"/>
  <c r="BC32" i="39"/>
  <c r="BD32" i="39"/>
  <c r="BE32" i="39"/>
  <c r="BF32" i="39"/>
  <c r="BG32" i="39"/>
  <c r="BH32" i="39"/>
  <c r="BI32" i="39"/>
  <c r="BJ32" i="39"/>
  <c r="BK32" i="39"/>
  <c r="BL32" i="39"/>
  <c r="BM32" i="39"/>
  <c r="BN32" i="39"/>
  <c r="BO32" i="39"/>
  <c r="BP32" i="39"/>
  <c r="AA19" i="39"/>
  <c r="E43" i="39" a="1"/>
  <c r="E43" i="39"/>
  <c r="F43" i="39" a="1"/>
  <c r="F43" i="39"/>
  <c r="G43" i="39" a="1"/>
  <c r="H43" i="39" a="1"/>
  <c r="I43" i="39" a="1"/>
  <c r="J43" i="39" a="1"/>
  <c r="K43" i="39" a="1"/>
  <c r="L43" i="39" a="1"/>
  <c r="M43" i="39" a="1"/>
  <c r="N43" i="39" a="1"/>
  <c r="O43" i="39" a="1"/>
  <c r="P43" i="39" a="1"/>
  <c r="Q43" i="39" a="1"/>
  <c r="R43" i="39" a="1"/>
  <c r="S43" i="39" a="1"/>
  <c r="T43" i="39" a="1"/>
  <c r="U43" i="39" a="1"/>
  <c r="V43" i="39" a="1"/>
  <c r="W43" i="39" a="1"/>
  <c r="X43" i="39" a="1"/>
  <c r="Y43" i="39" a="1"/>
  <c r="Z43" i="39" a="1"/>
  <c r="AA43" i="39" a="1"/>
  <c r="AB43" i="39" a="1"/>
  <c r="AC43" i="39" a="1"/>
  <c r="AD43" i="39" a="1"/>
  <c r="AE43" i="39" a="1"/>
  <c r="AF43" i="39" a="1"/>
  <c r="AG43" i="39" a="1"/>
  <c r="AH43" i="39" a="1"/>
  <c r="AI43" i="39" a="1"/>
  <c r="AJ43" i="39" a="1"/>
  <c r="AK43" i="39" a="1"/>
  <c r="AL43" i="39" a="1"/>
  <c r="AM43" i="39" a="1"/>
  <c r="AN43" i="39" a="1"/>
  <c r="AO43" i="39" a="1"/>
  <c r="AP43" i="39" a="1"/>
  <c r="AQ43" i="39" a="1"/>
  <c r="AR43" i="39" a="1"/>
  <c r="AS43" i="39" a="1"/>
  <c r="AT43" i="39" a="1"/>
  <c r="AU43" i="39" a="1"/>
  <c r="AV43" i="39" a="1"/>
  <c r="AW43" i="39" a="1"/>
  <c r="AX43" i="39" a="1"/>
  <c r="AY43" i="39" a="1"/>
  <c r="AZ43" i="39" a="1"/>
  <c r="BA43" i="39" a="1"/>
  <c r="BB43" i="39" a="1"/>
  <c r="BC43" i="39" a="1"/>
  <c r="BD43" i="39" a="1"/>
  <c r="BE43" i="39" a="1"/>
  <c r="BF43" i="39" a="1"/>
  <c r="BG43" i="39" a="1"/>
  <c r="BH43" i="39" a="1"/>
  <c r="BI43" i="39" a="1"/>
  <c r="BJ43" i="39" a="1"/>
  <c r="BK43" i="39" a="1"/>
  <c r="BL43" i="39" a="1"/>
  <c r="BM43" i="39" a="1"/>
  <c r="BN43" i="39" a="1"/>
  <c r="BO43" i="39" a="1"/>
  <c r="BP43" i="39" a="1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N43" i="39"/>
  <c r="AO43" i="39"/>
  <c r="AP43" i="39"/>
  <c r="AQ43" i="39"/>
  <c r="AR43" i="39"/>
  <c r="AS43" i="39"/>
  <c r="AT43" i="39"/>
  <c r="AU43" i="39"/>
  <c r="AV43" i="39"/>
  <c r="AW43" i="39"/>
  <c r="AX43" i="39"/>
  <c r="AY43" i="39"/>
  <c r="AZ43" i="39"/>
  <c r="BA43" i="39"/>
  <c r="BB43" i="39"/>
  <c r="BC43" i="39"/>
  <c r="BD43" i="39"/>
  <c r="BE43" i="39"/>
  <c r="BF43" i="39"/>
  <c r="BG43" i="39"/>
  <c r="BH43" i="39"/>
  <c r="BI43" i="39"/>
  <c r="BJ43" i="39"/>
  <c r="BK43" i="39"/>
  <c r="BL43" i="39"/>
  <c r="BM43" i="39"/>
  <c r="BN43" i="39"/>
  <c r="BO43" i="39"/>
  <c r="BP43" i="39"/>
  <c r="AB19" i="39"/>
  <c r="E54" i="39" a="1"/>
  <c r="E54" i="39"/>
  <c r="F54" i="39" a="1"/>
  <c r="F54" i="39"/>
  <c r="G54" i="39" a="1"/>
  <c r="H54" i="39" a="1"/>
  <c r="I54" i="39" a="1"/>
  <c r="J54" i="39" a="1"/>
  <c r="K54" i="39" a="1"/>
  <c r="L54" i="39" a="1"/>
  <c r="M54" i="39" a="1"/>
  <c r="N54" i="39" a="1"/>
  <c r="O54" i="39" a="1"/>
  <c r="P54" i="39" a="1"/>
  <c r="Q54" i="39" a="1"/>
  <c r="R54" i="39" a="1"/>
  <c r="S54" i="39" a="1"/>
  <c r="T54" i="39" a="1"/>
  <c r="U54" i="39" a="1"/>
  <c r="V54" i="39" a="1"/>
  <c r="W54" i="39" a="1"/>
  <c r="X54" i="39" a="1"/>
  <c r="Y54" i="39" a="1"/>
  <c r="Z54" i="39" a="1"/>
  <c r="AA54" i="39" a="1"/>
  <c r="AB54" i="39" a="1"/>
  <c r="AC54" i="39" a="1"/>
  <c r="AD54" i="39" a="1"/>
  <c r="AE54" i="39" a="1"/>
  <c r="AF54" i="39" a="1"/>
  <c r="AG54" i="39" a="1"/>
  <c r="AH54" i="39" a="1"/>
  <c r="AI54" i="39" a="1"/>
  <c r="AJ54" i="39" a="1"/>
  <c r="AK54" i="39" a="1"/>
  <c r="AL54" i="39" a="1"/>
  <c r="AM54" i="39" a="1"/>
  <c r="AN54" i="39" a="1"/>
  <c r="AO54" i="39" a="1"/>
  <c r="AP54" i="39" a="1"/>
  <c r="AQ54" i="39" a="1"/>
  <c r="AR54" i="39" a="1"/>
  <c r="AS54" i="39" a="1"/>
  <c r="AT54" i="39" a="1"/>
  <c r="AU54" i="39" a="1"/>
  <c r="AV54" i="39" a="1"/>
  <c r="AW54" i="39" a="1"/>
  <c r="AX54" i="39" a="1"/>
  <c r="AY54" i="39" a="1"/>
  <c r="AZ54" i="39" a="1"/>
  <c r="BA54" i="39" a="1"/>
  <c r="BB54" i="39" a="1"/>
  <c r="BC54" i="39" a="1"/>
  <c r="BD54" i="39" a="1"/>
  <c r="BE54" i="39" a="1"/>
  <c r="BF54" i="39" a="1"/>
  <c r="BG54" i="39" a="1"/>
  <c r="BH54" i="39" a="1"/>
  <c r="BI54" i="39" a="1"/>
  <c r="BJ54" i="39" a="1"/>
  <c r="BK54" i="39" a="1"/>
  <c r="BL54" i="39" a="1"/>
  <c r="BM54" i="39" a="1"/>
  <c r="BN54" i="39" a="1"/>
  <c r="BO54" i="39" a="1"/>
  <c r="BP54" i="39" a="1"/>
  <c r="G54" i="39"/>
  <c r="H54" i="39"/>
  <c r="I54" i="39"/>
  <c r="J54" i="39"/>
  <c r="K54" i="39"/>
  <c r="L54" i="39"/>
  <c r="M54" i="39"/>
  <c r="N54" i="39"/>
  <c r="O54" i="39"/>
  <c r="P54" i="39"/>
  <c r="Q54" i="39"/>
  <c r="R54" i="39"/>
  <c r="S54" i="39"/>
  <c r="T54" i="39"/>
  <c r="U54" i="39"/>
  <c r="V54" i="39"/>
  <c r="W54" i="39"/>
  <c r="X54" i="39"/>
  <c r="Y54" i="39"/>
  <c r="Z54" i="39"/>
  <c r="AA54" i="39"/>
  <c r="AB54" i="39"/>
  <c r="AC54" i="39"/>
  <c r="AD54" i="39"/>
  <c r="AE54" i="39"/>
  <c r="AF54" i="39"/>
  <c r="AG54" i="39"/>
  <c r="AH54" i="39"/>
  <c r="AI54" i="39"/>
  <c r="AJ54" i="39"/>
  <c r="AK54" i="39"/>
  <c r="AL54" i="39"/>
  <c r="AM54" i="39"/>
  <c r="AN54" i="39"/>
  <c r="AO54" i="39"/>
  <c r="AP54" i="39"/>
  <c r="AQ54" i="39"/>
  <c r="AR54" i="39"/>
  <c r="AS54" i="39"/>
  <c r="AT54" i="39"/>
  <c r="AU54" i="39"/>
  <c r="AV54" i="39"/>
  <c r="AW54" i="39"/>
  <c r="AX54" i="39"/>
  <c r="AY54" i="39"/>
  <c r="AZ54" i="39"/>
  <c r="BA54" i="39"/>
  <c r="BB54" i="39"/>
  <c r="BC54" i="39"/>
  <c r="BD54" i="39"/>
  <c r="BE54" i="39"/>
  <c r="BF54" i="39"/>
  <c r="BG54" i="39"/>
  <c r="BH54" i="39"/>
  <c r="BI54" i="39"/>
  <c r="BJ54" i="39"/>
  <c r="BK54" i="39"/>
  <c r="BL54" i="39"/>
  <c r="BM54" i="39"/>
  <c r="BN54" i="39"/>
  <c r="BO54" i="39"/>
  <c r="BP54" i="39"/>
  <c r="AC19" i="39"/>
  <c r="W19" i="39"/>
  <c r="M20" i="39"/>
  <c r="N20" i="39" a="1"/>
  <c r="N20" i="39"/>
  <c r="O20" i="39"/>
  <c r="E33" i="39" a="1"/>
  <c r="E33" i="39"/>
  <c r="F33" i="39" a="1"/>
  <c r="F33" i="39"/>
  <c r="G33" i="39" a="1"/>
  <c r="H33" i="39" a="1"/>
  <c r="I33" i="39" a="1"/>
  <c r="J33" i="39" a="1"/>
  <c r="K33" i="39" a="1"/>
  <c r="L33" i="39" a="1"/>
  <c r="P20" i="39"/>
  <c r="M33" i="39" a="1"/>
  <c r="N33" i="39" a="1"/>
  <c r="O33" i="39" a="1"/>
  <c r="P33" i="39" a="1"/>
  <c r="Q33" i="39" a="1"/>
  <c r="R33" i="39" a="1"/>
  <c r="S33" i="39" a="1"/>
  <c r="T33" i="39" a="1"/>
  <c r="Q20" i="39"/>
  <c r="U33" i="39" a="1"/>
  <c r="V33" i="39" a="1"/>
  <c r="W33" i="39" a="1"/>
  <c r="X33" i="39" a="1"/>
  <c r="Y33" i="39" a="1"/>
  <c r="Z33" i="39" a="1"/>
  <c r="AA33" i="39" a="1"/>
  <c r="AB33" i="39" a="1"/>
  <c r="R20" i="39"/>
  <c r="AC33" i="39" a="1"/>
  <c r="AD33" i="39" a="1"/>
  <c r="AE33" i="39" a="1"/>
  <c r="AF33" i="39" a="1"/>
  <c r="AG33" i="39" a="1"/>
  <c r="AH33" i="39" a="1"/>
  <c r="AI33" i="39" a="1"/>
  <c r="AJ33" i="39" a="1"/>
  <c r="S20" i="39"/>
  <c r="AK33" i="39" a="1"/>
  <c r="AL33" i="39" a="1"/>
  <c r="AM33" i="39" a="1"/>
  <c r="AN33" i="39" a="1"/>
  <c r="AO33" i="39" a="1"/>
  <c r="AP33" i="39" a="1"/>
  <c r="AQ33" i="39" a="1"/>
  <c r="AR33" i="39" a="1"/>
  <c r="T20" i="39"/>
  <c r="AS33" i="39" a="1"/>
  <c r="AT33" i="39" a="1"/>
  <c r="AU33" i="39" a="1"/>
  <c r="AV33" i="39" a="1"/>
  <c r="AW33" i="39" a="1"/>
  <c r="AX33" i="39" a="1"/>
  <c r="AY33" i="39" a="1"/>
  <c r="AZ33" i="39" a="1"/>
  <c r="U20" i="39"/>
  <c r="BA33" i="39" a="1"/>
  <c r="BB33" i="39" a="1"/>
  <c r="BC33" i="39" a="1"/>
  <c r="BD33" i="39" a="1"/>
  <c r="BE33" i="39" a="1"/>
  <c r="BF33" i="39" a="1"/>
  <c r="BG33" i="39" a="1"/>
  <c r="BH33" i="39" a="1"/>
  <c r="V20" i="39"/>
  <c r="BI33" i="39" a="1"/>
  <c r="BJ33" i="39" a="1"/>
  <c r="BK33" i="39" a="1"/>
  <c r="BL33" i="39" a="1"/>
  <c r="BM33" i="39" a="1"/>
  <c r="BN33" i="39" a="1"/>
  <c r="BO33" i="39" a="1"/>
  <c r="BP33" i="39" a="1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AL33" i="39"/>
  <c r="AM33" i="39"/>
  <c r="AN33" i="39"/>
  <c r="AO33" i="39"/>
  <c r="AP33" i="39"/>
  <c r="AQ33" i="39"/>
  <c r="AR33" i="39"/>
  <c r="AS33" i="39"/>
  <c r="AT33" i="39"/>
  <c r="AU33" i="39"/>
  <c r="AV33" i="39"/>
  <c r="AW33" i="39"/>
  <c r="AX33" i="39"/>
  <c r="AY33" i="39"/>
  <c r="AZ33" i="39"/>
  <c r="BA33" i="39"/>
  <c r="BB33" i="39"/>
  <c r="BC33" i="39"/>
  <c r="BD33" i="39"/>
  <c r="BE33" i="39"/>
  <c r="BF33" i="39"/>
  <c r="BG33" i="39"/>
  <c r="BH33" i="39"/>
  <c r="BI33" i="39"/>
  <c r="BJ33" i="39"/>
  <c r="BK33" i="39"/>
  <c r="BL33" i="39"/>
  <c r="BM33" i="39"/>
  <c r="BN33" i="39"/>
  <c r="BO33" i="39"/>
  <c r="BP33" i="39"/>
  <c r="AA20" i="39"/>
  <c r="E44" i="39" a="1"/>
  <c r="E44" i="39"/>
  <c r="F44" i="39" a="1"/>
  <c r="F44" i="39"/>
  <c r="G44" i="39" a="1"/>
  <c r="H44" i="39" a="1"/>
  <c r="I44" i="39" a="1"/>
  <c r="J44" i="39" a="1"/>
  <c r="K44" i="39" a="1"/>
  <c r="L44" i="39" a="1"/>
  <c r="M44" i="39" a="1"/>
  <c r="N44" i="39" a="1"/>
  <c r="O44" i="39" a="1"/>
  <c r="P44" i="39" a="1"/>
  <c r="Q44" i="39" a="1"/>
  <c r="R44" i="39" a="1"/>
  <c r="S44" i="39" a="1"/>
  <c r="T44" i="39" a="1"/>
  <c r="U44" i="39" a="1"/>
  <c r="V44" i="39" a="1"/>
  <c r="W44" i="39" a="1"/>
  <c r="X44" i="39" a="1"/>
  <c r="Y44" i="39" a="1"/>
  <c r="Z44" i="39" a="1"/>
  <c r="AA44" i="39" a="1"/>
  <c r="AB44" i="39" a="1"/>
  <c r="AC44" i="39" a="1"/>
  <c r="AD44" i="39" a="1"/>
  <c r="AE44" i="39" a="1"/>
  <c r="AF44" i="39" a="1"/>
  <c r="AG44" i="39" a="1"/>
  <c r="AH44" i="39" a="1"/>
  <c r="AI44" i="39" a="1"/>
  <c r="AJ44" i="39" a="1"/>
  <c r="AK44" i="39" a="1"/>
  <c r="AL44" i="39" a="1"/>
  <c r="AM44" i="39" a="1"/>
  <c r="AN44" i="39" a="1"/>
  <c r="AO44" i="39" a="1"/>
  <c r="AP44" i="39" a="1"/>
  <c r="AQ44" i="39" a="1"/>
  <c r="AR44" i="39" a="1"/>
  <c r="AS44" i="39" a="1"/>
  <c r="AT44" i="39" a="1"/>
  <c r="AU44" i="39" a="1"/>
  <c r="AV44" i="39" a="1"/>
  <c r="AW44" i="39" a="1"/>
  <c r="AX44" i="39" a="1"/>
  <c r="AY44" i="39" a="1"/>
  <c r="AZ44" i="39" a="1"/>
  <c r="BA44" i="39" a="1"/>
  <c r="BB44" i="39" a="1"/>
  <c r="BC44" i="39" a="1"/>
  <c r="BD44" i="39" a="1"/>
  <c r="BE44" i="39" a="1"/>
  <c r="BF44" i="39" a="1"/>
  <c r="BG44" i="39" a="1"/>
  <c r="BH44" i="39" a="1"/>
  <c r="BI44" i="39" a="1"/>
  <c r="BJ44" i="39" a="1"/>
  <c r="BK44" i="39" a="1"/>
  <c r="BL44" i="39" a="1"/>
  <c r="BM44" i="39" a="1"/>
  <c r="BN44" i="39" a="1"/>
  <c r="BO44" i="39" a="1"/>
  <c r="BP44" i="39" a="1"/>
  <c r="G44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H44" i="39"/>
  <c r="AI44" i="39"/>
  <c r="AJ44" i="39"/>
  <c r="AK44" i="39"/>
  <c r="AL44" i="39"/>
  <c r="AM44" i="39"/>
  <c r="AN44" i="39"/>
  <c r="AO44" i="39"/>
  <c r="AP44" i="39"/>
  <c r="AQ44" i="39"/>
  <c r="AR44" i="39"/>
  <c r="AS44" i="39"/>
  <c r="AT44" i="39"/>
  <c r="AU44" i="39"/>
  <c r="AV44" i="39"/>
  <c r="AW44" i="39"/>
  <c r="AX44" i="39"/>
  <c r="AY44" i="39"/>
  <c r="AZ44" i="39"/>
  <c r="BA44" i="39"/>
  <c r="BB44" i="39"/>
  <c r="BC44" i="39"/>
  <c r="BD44" i="39"/>
  <c r="BE44" i="39"/>
  <c r="BF44" i="39"/>
  <c r="BG44" i="39"/>
  <c r="BH44" i="39"/>
  <c r="BI44" i="39"/>
  <c r="BJ44" i="39"/>
  <c r="BK44" i="39"/>
  <c r="BL44" i="39"/>
  <c r="BM44" i="39"/>
  <c r="BN44" i="39"/>
  <c r="BO44" i="39"/>
  <c r="BP44" i="39"/>
  <c r="AB20" i="39"/>
  <c r="E55" i="39" a="1"/>
  <c r="E55" i="39"/>
  <c r="F55" i="39" a="1"/>
  <c r="F55" i="39"/>
  <c r="G55" i="39" a="1"/>
  <c r="H55" i="39" a="1"/>
  <c r="I55" i="39" a="1"/>
  <c r="J55" i="39" a="1"/>
  <c r="K55" i="39" a="1"/>
  <c r="L55" i="39" a="1"/>
  <c r="M55" i="39" a="1"/>
  <c r="N55" i="39" a="1"/>
  <c r="O55" i="39" a="1"/>
  <c r="P55" i="39" a="1"/>
  <c r="Q55" i="39" a="1"/>
  <c r="R55" i="39" a="1"/>
  <c r="S55" i="39" a="1"/>
  <c r="T55" i="39" a="1"/>
  <c r="U55" i="39" a="1"/>
  <c r="V55" i="39" a="1"/>
  <c r="W55" i="39" a="1"/>
  <c r="X55" i="39" a="1"/>
  <c r="Y55" i="39" a="1"/>
  <c r="Z55" i="39" a="1"/>
  <c r="AA55" i="39" a="1"/>
  <c r="AB55" i="39" a="1"/>
  <c r="AC55" i="39" a="1"/>
  <c r="AD55" i="39" a="1"/>
  <c r="AE55" i="39" a="1"/>
  <c r="AF55" i="39" a="1"/>
  <c r="AG55" i="39" a="1"/>
  <c r="AH55" i="39" a="1"/>
  <c r="AI55" i="39" a="1"/>
  <c r="AJ55" i="39" a="1"/>
  <c r="AK55" i="39" a="1"/>
  <c r="AL55" i="39" a="1"/>
  <c r="AM55" i="39" a="1"/>
  <c r="AN55" i="39" a="1"/>
  <c r="AO55" i="39" a="1"/>
  <c r="AP55" i="39" a="1"/>
  <c r="AQ55" i="39" a="1"/>
  <c r="AR55" i="39" a="1"/>
  <c r="AS55" i="39" a="1"/>
  <c r="AT55" i="39" a="1"/>
  <c r="AU55" i="39" a="1"/>
  <c r="AV55" i="39" a="1"/>
  <c r="AW55" i="39" a="1"/>
  <c r="AX55" i="39" a="1"/>
  <c r="AY55" i="39" a="1"/>
  <c r="AZ55" i="39" a="1"/>
  <c r="BA55" i="39" a="1"/>
  <c r="BB55" i="39" a="1"/>
  <c r="BC55" i="39" a="1"/>
  <c r="BD55" i="39" a="1"/>
  <c r="BE55" i="39" a="1"/>
  <c r="BF55" i="39" a="1"/>
  <c r="BG55" i="39" a="1"/>
  <c r="BH55" i="39" a="1"/>
  <c r="BI55" i="39" a="1"/>
  <c r="BJ55" i="39" a="1"/>
  <c r="BK55" i="39" a="1"/>
  <c r="BL55" i="39" a="1"/>
  <c r="BM55" i="39" a="1"/>
  <c r="BN55" i="39" a="1"/>
  <c r="BO55" i="39" a="1"/>
  <c r="BP55" i="39" a="1"/>
  <c r="G55" i="39"/>
  <c r="H55" i="39"/>
  <c r="I55" i="39"/>
  <c r="J55" i="39"/>
  <c r="K55" i="39"/>
  <c r="L55" i="39"/>
  <c r="M55" i="39"/>
  <c r="N55" i="39"/>
  <c r="O55" i="39"/>
  <c r="P55" i="39"/>
  <c r="Q55" i="39"/>
  <c r="R55" i="39"/>
  <c r="S55" i="39"/>
  <c r="T55" i="39"/>
  <c r="U55" i="39"/>
  <c r="V55" i="39"/>
  <c r="W55" i="39"/>
  <c r="X55" i="39"/>
  <c r="Y55" i="39"/>
  <c r="Z55" i="39"/>
  <c r="AA55" i="39"/>
  <c r="AB55" i="39"/>
  <c r="AC55" i="39"/>
  <c r="AD55" i="39"/>
  <c r="AE55" i="39"/>
  <c r="AF55" i="39"/>
  <c r="AG55" i="39"/>
  <c r="AH55" i="39"/>
  <c r="AI55" i="39"/>
  <c r="AJ55" i="39"/>
  <c r="AK55" i="39"/>
  <c r="AL55" i="39"/>
  <c r="AM55" i="39"/>
  <c r="AN55" i="39"/>
  <c r="AO55" i="39"/>
  <c r="AP55" i="39"/>
  <c r="AQ55" i="39"/>
  <c r="AR55" i="39"/>
  <c r="AS55" i="39"/>
  <c r="AT55" i="39"/>
  <c r="AU55" i="39"/>
  <c r="AV55" i="39"/>
  <c r="AW55" i="39"/>
  <c r="AX55" i="39"/>
  <c r="AY55" i="39"/>
  <c r="AZ55" i="39"/>
  <c r="BA55" i="39"/>
  <c r="BB55" i="39"/>
  <c r="BC55" i="39"/>
  <c r="BD55" i="39"/>
  <c r="BE55" i="39"/>
  <c r="BF55" i="39"/>
  <c r="BG55" i="39"/>
  <c r="BH55" i="39"/>
  <c r="BI55" i="39"/>
  <c r="BJ55" i="39"/>
  <c r="BK55" i="39"/>
  <c r="BL55" i="39"/>
  <c r="BM55" i="39"/>
  <c r="BN55" i="39"/>
  <c r="BO55" i="39"/>
  <c r="BP55" i="39"/>
  <c r="AC20" i="39"/>
  <c r="W20" i="39"/>
  <c r="M21" i="39"/>
  <c r="N21" i="39" a="1"/>
  <c r="N21" i="39"/>
  <c r="O21" i="39"/>
  <c r="E34" i="39" a="1"/>
  <c r="E34" i="39"/>
  <c r="F34" i="39" a="1"/>
  <c r="F34" i="39"/>
  <c r="G34" i="39" a="1"/>
  <c r="H34" i="39" a="1"/>
  <c r="I34" i="39" a="1"/>
  <c r="J34" i="39" a="1"/>
  <c r="K34" i="39" a="1"/>
  <c r="L34" i="39" a="1"/>
  <c r="P21" i="39"/>
  <c r="M34" i="39" a="1"/>
  <c r="N34" i="39" a="1"/>
  <c r="O34" i="39" a="1"/>
  <c r="P34" i="39" a="1"/>
  <c r="Q34" i="39" a="1"/>
  <c r="R34" i="39" a="1"/>
  <c r="S34" i="39" a="1"/>
  <c r="T34" i="39" a="1"/>
  <c r="Q21" i="39"/>
  <c r="U34" i="39" a="1"/>
  <c r="V34" i="39" a="1"/>
  <c r="W34" i="39" a="1"/>
  <c r="X34" i="39" a="1"/>
  <c r="Y34" i="39" a="1"/>
  <c r="Z34" i="39" a="1"/>
  <c r="AA34" i="39" a="1"/>
  <c r="AB34" i="39" a="1"/>
  <c r="R21" i="39"/>
  <c r="AC34" i="39" a="1"/>
  <c r="AD34" i="39" a="1"/>
  <c r="AE34" i="39" a="1"/>
  <c r="AF34" i="39" a="1"/>
  <c r="AG34" i="39" a="1"/>
  <c r="AH34" i="39" a="1"/>
  <c r="AI34" i="39" a="1"/>
  <c r="AJ34" i="39" a="1"/>
  <c r="S21" i="39"/>
  <c r="AK34" i="39" a="1"/>
  <c r="AL34" i="39" a="1"/>
  <c r="AM34" i="39" a="1"/>
  <c r="AN34" i="39" a="1"/>
  <c r="AO34" i="39" a="1"/>
  <c r="AP34" i="39" a="1"/>
  <c r="AQ34" i="39" a="1"/>
  <c r="AR34" i="39" a="1"/>
  <c r="T21" i="39"/>
  <c r="AS34" i="39" a="1"/>
  <c r="AT34" i="39" a="1"/>
  <c r="AU34" i="39" a="1"/>
  <c r="AV34" i="39" a="1"/>
  <c r="AW34" i="39" a="1"/>
  <c r="AX34" i="39" a="1"/>
  <c r="AY34" i="39" a="1"/>
  <c r="AZ34" i="39" a="1"/>
  <c r="U21" i="39"/>
  <c r="BA34" i="39" a="1"/>
  <c r="BB34" i="39" a="1"/>
  <c r="BC34" i="39" a="1"/>
  <c r="BD34" i="39" a="1"/>
  <c r="BE34" i="39" a="1"/>
  <c r="BF34" i="39" a="1"/>
  <c r="BG34" i="39" a="1"/>
  <c r="BH34" i="39" a="1"/>
  <c r="V21" i="39"/>
  <c r="BI34" i="39" a="1"/>
  <c r="BJ34" i="39" a="1"/>
  <c r="BK34" i="39" a="1"/>
  <c r="BL34" i="39" a="1"/>
  <c r="BM34" i="39" a="1"/>
  <c r="BN34" i="39" a="1"/>
  <c r="BO34" i="39" a="1"/>
  <c r="BP34" i="39" a="1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N34" i="39"/>
  <c r="AO34" i="39"/>
  <c r="AP34" i="39"/>
  <c r="AQ34" i="39"/>
  <c r="AR34" i="39"/>
  <c r="AS34" i="39"/>
  <c r="AT34" i="39"/>
  <c r="AU34" i="39"/>
  <c r="AV34" i="39"/>
  <c r="AW34" i="39"/>
  <c r="AX34" i="39"/>
  <c r="AY34" i="39"/>
  <c r="AZ34" i="39"/>
  <c r="BA34" i="39"/>
  <c r="BB34" i="39"/>
  <c r="BC34" i="39"/>
  <c r="BD34" i="39"/>
  <c r="BE34" i="39"/>
  <c r="BF34" i="39"/>
  <c r="BG34" i="39"/>
  <c r="BH34" i="39"/>
  <c r="BI34" i="39"/>
  <c r="BJ34" i="39"/>
  <c r="BK34" i="39"/>
  <c r="BL34" i="39"/>
  <c r="BM34" i="39"/>
  <c r="BN34" i="39"/>
  <c r="BO34" i="39"/>
  <c r="BP34" i="39"/>
  <c r="AA21" i="39"/>
  <c r="E45" i="39" a="1"/>
  <c r="E45" i="39"/>
  <c r="F45" i="39" a="1"/>
  <c r="F45" i="39"/>
  <c r="G45" i="39" a="1"/>
  <c r="H45" i="39" a="1"/>
  <c r="I45" i="39" a="1"/>
  <c r="J45" i="39" a="1"/>
  <c r="K45" i="39" a="1"/>
  <c r="L45" i="39" a="1"/>
  <c r="M45" i="39" a="1"/>
  <c r="N45" i="39" a="1"/>
  <c r="O45" i="39" a="1"/>
  <c r="P45" i="39" a="1"/>
  <c r="Q45" i="39" a="1"/>
  <c r="R45" i="39" a="1"/>
  <c r="S45" i="39" a="1"/>
  <c r="T45" i="39" a="1"/>
  <c r="U45" i="39" a="1"/>
  <c r="V45" i="39" a="1"/>
  <c r="W45" i="39" a="1"/>
  <c r="X45" i="39" a="1"/>
  <c r="Y45" i="39" a="1"/>
  <c r="Z45" i="39" a="1"/>
  <c r="AA45" i="39" a="1"/>
  <c r="AB45" i="39" a="1"/>
  <c r="AC45" i="39" a="1"/>
  <c r="AD45" i="39" a="1"/>
  <c r="AE45" i="39" a="1"/>
  <c r="AF45" i="39" a="1"/>
  <c r="AG45" i="39" a="1"/>
  <c r="AH45" i="39" a="1"/>
  <c r="AI45" i="39" a="1"/>
  <c r="AJ45" i="39" a="1"/>
  <c r="AK45" i="39" a="1"/>
  <c r="AL45" i="39" a="1"/>
  <c r="AM45" i="39" a="1"/>
  <c r="AN45" i="39" a="1"/>
  <c r="AO45" i="39" a="1"/>
  <c r="AP45" i="39" a="1"/>
  <c r="AQ45" i="39" a="1"/>
  <c r="AR45" i="39" a="1"/>
  <c r="AS45" i="39" a="1"/>
  <c r="AT45" i="39" a="1"/>
  <c r="AU45" i="39" a="1"/>
  <c r="AV45" i="39" a="1"/>
  <c r="AW45" i="39" a="1"/>
  <c r="AX45" i="39" a="1"/>
  <c r="AY45" i="39" a="1"/>
  <c r="AZ45" i="39" a="1"/>
  <c r="BA45" i="39" a="1"/>
  <c r="BB45" i="39" a="1"/>
  <c r="BC45" i="39" a="1"/>
  <c r="BD45" i="39" a="1"/>
  <c r="BE45" i="39" a="1"/>
  <c r="BF45" i="39" a="1"/>
  <c r="BG45" i="39" a="1"/>
  <c r="BH45" i="39" a="1"/>
  <c r="BI45" i="39" a="1"/>
  <c r="BJ45" i="39" a="1"/>
  <c r="BK45" i="39" a="1"/>
  <c r="BL45" i="39" a="1"/>
  <c r="BM45" i="39" a="1"/>
  <c r="BN45" i="39" a="1"/>
  <c r="BO45" i="39" a="1"/>
  <c r="BP45" i="39" a="1"/>
  <c r="G45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H45" i="39"/>
  <c r="AI45" i="39"/>
  <c r="AJ45" i="39"/>
  <c r="AK45" i="39"/>
  <c r="AL45" i="39"/>
  <c r="AM45" i="39"/>
  <c r="AN45" i="39"/>
  <c r="AO45" i="39"/>
  <c r="AP45" i="39"/>
  <c r="AQ45" i="39"/>
  <c r="AR45" i="39"/>
  <c r="AS45" i="39"/>
  <c r="AT45" i="39"/>
  <c r="AU45" i="39"/>
  <c r="AV45" i="39"/>
  <c r="AW45" i="39"/>
  <c r="AX45" i="39"/>
  <c r="AY45" i="39"/>
  <c r="AZ45" i="39"/>
  <c r="BA45" i="39"/>
  <c r="BB45" i="39"/>
  <c r="BC45" i="39"/>
  <c r="BD45" i="39"/>
  <c r="BE45" i="39"/>
  <c r="BF45" i="39"/>
  <c r="BG45" i="39"/>
  <c r="BH45" i="39"/>
  <c r="BI45" i="39"/>
  <c r="BJ45" i="39"/>
  <c r="BK45" i="39"/>
  <c r="BL45" i="39"/>
  <c r="BM45" i="39"/>
  <c r="BN45" i="39"/>
  <c r="BO45" i="39"/>
  <c r="BP45" i="39"/>
  <c r="AB21" i="39"/>
  <c r="E56" i="39" a="1"/>
  <c r="E56" i="39"/>
  <c r="F56" i="39" a="1"/>
  <c r="F56" i="39"/>
  <c r="G56" i="39" a="1"/>
  <c r="H56" i="39" a="1"/>
  <c r="I56" i="39" a="1"/>
  <c r="J56" i="39" a="1"/>
  <c r="K56" i="39" a="1"/>
  <c r="L56" i="39" a="1"/>
  <c r="M56" i="39" a="1"/>
  <c r="N56" i="39" a="1"/>
  <c r="O56" i="39" a="1"/>
  <c r="P56" i="39" a="1"/>
  <c r="Q56" i="39" a="1"/>
  <c r="R56" i="39" a="1"/>
  <c r="S56" i="39" a="1"/>
  <c r="T56" i="39" a="1"/>
  <c r="U56" i="39" a="1"/>
  <c r="V56" i="39" a="1"/>
  <c r="W56" i="39" a="1"/>
  <c r="X56" i="39" a="1"/>
  <c r="Y56" i="39" a="1"/>
  <c r="Z56" i="39" a="1"/>
  <c r="AA56" i="39" a="1"/>
  <c r="AB56" i="39" a="1"/>
  <c r="AC56" i="39" a="1"/>
  <c r="AD56" i="39" a="1"/>
  <c r="AE56" i="39" a="1"/>
  <c r="AF56" i="39" a="1"/>
  <c r="AG56" i="39" a="1"/>
  <c r="AH56" i="39" a="1"/>
  <c r="AI56" i="39" a="1"/>
  <c r="AJ56" i="39" a="1"/>
  <c r="AK56" i="39" a="1"/>
  <c r="AL56" i="39" a="1"/>
  <c r="AM56" i="39" a="1"/>
  <c r="AN56" i="39" a="1"/>
  <c r="AO56" i="39" a="1"/>
  <c r="AP56" i="39" a="1"/>
  <c r="AQ56" i="39" a="1"/>
  <c r="AR56" i="39" a="1"/>
  <c r="AS56" i="39" a="1"/>
  <c r="AT56" i="39" a="1"/>
  <c r="AU56" i="39" a="1"/>
  <c r="AV56" i="39" a="1"/>
  <c r="AW56" i="39" a="1"/>
  <c r="AX56" i="39" a="1"/>
  <c r="AY56" i="39" a="1"/>
  <c r="AZ56" i="39" a="1"/>
  <c r="BA56" i="39" a="1"/>
  <c r="BB56" i="39" a="1"/>
  <c r="BC56" i="39" a="1"/>
  <c r="BD56" i="39" a="1"/>
  <c r="BE56" i="39" a="1"/>
  <c r="BF56" i="39" a="1"/>
  <c r="BG56" i="39" a="1"/>
  <c r="BH56" i="39" a="1"/>
  <c r="BI56" i="39" a="1"/>
  <c r="BJ56" i="39" a="1"/>
  <c r="BK56" i="39" a="1"/>
  <c r="BL56" i="39" a="1"/>
  <c r="BM56" i="39" a="1"/>
  <c r="BN56" i="39" a="1"/>
  <c r="BO56" i="39" a="1"/>
  <c r="BP56" i="39" a="1"/>
  <c r="G56" i="39"/>
  <c r="H56" i="39"/>
  <c r="I56" i="39"/>
  <c r="J56" i="39"/>
  <c r="K56" i="39"/>
  <c r="L56" i="39"/>
  <c r="M56" i="39"/>
  <c r="N56" i="39"/>
  <c r="O56" i="39"/>
  <c r="P56" i="39"/>
  <c r="Q56" i="39"/>
  <c r="R56" i="39"/>
  <c r="S56" i="39"/>
  <c r="T56" i="39"/>
  <c r="U56" i="39"/>
  <c r="V56" i="39"/>
  <c r="W56" i="39"/>
  <c r="X56" i="39"/>
  <c r="Y56" i="39"/>
  <c r="Z56" i="39"/>
  <c r="AA56" i="39"/>
  <c r="AB56" i="39"/>
  <c r="AC56" i="39"/>
  <c r="AD56" i="39"/>
  <c r="AE56" i="39"/>
  <c r="AF56" i="39"/>
  <c r="AG56" i="39"/>
  <c r="AH56" i="39"/>
  <c r="AI56" i="39"/>
  <c r="AJ56" i="39"/>
  <c r="AK56" i="39"/>
  <c r="AL56" i="39"/>
  <c r="AM56" i="39"/>
  <c r="AN56" i="39"/>
  <c r="AO56" i="39"/>
  <c r="AP56" i="39"/>
  <c r="AQ56" i="39"/>
  <c r="AR56" i="39"/>
  <c r="AS56" i="39"/>
  <c r="AT56" i="39"/>
  <c r="AU56" i="39"/>
  <c r="AV56" i="39"/>
  <c r="AW56" i="39"/>
  <c r="AX56" i="39"/>
  <c r="AY56" i="39"/>
  <c r="AZ56" i="39"/>
  <c r="BA56" i="39"/>
  <c r="BB56" i="39"/>
  <c r="BC56" i="39"/>
  <c r="BD56" i="39"/>
  <c r="BE56" i="39"/>
  <c r="BF56" i="39"/>
  <c r="BG56" i="39"/>
  <c r="BH56" i="39"/>
  <c r="BI56" i="39"/>
  <c r="BJ56" i="39"/>
  <c r="BK56" i="39"/>
  <c r="BL56" i="39"/>
  <c r="BM56" i="39"/>
  <c r="BN56" i="39"/>
  <c r="BO56" i="39"/>
  <c r="BP56" i="39"/>
  <c r="AC21" i="39"/>
  <c r="W21" i="39"/>
  <c r="M22" i="39"/>
  <c r="N22" i="39" a="1"/>
  <c r="N22" i="39"/>
  <c r="O22" i="39"/>
  <c r="E35" i="39" a="1"/>
  <c r="E35" i="39"/>
  <c r="F35" i="39" a="1"/>
  <c r="F35" i="39"/>
  <c r="G35" i="39" a="1"/>
  <c r="H35" i="39" a="1"/>
  <c r="I35" i="39" a="1"/>
  <c r="J35" i="39" a="1"/>
  <c r="K35" i="39" a="1"/>
  <c r="L35" i="39" a="1"/>
  <c r="P22" i="39"/>
  <c r="M35" i="39" a="1"/>
  <c r="N35" i="39" a="1"/>
  <c r="O35" i="39" a="1"/>
  <c r="P35" i="39" a="1"/>
  <c r="Q35" i="39" a="1"/>
  <c r="R35" i="39" a="1"/>
  <c r="S35" i="39" a="1"/>
  <c r="T35" i="39" a="1"/>
  <c r="Q22" i="39"/>
  <c r="U35" i="39" a="1"/>
  <c r="V35" i="39" a="1"/>
  <c r="W35" i="39" a="1"/>
  <c r="X35" i="39" a="1"/>
  <c r="Y35" i="39" a="1"/>
  <c r="Z35" i="39" a="1"/>
  <c r="AA35" i="39" a="1"/>
  <c r="AB35" i="39" a="1"/>
  <c r="R22" i="39"/>
  <c r="AC35" i="39" a="1"/>
  <c r="AD35" i="39" a="1"/>
  <c r="AE35" i="39" a="1"/>
  <c r="AF35" i="39" a="1"/>
  <c r="AG35" i="39" a="1"/>
  <c r="AH35" i="39" a="1"/>
  <c r="AI35" i="39" a="1"/>
  <c r="AJ35" i="39" a="1"/>
  <c r="S22" i="39"/>
  <c r="AK35" i="39" a="1"/>
  <c r="AL35" i="39" a="1"/>
  <c r="AM35" i="39" a="1"/>
  <c r="AN35" i="39" a="1"/>
  <c r="AO35" i="39" a="1"/>
  <c r="AP35" i="39" a="1"/>
  <c r="AQ35" i="39" a="1"/>
  <c r="AR35" i="39" a="1"/>
  <c r="T22" i="39"/>
  <c r="AS35" i="39" a="1"/>
  <c r="AT35" i="39" a="1"/>
  <c r="AU35" i="39" a="1"/>
  <c r="AV35" i="39" a="1"/>
  <c r="AW35" i="39" a="1"/>
  <c r="AX35" i="39" a="1"/>
  <c r="AY35" i="39" a="1"/>
  <c r="AZ35" i="39" a="1"/>
  <c r="U22" i="39"/>
  <c r="BA35" i="39" a="1"/>
  <c r="BB35" i="39" a="1"/>
  <c r="BC35" i="39" a="1"/>
  <c r="BD35" i="39" a="1"/>
  <c r="BE35" i="39" a="1"/>
  <c r="BF35" i="39" a="1"/>
  <c r="BG35" i="39" a="1"/>
  <c r="BH35" i="39" a="1"/>
  <c r="V22" i="39"/>
  <c r="BI35" i="39" a="1"/>
  <c r="BJ35" i="39" a="1"/>
  <c r="BK35" i="39" a="1"/>
  <c r="BL35" i="39" a="1"/>
  <c r="BM35" i="39" a="1"/>
  <c r="BN35" i="39" a="1"/>
  <c r="BO35" i="39" a="1"/>
  <c r="BP35" i="39" a="1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AL35" i="39"/>
  <c r="AM35" i="39"/>
  <c r="AN35" i="39"/>
  <c r="AO35" i="39"/>
  <c r="AP35" i="39"/>
  <c r="AQ35" i="39"/>
  <c r="AR35" i="39"/>
  <c r="AS35" i="39"/>
  <c r="AT35" i="39"/>
  <c r="AU35" i="39"/>
  <c r="AV35" i="39"/>
  <c r="AW35" i="39"/>
  <c r="AX35" i="39"/>
  <c r="AY35" i="39"/>
  <c r="AZ35" i="39"/>
  <c r="BA35" i="39"/>
  <c r="BB35" i="39"/>
  <c r="BC35" i="39"/>
  <c r="BD35" i="39"/>
  <c r="BE35" i="39"/>
  <c r="BF35" i="39"/>
  <c r="BG35" i="39"/>
  <c r="BH35" i="39"/>
  <c r="BI35" i="39"/>
  <c r="BJ35" i="39"/>
  <c r="BK35" i="39"/>
  <c r="BL35" i="39"/>
  <c r="BM35" i="39"/>
  <c r="BN35" i="39"/>
  <c r="BO35" i="39"/>
  <c r="BP35" i="39"/>
  <c r="AA22" i="39"/>
  <c r="E46" i="39" a="1"/>
  <c r="E46" i="39"/>
  <c r="F46" i="39" a="1"/>
  <c r="F46" i="39"/>
  <c r="G46" i="39" a="1"/>
  <c r="H46" i="39" a="1"/>
  <c r="I46" i="39" a="1"/>
  <c r="J46" i="39" a="1"/>
  <c r="K46" i="39" a="1"/>
  <c r="L46" i="39" a="1"/>
  <c r="M46" i="39" a="1"/>
  <c r="N46" i="39" a="1"/>
  <c r="O46" i="39" a="1"/>
  <c r="P46" i="39" a="1"/>
  <c r="Q46" i="39" a="1"/>
  <c r="R46" i="39" a="1"/>
  <c r="S46" i="39" a="1"/>
  <c r="T46" i="39" a="1"/>
  <c r="U46" i="39" a="1"/>
  <c r="V46" i="39" a="1"/>
  <c r="W46" i="39" a="1"/>
  <c r="X46" i="39" a="1"/>
  <c r="Y46" i="39" a="1"/>
  <c r="Z46" i="39" a="1"/>
  <c r="AA46" i="39" a="1"/>
  <c r="AB46" i="39" a="1"/>
  <c r="AC46" i="39" a="1"/>
  <c r="AD46" i="39" a="1"/>
  <c r="AE46" i="39" a="1"/>
  <c r="AF46" i="39" a="1"/>
  <c r="AG46" i="39" a="1"/>
  <c r="AH46" i="39" a="1"/>
  <c r="AI46" i="39" a="1"/>
  <c r="AJ46" i="39" a="1"/>
  <c r="AK46" i="39" a="1"/>
  <c r="AL46" i="39" a="1"/>
  <c r="AM46" i="39" a="1"/>
  <c r="AN46" i="39" a="1"/>
  <c r="AO46" i="39" a="1"/>
  <c r="AP46" i="39" a="1"/>
  <c r="AQ46" i="39" a="1"/>
  <c r="AR46" i="39" a="1"/>
  <c r="AS46" i="39" a="1"/>
  <c r="AT46" i="39" a="1"/>
  <c r="AU46" i="39" a="1"/>
  <c r="AV46" i="39" a="1"/>
  <c r="AW46" i="39" a="1"/>
  <c r="AX46" i="39" a="1"/>
  <c r="AY46" i="39" a="1"/>
  <c r="AZ46" i="39" a="1"/>
  <c r="BA46" i="39" a="1"/>
  <c r="BB46" i="39" a="1"/>
  <c r="BC46" i="39" a="1"/>
  <c r="BD46" i="39" a="1"/>
  <c r="BE46" i="39" a="1"/>
  <c r="BF46" i="39" a="1"/>
  <c r="BG46" i="39" a="1"/>
  <c r="BH46" i="39" a="1"/>
  <c r="BI46" i="39" a="1"/>
  <c r="BJ46" i="39" a="1"/>
  <c r="BK46" i="39" a="1"/>
  <c r="BL46" i="39" a="1"/>
  <c r="BM46" i="39" a="1"/>
  <c r="BN46" i="39" a="1"/>
  <c r="BO46" i="39" a="1"/>
  <c r="BP46" i="39" a="1"/>
  <c r="G46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H46" i="39"/>
  <c r="AI46" i="39"/>
  <c r="AJ46" i="39"/>
  <c r="AK46" i="39"/>
  <c r="AL46" i="39"/>
  <c r="AM46" i="39"/>
  <c r="AN46" i="39"/>
  <c r="AO46" i="39"/>
  <c r="AP46" i="39"/>
  <c r="AQ46" i="39"/>
  <c r="AR46" i="39"/>
  <c r="AS46" i="39"/>
  <c r="AT46" i="39"/>
  <c r="AU46" i="39"/>
  <c r="AV46" i="39"/>
  <c r="AW46" i="39"/>
  <c r="AX46" i="39"/>
  <c r="AY46" i="39"/>
  <c r="AZ46" i="39"/>
  <c r="BA46" i="39"/>
  <c r="BB46" i="39"/>
  <c r="BC46" i="39"/>
  <c r="BD46" i="39"/>
  <c r="BE46" i="39"/>
  <c r="BF46" i="39"/>
  <c r="BG46" i="39"/>
  <c r="BH46" i="39"/>
  <c r="BI46" i="39"/>
  <c r="BJ46" i="39"/>
  <c r="BK46" i="39"/>
  <c r="BL46" i="39"/>
  <c r="BM46" i="39"/>
  <c r="BN46" i="39"/>
  <c r="BO46" i="39"/>
  <c r="BP46" i="39"/>
  <c r="AB22" i="39"/>
  <c r="E57" i="39" a="1"/>
  <c r="E57" i="39"/>
  <c r="F57" i="39" a="1"/>
  <c r="F57" i="39"/>
  <c r="G57" i="39" a="1"/>
  <c r="H57" i="39" a="1"/>
  <c r="I57" i="39" a="1"/>
  <c r="J57" i="39" a="1"/>
  <c r="K57" i="39" a="1"/>
  <c r="L57" i="39" a="1"/>
  <c r="M57" i="39" a="1"/>
  <c r="N57" i="39" a="1"/>
  <c r="O57" i="39" a="1"/>
  <c r="P57" i="39" a="1"/>
  <c r="Q57" i="39" a="1"/>
  <c r="R57" i="39" a="1"/>
  <c r="S57" i="39" a="1"/>
  <c r="T57" i="39" a="1"/>
  <c r="U57" i="39" a="1"/>
  <c r="V57" i="39" a="1"/>
  <c r="W57" i="39" a="1"/>
  <c r="X57" i="39" a="1"/>
  <c r="Y57" i="39" a="1"/>
  <c r="Z57" i="39" a="1"/>
  <c r="AA57" i="39" a="1"/>
  <c r="AB57" i="39" a="1"/>
  <c r="AC57" i="39" a="1"/>
  <c r="AD57" i="39" a="1"/>
  <c r="AE57" i="39" a="1"/>
  <c r="AF57" i="39" a="1"/>
  <c r="AG57" i="39" a="1"/>
  <c r="AH57" i="39" a="1"/>
  <c r="AI57" i="39" a="1"/>
  <c r="AJ57" i="39" a="1"/>
  <c r="AK57" i="39" a="1"/>
  <c r="AL57" i="39" a="1"/>
  <c r="AM57" i="39" a="1"/>
  <c r="AN57" i="39" a="1"/>
  <c r="AO57" i="39" a="1"/>
  <c r="AP57" i="39" a="1"/>
  <c r="AQ57" i="39" a="1"/>
  <c r="AR57" i="39" a="1"/>
  <c r="AS57" i="39" a="1"/>
  <c r="AT57" i="39" a="1"/>
  <c r="AU57" i="39" a="1"/>
  <c r="AV57" i="39" a="1"/>
  <c r="AW57" i="39" a="1"/>
  <c r="AX57" i="39" a="1"/>
  <c r="AY57" i="39" a="1"/>
  <c r="AZ57" i="39" a="1"/>
  <c r="BA57" i="39" a="1"/>
  <c r="BB57" i="39" a="1"/>
  <c r="BC57" i="39" a="1"/>
  <c r="BD57" i="39" a="1"/>
  <c r="BE57" i="39" a="1"/>
  <c r="BF57" i="39" a="1"/>
  <c r="BG57" i="39" a="1"/>
  <c r="BH57" i="39" a="1"/>
  <c r="BI57" i="39" a="1"/>
  <c r="BJ57" i="39" a="1"/>
  <c r="BK57" i="39" a="1"/>
  <c r="BL57" i="39" a="1"/>
  <c r="BM57" i="39" a="1"/>
  <c r="BN57" i="39" a="1"/>
  <c r="BO57" i="39" a="1"/>
  <c r="BP57" i="39" a="1"/>
  <c r="G57" i="39"/>
  <c r="H57" i="39"/>
  <c r="I57" i="39"/>
  <c r="J57" i="39"/>
  <c r="K57" i="39"/>
  <c r="L57" i="39"/>
  <c r="M57" i="39"/>
  <c r="N57" i="39"/>
  <c r="O57" i="39"/>
  <c r="P57" i="39"/>
  <c r="Q57" i="39"/>
  <c r="R57" i="39"/>
  <c r="S57" i="39"/>
  <c r="T57" i="39"/>
  <c r="U57" i="39"/>
  <c r="V57" i="39"/>
  <c r="W57" i="39"/>
  <c r="X57" i="39"/>
  <c r="Y57" i="39"/>
  <c r="Z57" i="39"/>
  <c r="AA57" i="39"/>
  <c r="AB57" i="39"/>
  <c r="AC57" i="39"/>
  <c r="AD57" i="39"/>
  <c r="AE57" i="39"/>
  <c r="AF57" i="39"/>
  <c r="AG57" i="39"/>
  <c r="AH57" i="39"/>
  <c r="AI57" i="39"/>
  <c r="AJ57" i="39"/>
  <c r="AK57" i="39"/>
  <c r="AL57" i="39"/>
  <c r="AM57" i="39"/>
  <c r="AN57" i="39"/>
  <c r="AO57" i="39"/>
  <c r="AP57" i="39"/>
  <c r="AQ57" i="39"/>
  <c r="AR57" i="39"/>
  <c r="AS57" i="39"/>
  <c r="AT57" i="39"/>
  <c r="AU57" i="39"/>
  <c r="AV57" i="39"/>
  <c r="AW57" i="39"/>
  <c r="AX57" i="39"/>
  <c r="AY57" i="39"/>
  <c r="AZ57" i="39"/>
  <c r="BA57" i="39"/>
  <c r="BB57" i="39"/>
  <c r="BC57" i="39"/>
  <c r="BD57" i="39"/>
  <c r="BE57" i="39"/>
  <c r="BF57" i="39"/>
  <c r="BG57" i="39"/>
  <c r="BH57" i="39"/>
  <c r="BI57" i="39"/>
  <c r="BJ57" i="39"/>
  <c r="BK57" i="39"/>
  <c r="BL57" i="39"/>
  <c r="BM57" i="39"/>
  <c r="BN57" i="39"/>
  <c r="BO57" i="39"/>
  <c r="BP57" i="39"/>
  <c r="AC22" i="39"/>
  <c r="W22" i="39"/>
  <c r="M23" i="39"/>
  <c r="N23" i="39" a="1"/>
  <c r="N23" i="39"/>
  <c r="O23" i="39"/>
  <c r="AA137" i="39"/>
  <c r="AE137" i="39"/>
  <c r="BT52" i="39"/>
  <c r="AA119" i="39"/>
  <c r="AF119" i="39"/>
  <c r="BU52" i="39"/>
  <c r="AA101" i="39"/>
  <c r="AE101" i="39"/>
  <c r="BV52" i="39"/>
  <c r="BW52" i="39"/>
  <c r="BX52" i="39"/>
  <c r="BY52" i="39"/>
  <c r="BZ52" i="39"/>
  <c r="CA52" i="39"/>
  <c r="AF137" i="39"/>
  <c r="BS53" i="39"/>
  <c r="BU53" i="39"/>
  <c r="AA125" i="39"/>
  <c r="AE125" i="39"/>
  <c r="BV53" i="39"/>
  <c r="BW53" i="39"/>
  <c r="AA113" i="39"/>
  <c r="AF113" i="39"/>
  <c r="BX53" i="39"/>
  <c r="BY53" i="39"/>
  <c r="BZ53" i="39"/>
  <c r="CA53" i="39"/>
  <c r="AE119" i="39"/>
  <c r="BS54" i="39"/>
  <c r="BT54" i="39"/>
  <c r="BV54" i="39"/>
  <c r="AA107" i="39"/>
  <c r="AE107" i="39"/>
  <c r="BW54" i="39"/>
  <c r="AA143" i="39"/>
  <c r="AF143" i="39"/>
  <c r="BX54" i="39"/>
  <c r="BY54" i="39"/>
  <c r="BZ54" i="39"/>
  <c r="CA54" i="39"/>
  <c r="AF101" i="39"/>
  <c r="BS55" i="39"/>
  <c r="AF125" i="39"/>
  <c r="BT55" i="39"/>
  <c r="BU55" i="39"/>
  <c r="AA149" i="39"/>
  <c r="AE149" i="39"/>
  <c r="BW55" i="39"/>
  <c r="BX55" i="39"/>
  <c r="BY55" i="39"/>
  <c r="BZ55" i="39"/>
  <c r="CA55" i="39"/>
  <c r="BS56" i="39"/>
  <c r="BT56" i="39"/>
  <c r="AF107" i="39"/>
  <c r="BU56" i="39"/>
  <c r="AF149" i="39"/>
  <c r="BV56" i="39"/>
  <c r="AA131" i="39"/>
  <c r="AE131" i="39"/>
  <c r="BX56" i="39"/>
  <c r="BY56" i="39"/>
  <c r="BZ56" i="39"/>
  <c r="CA56" i="39"/>
  <c r="BS57" i="39"/>
  <c r="AE113" i="39"/>
  <c r="BT57" i="39"/>
  <c r="AE143" i="39"/>
  <c r="BU57" i="39"/>
  <c r="BV57" i="39"/>
  <c r="AF131" i="39"/>
  <c r="BW57" i="39"/>
  <c r="BY57" i="39"/>
  <c r="BZ57" i="39"/>
  <c r="CA57" i="39"/>
  <c r="BS58" i="39"/>
  <c r="BT58" i="39"/>
  <c r="BU58" i="39"/>
  <c r="BV58" i="39"/>
  <c r="BW58" i="39"/>
  <c r="BX58" i="39"/>
  <c r="BZ58" i="39"/>
  <c r="CA58" i="39"/>
  <c r="BS59" i="39"/>
  <c r="BT59" i="39"/>
  <c r="BU59" i="39"/>
  <c r="BV59" i="39"/>
  <c r="BW59" i="39"/>
  <c r="BX59" i="39"/>
  <c r="BY59" i="39"/>
  <c r="CA59" i="39"/>
  <c r="BS60" i="39"/>
  <c r="BT60" i="39"/>
  <c r="BU60" i="39"/>
  <c r="BV60" i="39"/>
  <c r="BW60" i="39"/>
  <c r="BX60" i="39"/>
  <c r="BY60" i="39"/>
  <c r="BZ60" i="39"/>
  <c r="E36" i="39" a="1"/>
  <c r="E36" i="39"/>
  <c r="F36" i="39" a="1"/>
  <c r="F36" i="39"/>
  <c r="G36" i="39" a="1"/>
  <c r="H36" i="39" a="1"/>
  <c r="I36" i="39" a="1"/>
  <c r="J36" i="39" a="1"/>
  <c r="M24" i="39"/>
  <c r="N24" i="39" a="1"/>
  <c r="N24" i="39"/>
  <c r="O24" i="39"/>
  <c r="K36" i="39" a="1"/>
  <c r="M25" i="39"/>
  <c r="N25" i="39" a="1"/>
  <c r="N25" i="39"/>
  <c r="O25" i="39"/>
  <c r="L36" i="39" a="1"/>
  <c r="P23" i="39"/>
  <c r="M36" i="39" a="1"/>
  <c r="N36" i="39" a="1"/>
  <c r="O36" i="39" a="1"/>
  <c r="P36" i="39" a="1"/>
  <c r="Q36" i="39" a="1"/>
  <c r="R36" i="39" a="1"/>
  <c r="P24" i="39"/>
  <c r="S36" i="39" a="1"/>
  <c r="P25" i="39"/>
  <c r="T36" i="39" a="1"/>
  <c r="Q23" i="39"/>
  <c r="U36" i="39" a="1"/>
  <c r="V36" i="39" a="1"/>
  <c r="W36" i="39" a="1"/>
  <c r="X36" i="39" a="1"/>
  <c r="Y36" i="39" a="1"/>
  <c r="Z36" i="39" a="1"/>
  <c r="Q24" i="39"/>
  <c r="AA36" i="39" a="1"/>
  <c r="Q25" i="39"/>
  <c r="AB36" i="39" a="1"/>
  <c r="R23" i="39"/>
  <c r="AC36" i="39" a="1"/>
  <c r="AD36" i="39" a="1"/>
  <c r="AE36" i="39" a="1"/>
  <c r="AF36" i="39" a="1"/>
  <c r="AG36" i="39" a="1"/>
  <c r="AH36" i="39" a="1"/>
  <c r="R24" i="39"/>
  <c r="AI36" i="39" a="1"/>
  <c r="R25" i="39"/>
  <c r="AJ36" i="39" a="1"/>
  <c r="S23" i="39"/>
  <c r="AK36" i="39" a="1"/>
  <c r="AL36" i="39" a="1"/>
  <c r="AM36" i="39" a="1"/>
  <c r="AN36" i="39" a="1"/>
  <c r="AO36" i="39" a="1"/>
  <c r="AP36" i="39" a="1"/>
  <c r="S24" i="39"/>
  <c r="AQ36" i="39" a="1"/>
  <c r="S25" i="39"/>
  <c r="AR36" i="39" a="1"/>
  <c r="T23" i="39"/>
  <c r="AS36" i="39" a="1"/>
  <c r="AT36" i="39" a="1"/>
  <c r="AU36" i="39" a="1"/>
  <c r="AV36" i="39" a="1"/>
  <c r="AW36" i="39" a="1"/>
  <c r="AX36" i="39" a="1"/>
  <c r="T24" i="39"/>
  <c r="AY36" i="39" a="1"/>
  <c r="T25" i="39"/>
  <c r="AZ36" i="39" a="1"/>
  <c r="U23" i="39"/>
  <c r="BA36" i="39" a="1"/>
  <c r="BB36" i="39" a="1"/>
  <c r="BC36" i="39" a="1"/>
  <c r="BD36" i="39" a="1"/>
  <c r="BE36" i="39" a="1"/>
  <c r="BF36" i="39" a="1"/>
  <c r="U24" i="39"/>
  <c r="BG36" i="39" a="1"/>
  <c r="U25" i="39"/>
  <c r="BH36" i="39" a="1"/>
  <c r="V23" i="39"/>
  <c r="BI36" i="39" a="1"/>
  <c r="BJ36" i="39" a="1"/>
  <c r="BK36" i="39" a="1"/>
  <c r="BL36" i="39" a="1"/>
  <c r="BM36" i="39" a="1"/>
  <c r="BN36" i="39" a="1"/>
  <c r="V24" i="39"/>
  <c r="BO36" i="39" a="1"/>
  <c r="V25" i="39"/>
  <c r="BP36" i="39" a="1"/>
  <c r="G36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U36" i="39"/>
  <c r="V36" i="39"/>
  <c r="W36" i="39"/>
  <c r="X36" i="39"/>
  <c r="Y36" i="39"/>
  <c r="Z36" i="39"/>
  <c r="AA36" i="39"/>
  <c r="AB36" i="39"/>
  <c r="AC36" i="39"/>
  <c r="AD36" i="39"/>
  <c r="AE36" i="39"/>
  <c r="AF36" i="39"/>
  <c r="AG36" i="39"/>
  <c r="AH36" i="39"/>
  <c r="AI36" i="39"/>
  <c r="AJ36" i="39"/>
  <c r="AK36" i="39"/>
  <c r="AL36" i="39"/>
  <c r="AM36" i="39"/>
  <c r="AN36" i="39"/>
  <c r="AO36" i="39"/>
  <c r="AP36" i="39"/>
  <c r="AQ36" i="39"/>
  <c r="AR36" i="39"/>
  <c r="AS36" i="39"/>
  <c r="AT36" i="39"/>
  <c r="AU36" i="39"/>
  <c r="AV36" i="39"/>
  <c r="AW36" i="39"/>
  <c r="AX36" i="39"/>
  <c r="AY36" i="39"/>
  <c r="AZ36" i="39"/>
  <c r="BA36" i="39"/>
  <c r="BB36" i="39"/>
  <c r="BC36" i="39"/>
  <c r="BD36" i="39"/>
  <c r="BE36" i="39"/>
  <c r="BF36" i="39"/>
  <c r="BG36" i="39"/>
  <c r="BH36" i="39"/>
  <c r="BI36" i="39"/>
  <c r="BJ36" i="39"/>
  <c r="BK36" i="39"/>
  <c r="BL36" i="39"/>
  <c r="BM36" i="39"/>
  <c r="BN36" i="39"/>
  <c r="BO36" i="39"/>
  <c r="BP36" i="39"/>
  <c r="AA23" i="39"/>
  <c r="BT30" i="39"/>
  <c r="BS31" i="39"/>
  <c r="BT41" i="39"/>
  <c r="BU30" i="39"/>
  <c r="BS32" i="39"/>
  <c r="BU41" i="39"/>
  <c r="BV30" i="39"/>
  <c r="BS33" i="39"/>
  <c r="BV41" i="39"/>
  <c r="BW30" i="39"/>
  <c r="BS34" i="39"/>
  <c r="BW41" i="39"/>
  <c r="BX30" i="39"/>
  <c r="BS35" i="39"/>
  <c r="BX41" i="39"/>
  <c r="BY30" i="39"/>
  <c r="BS36" i="39"/>
  <c r="BY41" i="39"/>
  <c r="BZ30" i="39"/>
  <c r="BS37" i="39"/>
  <c r="BZ41" i="39"/>
  <c r="CA30" i="39"/>
  <c r="BS38" i="39"/>
  <c r="CA41" i="39"/>
  <c r="BS42" i="39"/>
  <c r="BU31" i="39"/>
  <c r="BT32" i="39"/>
  <c r="BU42" i="39"/>
  <c r="BV31" i="39"/>
  <c r="BT33" i="39"/>
  <c r="BV42" i="39"/>
  <c r="BW31" i="39"/>
  <c r="BT34" i="39"/>
  <c r="BW42" i="39"/>
  <c r="BX31" i="39"/>
  <c r="BT35" i="39"/>
  <c r="BX42" i="39"/>
  <c r="BY31" i="39"/>
  <c r="BT36" i="39"/>
  <c r="BY42" i="39"/>
  <c r="BZ31" i="39"/>
  <c r="BT37" i="39"/>
  <c r="BZ42" i="39"/>
  <c r="CA31" i="39"/>
  <c r="BT38" i="39"/>
  <c r="CA42" i="39"/>
  <c r="BS43" i="39"/>
  <c r="BT43" i="39"/>
  <c r="BV32" i="39"/>
  <c r="BU33" i="39"/>
  <c r="BV43" i="39"/>
  <c r="BW32" i="39"/>
  <c r="BU34" i="39"/>
  <c r="BW43" i="39"/>
  <c r="BX32" i="39"/>
  <c r="BU35" i="39"/>
  <c r="BX43" i="39"/>
  <c r="BY32" i="39"/>
  <c r="BU36" i="39"/>
  <c r="BY43" i="39"/>
  <c r="BZ32" i="39"/>
  <c r="BU37" i="39"/>
  <c r="BZ43" i="39"/>
  <c r="CA32" i="39"/>
  <c r="BU38" i="39"/>
  <c r="CA43" i="39"/>
  <c r="BS44" i="39"/>
  <c r="BT44" i="39"/>
  <c r="BU44" i="39"/>
  <c r="BW33" i="39"/>
  <c r="BV34" i="39"/>
  <c r="BW44" i="39"/>
  <c r="BX33" i="39"/>
  <c r="BV35" i="39"/>
  <c r="BX44" i="39"/>
  <c r="BY33" i="39"/>
  <c r="BV36" i="39"/>
  <c r="BY44" i="39"/>
  <c r="BZ33" i="39"/>
  <c r="BV37" i="39"/>
  <c r="BZ44" i="39"/>
  <c r="CA33" i="39"/>
  <c r="BV38" i="39"/>
  <c r="CA44" i="39"/>
  <c r="BS45" i="39"/>
  <c r="BT45" i="39"/>
  <c r="BU45" i="39"/>
  <c r="BV45" i="39"/>
  <c r="BX34" i="39"/>
  <c r="BW35" i="39"/>
  <c r="BX45" i="39"/>
  <c r="BY34" i="39"/>
  <c r="BW36" i="39"/>
  <c r="BY45" i="39"/>
  <c r="BZ34" i="39"/>
  <c r="BW37" i="39"/>
  <c r="BZ45" i="39"/>
  <c r="CA34" i="39"/>
  <c r="BW38" i="39"/>
  <c r="CA45" i="39"/>
  <c r="BS46" i="39"/>
  <c r="BT46" i="39"/>
  <c r="BU46" i="39"/>
  <c r="BV46" i="39"/>
  <c r="BW46" i="39"/>
  <c r="BY35" i="39"/>
  <c r="BX36" i="39"/>
  <c r="BY46" i="39"/>
  <c r="BZ35" i="39"/>
  <c r="BX37" i="39"/>
  <c r="BZ46" i="39"/>
  <c r="CA35" i="39"/>
  <c r="BX38" i="39"/>
  <c r="CA46" i="39"/>
  <c r="BS47" i="39"/>
  <c r="BT47" i="39"/>
  <c r="BU47" i="39"/>
  <c r="BV47" i="39"/>
  <c r="BW47" i="39"/>
  <c r="BX47" i="39"/>
  <c r="BZ36" i="39"/>
  <c r="BY37" i="39"/>
  <c r="BZ47" i="39"/>
  <c r="CA36" i="39"/>
  <c r="BY38" i="39"/>
  <c r="CA47" i="39"/>
  <c r="BS48" i="39"/>
  <c r="BT48" i="39"/>
  <c r="BU48" i="39"/>
  <c r="BV48" i="39"/>
  <c r="BW48" i="39"/>
  <c r="BX48" i="39"/>
  <c r="BY48" i="39"/>
  <c r="CA37" i="39"/>
  <c r="BZ38" i="39"/>
  <c r="CA48" i="39"/>
  <c r="BS49" i="39"/>
  <c r="BT49" i="39"/>
  <c r="BU49" i="39"/>
  <c r="BV49" i="39"/>
  <c r="BW49" i="39"/>
  <c r="BX49" i="39"/>
  <c r="BY49" i="39"/>
  <c r="BZ49" i="39"/>
  <c r="E47" i="39" a="1"/>
  <c r="E47" i="39"/>
  <c r="F47" i="39" a="1"/>
  <c r="F47" i="39"/>
  <c r="G47" i="39" a="1"/>
  <c r="H47" i="39" a="1"/>
  <c r="I47" i="39" a="1"/>
  <c r="J47" i="39" a="1"/>
  <c r="K47" i="39" a="1"/>
  <c r="L47" i="39" a="1"/>
  <c r="M47" i="39" a="1"/>
  <c r="N47" i="39" a="1"/>
  <c r="O47" i="39" a="1"/>
  <c r="P47" i="39" a="1"/>
  <c r="Q47" i="39" a="1"/>
  <c r="R47" i="39" a="1"/>
  <c r="S47" i="39" a="1"/>
  <c r="T47" i="39" a="1"/>
  <c r="U47" i="39" a="1"/>
  <c r="V47" i="39" a="1"/>
  <c r="W47" i="39" a="1"/>
  <c r="X47" i="39" a="1"/>
  <c r="Y47" i="39" a="1"/>
  <c r="Z47" i="39" a="1"/>
  <c r="AA47" i="39" a="1"/>
  <c r="AB47" i="39" a="1"/>
  <c r="AC47" i="39" a="1"/>
  <c r="AD47" i="39" a="1"/>
  <c r="AE47" i="39" a="1"/>
  <c r="AF47" i="39" a="1"/>
  <c r="AG47" i="39" a="1"/>
  <c r="AH47" i="39" a="1"/>
  <c r="AI47" i="39" a="1"/>
  <c r="AJ47" i="39" a="1"/>
  <c r="AK47" i="39" a="1"/>
  <c r="AL47" i="39" a="1"/>
  <c r="AM47" i="39" a="1"/>
  <c r="AN47" i="39" a="1"/>
  <c r="AO47" i="39" a="1"/>
  <c r="AP47" i="39" a="1"/>
  <c r="AQ47" i="39" a="1"/>
  <c r="AR47" i="39" a="1"/>
  <c r="AS47" i="39" a="1"/>
  <c r="AT47" i="39" a="1"/>
  <c r="AU47" i="39" a="1"/>
  <c r="AV47" i="39" a="1"/>
  <c r="AW47" i="39" a="1"/>
  <c r="AX47" i="39" a="1"/>
  <c r="AY47" i="39" a="1"/>
  <c r="AZ47" i="39" a="1"/>
  <c r="BA47" i="39" a="1"/>
  <c r="BB47" i="39" a="1"/>
  <c r="BC47" i="39" a="1"/>
  <c r="BD47" i="39" a="1"/>
  <c r="BE47" i="39" a="1"/>
  <c r="BF47" i="39" a="1"/>
  <c r="BG47" i="39" a="1"/>
  <c r="BH47" i="39" a="1"/>
  <c r="BI47" i="39" a="1"/>
  <c r="BJ47" i="39" a="1"/>
  <c r="BK47" i="39" a="1"/>
  <c r="BL47" i="39" a="1"/>
  <c r="BM47" i="39" a="1"/>
  <c r="BN47" i="39" a="1"/>
  <c r="BO47" i="39" a="1"/>
  <c r="BP47" i="39" a="1"/>
  <c r="G47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H47" i="39"/>
  <c r="AI47" i="39"/>
  <c r="AJ47" i="39"/>
  <c r="AK47" i="39"/>
  <c r="AL47" i="39"/>
  <c r="AM47" i="39"/>
  <c r="AN47" i="39"/>
  <c r="AO47" i="39"/>
  <c r="AP47" i="39"/>
  <c r="AQ47" i="39"/>
  <c r="AR47" i="39"/>
  <c r="AS47" i="39"/>
  <c r="AT47" i="39"/>
  <c r="AU47" i="39"/>
  <c r="AV47" i="39"/>
  <c r="AW47" i="39"/>
  <c r="AX47" i="39"/>
  <c r="AY47" i="39"/>
  <c r="AZ47" i="39"/>
  <c r="BA47" i="39"/>
  <c r="BB47" i="39"/>
  <c r="BC47" i="39"/>
  <c r="BD47" i="39"/>
  <c r="BE47" i="39"/>
  <c r="BF47" i="39"/>
  <c r="BG47" i="39"/>
  <c r="BH47" i="39"/>
  <c r="BI47" i="39"/>
  <c r="BJ47" i="39"/>
  <c r="BK47" i="39"/>
  <c r="BL47" i="39"/>
  <c r="BM47" i="39"/>
  <c r="BN47" i="39"/>
  <c r="BO47" i="39"/>
  <c r="BP47" i="39"/>
  <c r="AB23" i="39"/>
  <c r="E58" i="39" a="1"/>
  <c r="E58" i="39"/>
  <c r="F58" i="39" a="1"/>
  <c r="F58" i="39"/>
  <c r="G58" i="39" a="1"/>
  <c r="H58" i="39" a="1"/>
  <c r="I58" i="39" a="1"/>
  <c r="J58" i="39" a="1"/>
  <c r="K58" i="39" a="1"/>
  <c r="L58" i="39" a="1"/>
  <c r="M58" i="39" a="1"/>
  <c r="N58" i="39" a="1"/>
  <c r="O58" i="39" a="1"/>
  <c r="P58" i="39" a="1"/>
  <c r="Q58" i="39" a="1"/>
  <c r="R58" i="39" a="1"/>
  <c r="S58" i="39" a="1"/>
  <c r="T58" i="39" a="1"/>
  <c r="U58" i="39" a="1"/>
  <c r="V58" i="39" a="1"/>
  <c r="W58" i="39" a="1"/>
  <c r="X58" i="39" a="1"/>
  <c r="Y58" i="39" a="1"/>
  <c r="Z58" i="39" a="1"/>
  <c r="AA58" i="39" a="1"/>
  <c r="AB58" i="39" a="1"/>
  <c r="AC58" i="39" a="1"/>
  <c r="AD58" i="39" a="1"/>
  <c r="AE58" i="39" a="1"/>
  <c r="AF58" i="39" a="1"/>
  <c r="AG58" i="39" a="1"/>
  <c r="AH58" i="39" a="1"/>
  <c r="AI58" i="39" a="1"/>
  <c r="AJ58" i="39" a="1"/>
  <c r="AK58" i="39" a="1"/>
  <c r="AL58" i="39" a="1"/>
  <c r="AM58" i="39" a="1"/>
  <c r="AN58" i="39" a="1"/>
  <c r="AO58" i="39" a="1"/>
  <c r="AP58" i="39" a="1"/>
  <c r="AQ58" i="39" a="1"/>
  <c r="AR58" i="39" a="1"/>
  <c r="AS58" i="39" a="1"/>
  <c r="AT58" i="39" a="1"/>
  <c r="AU58" i="39" a="1"/>
  <c r="AV58" i="39" a="1"/>
  <c r="AW58" i="39" a="1"/>
  <c r="AX58" i="39" a="1"/>
  <c r="AY58" i="39" a="1"/>
  <c r="AZ58" i="39" a="1"/>
  <c r="BA58" i="39" a="1"/>
  <c r="BB58" i="39" a="1"/>
  <c r="BC58" i="39" a="1"/>
  <c r="BD58" i="39" a="1"/>
  <c r="BE58" i="39" a="1"/>
  <c r="BF58" i="39" a="1"/>
  <c r="BG58" i="39" a="1"/>
  <c r="BH58" i="39" a="1"/>
  <c r="BI58" i="39" a="1"/>
  <c r="BJ58" i="39" a="1"/>
  <c r="BK58" i="39" a="1"/>
  <c r="BL58" i="39" a="1"/>
  <c r="BM58" i="39" a="1"/>
  <c r="BN58" i="39" a="1"/>
  <c r="BO58" i="39" a="1"/>
  <c r="BP58" i="39" a="1"/>
  <c r="G58" i="39"/>
  <c r="H58" i="39"/>
  <c r="I58" i="39"/>
  <c r="J58" i="39"/>
  <c r="K58" i="39"/>
  <c r="L58" i="39"/>
  <c r="M58" i="39"/>
  <c r="N58" i="39"/>
  <c r="O58" i="39"/>
  <c r="P58" i="39"/>
  <c r="Q58" i="39"/>
  <c r="R58" i="39"/>
  <c r="S58" i="39"/>
  <c r="T58" i="39"/>
  <c r="U58" i="39"/>
  <c r="V58" i="39"/>
  <c r="W58" i="39"/>
  <c r="X58" i="39"/>
  <c r="Y58" i="39"/>
  <c r="Z58" i="39"/>
  <c r="AA58" i="39"/>
  <c r="AB58" i="39"/>
  <c r="AC58" i="39"/>
  <c r="AD58" i="39"/>
  <c r="AE58" i="39"/>
  <c r="AF58" i="39"/>
  <c r="AG58" i="39"/>
  <c r="AH58" i="39"/>
  <c r="AI58" i="39"/>
  <c r="AJ58" i="39"/>
  <c r="AK58" i="39"/>
  <c r="AL58" i="39"/>
  <c r="AM58" i="39"/>
  <c r="AN58" i="39"/>
  <c r="AO58" i="39"/>
  <c r="AP58" i="39"/>
  <c r="AQ58" i="39"/>
  <c r="AR58" i="39"/>
  <c r="AS58" i="39"/>
  <c r="AT58" i="39"/>
  <c r="AU58" i="39"/>
  <c r="AV58" i="39"/>
  <c r="AW58" i="39"/>
  <c r="AX58" i="39"/>
  <c r="AY58" i="39"/>
  <c r="AZ58" i="39"/>
  <c r="BA58" i="39"/>
  <c r="BB58" i="39"/>
  <c r="BC58" i="39"/>
  <c r="BD58" i="39"/>
  <c r="BE58" i="39"/>
  <c r="BF58" i="39"/>
  <c r="BG58" i="39"/>
  <c r="BH58" i="39"/>
  <c r="BI58" i="39"/>
  <c r="BJ58" i="39"/>
  <c r="BK58" i="39"/>
  <c r="BL58" i="39"/>
  <c r="BM58" i="39"/>
  <c r="BN58" i="39"/>
  <c r="BO58" i="39"/>
  <c r="BP58" i="39"/>
  <c r="AC23" i="39"/>
  <c r="W23" i="39"/>
  <c r="E37" i="39" a="1"/>
  <c r="E37" i="39"/>
  <c r="F37" i="39" a="1"/>
  <c r="F37" i="39"/>
  <c r="G37" i="39" a="1"/>
  <c r="H37" i="39" a="1"/>
  <c r="I37" i="39" a="1"/>
  <c r="J37" i="39" a="1"/>
  <c r="K37" i="39" a="1"/>
  <c r="L37" i="39" a="1"/>
  <c r="M37" i="39" a="1"/>
  <c r="N37" i="39" a="1"/>
  <c r="O37" i="39" a="1"/>
  <c r="P37" i="39" a="1"/>
  <c r="Q37" i="39" a="1"/>
  <c r="R37" i="39" a="1"/>
  <c r="S37" i="39" a="1"/>
  <c r="T37" i="39" a="1"/>
  <c r="U37" i="39" a="1"/>
  <c r="V37" i="39" a="1"/>
  <c r="W37" i="39" a="1"/>
  <c r="X37" i="39" a="1"/>
  <c r="Y37" i="39" a="1"/>
  <c r="Z37" i="39" a="1"/>
  <c r="AA37" i="39" a="1"/>
  <c r="AB37" i="39" a="1"/>
  <c r="AC37" i="39" a="1"/>
  <c r="AD37" i="39" a="1"/>
  <c r="AE37" i="39" a="1"/>
  <c r="AF37" i="39" a="1"/>
  <c r="AG37" i="39" a="1"/>
  <c r="AH37" i="39" a="1"/>
  <c r="AI37" i="39" a="1"/>
  <c r="AJ37" i="39" a="1"/>
  <c r="AK37" i="39" a="1"/>
  <c r="AL37" i="39" a="1"/>
  <c r="AM37" i="39" a="1"/>
  <c r="AN37" i="39" a="1"/>
  <c r="AO37" i="39" a="1"/>
  <c r="AP37" i="39" a="1"/>
  <c r="AQ37" i="39" a="1"/>
  <c r="AR37" i="39" a="1"/>
  <c r="AS37" i="39" a="1"/>
  <c r="AT37" i="39" a="1"/>
  <c r="AU37" i="39" a="1"/>
  <c r="AV37" i="39" a="1"/>
  <c r="AW37" i="39" a="1"/>
  <c r="AX37" i="39" a="1"/>
  <c r="AY37" i="39" a="1"/>
  <c r="AZ37" i="39" a="1"/>
  <c r="BA37" i="39" a="1"/>
  <c r="BB37" i="39" a="1"/>
  <c r="BC37" i="39" a="1"/>
  <c r="BD37" i="39" a="1"/>
  <c r="BE37" i="39" a="1"/>
  <c r="BF37" i="39" a="1"/>
  <c r="BG37" i="39" a="1"/>
  <c r="BH37" i="39" a="1"/>
  <c r="BI37" i="39" a="1"/>
  <c r="BJ37" i="39" a="1"/>
  <c r="BK37" i="39" a="1"/>
  <c r="BL37" i="39" a="1"/>
  <c r="BM37" i="39" a="1"/>
  <c r="BN37" i="39" a="1"/>
  <c r="BO37" i="39" a="1"/>
  <c r="BP37" i="39" a="1"/>
  <c r="G37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U37" i="39"/>
  <c r="V37" i="39"/>
  <c r="W37" i="39"/>
  <c r="X37" i="39"/>
  <c r="Y37" i="39"/>
  <c r="Z37" i="39"/>
  <c r="AA37" i="39"/>
  <c r="AB37" i="39"/>
  <c r="AC37" i="39"/>
  <c r="AD37" i="39"/>
  <c r="AE37" i="39"/>
  <c r="AF37" i="39"/>
  <c r="AG37" i="39"/>
  <c r="AH37" i="39"/>
  <c r="AI37" i="39"/>
  <c r="AJ37" i="39"/>
  <c r="AK37" i="39"/>
  <c r="AL37" i="39"/>
  <c r="AM37" i="39"/>
  <c r="AN37" i="39"/>
  <c r="AO37" i="39"/>
  <c r="AP37" i="39"/>
  <c r="AQ37" i="39"/>
  <c r="AR37" i="39"/>
  <c r="AS37" i="39"/>
  <c r="AT37" i="39"/>
  <c r="AU37" i="39"/>
  <c r="AV37" i="39"/>
  <c r="AW37" i="39"/>
  <c r="AX37" i="39"/>
  <c r="AY37" i="39"/>
  <c r="AZ37" i="39"/>
  <c r="BA37" i="39"/>
  <c r="BB37" i="39"/>
  <c r="BC37" i="39"/>
  <c r="BD37" i="39"/>
  <c r="BE37" i="39"/>
  <c r="BF37" i="39"/>
  <c r="BG37" i="39"/>
  <c r="BH37" i="39"/>
  <c r="BI37" i="39"/>
  <c r="BJ37" i="39"/>
  <c r="BK37" i="39"/>
  <c r="BL37" i="39"/>
  <c r="BM37" i="39"/>
  <c r="BN37" i="39"/>
  <c r="BO37" i="39"/>
  <c r="BP37" i="39"/>
  <c r="AA24" i="39"/>
  <c r="E48" i="39" a="1"/>
  <c r="E48" i="39"/>
  <c r="F48" i="39" a="1"/>
  <c r="F48" i="39"/>
  <c r="G48" i="39" a="1"/>
  <c r="H48" i="39" a="1"/>
  <c r="I48" i="39" a="1"/>
  <c r="J48" i="39" a="1"/>
  <c r="K48" i="39" a="1"/>
  <c r="L48" i="39" a="1"/>
  <c r="M48" i="39" a="1"/>
  <c r="N48" i="39" a="1"/>
  <c r="O48" i="39" a="1"/>
  <c r="P48" i="39" a="1"/>
  <c r="Q48" i="39" a="1"/>
  <c r="R48" i="39" a="1"/>
  <c r="S48" i="39" a="1"/>
  <c r="T48" i="39" a="1"/>
  <c r="U48" i="39" a="1"/>
  <c r="V48" i="39" a="1"/>
  <c r="W48" i="39" a="1"/>
  <c r="X48" i="39" a="1"/>
  <c r="Y48" i="39" a="1"/>
  <c r="Z48" i="39" a="1"/>
  <c r="AA48" i="39" a="1"/>
  <c r="AB48" i="39" a="1"/>
  <c r="AC48" i="39" a="1"/>
  <c r="AD48" i="39" a="1"/>
  <c r="AE48" i="39" a="1"/>
  <c r="AF48" i="39" a="1"/>
  <c r="AG48" i="39" a="1"/>
  <c r="AH48" i="39" a="1"/>
  <c r="AI48" i="39" a="1"/>
  <c r="AJ48" i="39" a="1"/>
  <c r="AK48" i="39" a="1"/>
  <c r="AL48" i="39" a="1"/>
  <c r="AM48" i="39" a="1"/>
  <c r="AN48" i="39" a="1"/>
  <c r="AO48" i="39" a="1"/>
  <c r="AP48" i="39" a="1"/>
  <c r="AQ48" i="39" a="1"/>
  <c r="AR48" i="39" a="1"/>
  <c r="AS48" i="39" a="1"/>
  <c r="AT48" i="39" a="1"/>
  <c r="AU48" i="39" a="1"/>
  <c r="AV48" i="39" a="1"/>
  <c r="AW48" i="39" a="1"/>
  <c r="AX48" i="39" a="1"/>
  <c r="AY48" i="39" a="1"/>
  <c r="AZ48" i="39" a="1"/>
  <c r="BA48" i="39" a="1"/>
  <c r="BB48" i="39" a="1"/>
  <c r="BC48" i="39" a="1"/>
  <c r="BD48" i="39" a="1"/>
  <c r="BE48" i="39" a="1"/>
  <c r="BF48" i="39" a="1"/>
  <c r="BG48" i="39" a="1"/>
  <c r="BH48" i="39" a="1"/>
  <c r="BI48" i="39" a="1"/>
  <c r="BJ48" i="39" a="1"/>
  <c r="BK48" i="39" a="1"/>
  <c r="BL48" i="39" a="1"/>
  <c r="BM48" i="39" a="1"/>
  <c r="BN48" i="39" a="1"/>
  <c r="BO48" i="39" a="1"/>
  <c r="BP48" i="39" a="1"/>
  <c r="G48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N48" i="39"/>
  <c r="AO48" i="39"/>
  <c r="AP48" i="39"/>
  <c r="AQ48" i="39"/>
  <c r="AR48" i="39"/>
  <c r="AS48" i="39"/>
  <c r="AT48" i="39"/>
  <c r="AU48" i="39"/>
  <c r="AV48" i="39"/>
  <c r="AW48" i="39"/>
  <c r="AX48" i="39"/>
  <c r="AY48" i="39"/>
  <c r="AZ48" i="39"/>
  <c r="BA48" i="39"/>
  <c r="BB48" i="39"/>
  <c r="BC48" i="39"/>
  <c r="BD48" i="39"/>
  <c r="BE48" i="39"/>
  <c r="BF48" i="39"/>
  <c r="BG48" i="39"/>
  <c r="BH48" i="39"/>
  <c r="BI48" i="39"/>
  <c r="BJ48" i="39"/>
  <c r="BK48" i="39"/>
  <c r="BL48" i="39"/>
  <c r="BM48" i="39"/>
  <c r="BN48" i="39"/>
  <c r="BO48" i="39"/>
  <c r="BP48" i="39"/>
  <c r="AB24" i="39"/>
  <c r="E59" i="39" a="1"/>
  <c r="E59" i="39"/>
  <c r="F59" i="39" a="1"/>
  <c r="F59" i="39"/>
  <c r="G59" i="39" a="1"/>
  <c r="H59" i="39" a="1"/>
  <c r="I59" i="39" a="1"/>
  <c r="J59" i="39" a="1"/>
  <c r="K59" i="39" a="1"/>
  <c r="L59" i="39" a="1"/>
  <c r="M59" i="39" a="1"/>
  <c r="N59" i="39" a="1"/>
  <c r="O59" i="39" a="1"/>
  <c r="P59" i="39" a="1"/>
  <c r="Q59" i="39" a="1"/>
  <c r="R59" i="39" a="1"/>
  <c r="S59" i="39" a="1"/>
  <c r="T59" i="39" a="1"/>
  <c r="U59" i="39" a="1"/>
  <c r="V59" i="39" a="1"/>
  <c r="W59" i="39" a="1"/>
  <c r="X59" i="39" a="1"/>
  <c r="Y59" i="39" a="1"/>
  <c r="Z59" i="39" a="1"/>
  <c r="AA59" i="39" a="1"/>
  <c r="AB59" i="39" a="1"/>
  <c r="AC59" i="39" a="1"/>
  <c r="AD59" i="39" a="1"/>
  <c r="AE59" i="39" a="1"/>
  <c r="AF59" i="39" a="1"/>
  <c r="AG59" i="39" a="1"/>
  <c r="AH59" i="39" a="1"/>
  <c r="AI59" i="39" a="1"/>
  <c r="AJ59" i="39" a="1"/>
  <c r="AK59" i="39" a="1"/>
  <c r="AL59" i="39" a="1"/>
  <c r="AM59" i="39" a="1"/>
  <c r="AN59" i="39" a="1"/>
  <c r="AO59" i="39" a="1"/>
  <c r="AP59" i="39" a="1"/>
  <c r="AQ59" i="39" a="1"/>
  <c r="AR59" i="39" a="1"/>
  <c r="AS59" i="39" a="1"/>
  <c r="AT59" i="39" a="1"/>
  <c r="AU59" i="39" a="1"/>
  <c r="AV59" i="39" a="1"/>
  <c r="AW59" i="39" a="1"/>
  <c r="AX59" i="39" a="1"/>
  <c r="AY59" i="39" a="1"/>
  <c r="AZ59" i="39" a="1"/>
  <c r="BA59" i="39" a="1"/>
  <c r="BB59" i="39" a="1"/>
  <c r="BC59" i="39" a="1"/>
  <c r="BD59" i="39" a="1"/>
  <c r="BE59" i="39" a="1"/>
  <c r="BF59" i="39" a="1"/>
  <c r="BG59" i="39" a="1"/>
  <c r="BH59" i="39" a="1"/>
  <c r="BI59" i="39" a="1"/>
  <c r="BJ59" i="39" a="1"/>
  <c r="BK59" i="39" a="1"/>
  <c r="BL59" i="39" a="1"/>
  <c r="BM59" i="39" a="1"/>
  <c r="BN59" i="39" a="1"/>
  <c r="BO59" i="39" a="1"/>
  <c r="BP59" i="39" a="1"/>
  <c r="G59" i="39"/>
  <c r="H59" i="39"/>
  <c r="I59" i="39"/>
  <c r="J59" i="39"/>
  <c r="K59" i="39"/>
  <c r="L59" i="39"/>
  <c r="M59" i="39"/>
  <c r="N59" i="39"/>
  <c r="O59" i="39"/>
  <c r="P59" i="39"/>
  <c r="Q59" i="39"/>
  <c r="R59" i="39"/>
  <c r="S59" i="39"/>
  <c r="T59" i="39"/>
  <c r="U59" i="39"/>
  <c r="V59" i="39"/>
  <c r="W59" i="39"/>
  <c r="X59" i="39"/>
  <c r="Y59" i="39"/>
  <c r="Z59" i="39"/>
  <c r="AA59" i="39"/>
  <c r="AB59" i="39"/>
  <c r="AC59" i="39"/>
  <c r="AD59" i="39"/>
  <c r="AE59" i="39"/>
  <c r="AF59" i="39"/>
  <c r="AG59" i="39"/>
  <c r="AH59" i="39"/>
  <c r="AI59" i="39"/>
  <c r="AJ59" i="39"/>
  <c r="AK59" i="39"/>
  <c r="AL59" i="39"/>
  <c r="AM59" i="39"/>
  <c r="AN59" i="39"/>
  <c r="AO59" i="39"/>
  <c r="AP59" i="39"/>
  <c r="AQ59" i="39"/>
  <c r="AR59" i="39"/>
  <c r="AS59" i="39"/>
  <c r="AT59" i="39"/>
  <c r="AU59" i="39"/>
  <c r="AV59" i="39"/>
  <c r="AW59" i="39"/>
  <c r="AX59" i="39"/>
  <c r="AY59" i="39"/>
  <c r="AZ59" i="39"/>
  <c r="BA59" i="39"/>
  <c r="BB59" i="39"/>
  <c r="BC59" i="39"/>
  <c r="BD59" i="39"/>
  <c r="BE59" i="39"/>
  <c r="BF59" i="39"/>
  <c r="BG59" i="39"/>
  <c r="BH59" i="39"/>
  <c r="BI59" i="39"/>
  <c r="BJ59" i="39"/>
  <c r="BK59" i="39"/>
  <c r="BL59" i="39"/>
  <c r="BM59" i="39"/>
  <c r="BN59" i="39"/>
  <c r="BO59" i="39"/>
  <c r="BP59" i="39"/>
  <c r="AC24" i="39"/>
  <c r="W24" i="39"/>
  <c r="E38" i="39" a="1"/>
  <c r="E38" i="39"/>
  <c r="F38" i="39" a="1"/>
  <c r="F38" i="39"/>
  <c r="G38" i="39" a="1"/>
  <c r="H38" i="39" a="1"/>
  <c r="I38" i="39" a="1"/>
  <c r="J38" i="39" a="1"/>
  <c r="K38" i="39" a="1"/>
  <c r="L38" i="39" a="1"/>
  <c r="M38" i="39" a="1"/>
  <c r="N38" i="39" a="1"/>
  <c r="O38" i="39" a="1"/>
  <c r="P38" i="39" a="1"/>
  <c r="Q38" i="39" a="1"/>
  <c r="R38" i="39" a="1"/>
  <c r="S38" i="39" a="1"/>
  <c r="T38" i="39" a="1"/>
  <c r="U38" i="39" a="1"/>
  <c r="V38" i="39" a="1"/>
  <c r="W38" i="39" a="1"/>
  <c r="X38" i="39" a="1"/>
  <c r="Y38" i="39" a="1"/>
  <c r="Z38" i="39" a="1"/>
  <c r="AA38" i="39" a="1"/>
  <c r="AB38" i="39" a="1"/>
  <c r="AC38" i="39" a="1"/>
  <c r="AD38" i="39" a="1"/>
  <c r="AE38" i="39" a="1"/>
  <c r="AF38" i="39" a="1"/>
  <c r="AG38" i="39" a="1"/>
  <c r="AH38" i="39" a="1"/>
  <c r="AI38" i="39" a="1"/>
  <c r="AJ38" i="39" a="1"/>
  <c r="AK38" i="39" a="1"/>
  <c r="AL38" i="39" a="1"/>
  <c r="AM38" i="39" a="1"/>
  <c r="AN38" i="39" a="1"/>
  <c r="AO38" i="39" a="1"/>
  <c r="AP38" i="39" a="1"/>
  <c r="AQ38" i="39" a="1"/>
  <c r="AR38" i="39" a="1"/>
  <c r="AS38" i="39" a="1"/>
  <c r="AT38" i="39" a="1"/>
  <c r="AU38" i="39" a="1"/>
  <c r="AV38" i="39" a="1"/>
  <c r="AW38" i="39" a="1"/>
  <c r="AX38" i="39" a="1"/>
  <c r="AY38" i="39" a="1"/>
  <c r="AZ38" i="39" a="1"/>
  <c r="BA38" i="39" a="1"/>
  <c r="BB38" i="39" a="1"/>
  <c r="BC38" i="39" a="1"/>
  <c r="BD38" i="39" a="1"/>
  <c r="BE38" i="39" a="1"/>
  <c r="BF38" i="39" a="1"/>
  <c r="BG38" i="39" a="1"/>
  <c r="BH38" i="39" a="1"/>
  <c r="BI38" i="39" a="1"/>
  <c r="BJ38" i="39" a="1"/>
  <c r="BK38" i="39" a="1"/>
  <c r="BL38" i="39" a="1"/>
  <c r="BM38" i="39" a="1"/>
  <c r="BN38" i="39" a="1"/>
  <c r="BO38" i="39" a="1"/>
  <c r="BP38" i="39" a="1"/>
  <c r="G38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X38" i="39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AL38" i="39"/>
  <c r="AM38" i="39"/>
  <c r="AN38" i="39"/>
  <c r="AO38" i="39"/>
  <c r="AP38" i="39"/>
  <c r="AQ38" i="39"/>
  <c r="AR38" i="39"/>
  <c r="AS38" i="39"/>
  <c r="AT38" i="39"/>
  <c r="AU38" i="39"/>
  <c r="AV38" i="39"/>
  <c r="AW38" i="39"/>
  <c r="AX38" i="39"/>
  <c r="AY38" i="39"/>
  <c r="AZ38" i="39"/>
  <c r="BA38" i="39"/>
  <c r="BB38" i="39"/>
  <c r="BC38" i="39"/>
  <c r="BD38" i="39"/>
  <c r="BE38" i="39"/>
  <c r="BF38" i="39"/>
  <c r="BG38" i="39"/>
  <c r="BH38" i="39"/>
  <c r="BI38" i="39"/>
  <c r="BJ38" i="39"/>
  <c r="BK38" i="39"/>
  <c r="BL38" i="39"/>
  <c r="BM38" i="39"/>
  <c r="BN38" i="39"/>
  <c r="BO38" i="39"/>
  <c r="BP38" i="39"/>
  <c r="AA25" i="39"/>
  <c r="E49" i="39" a="1"/>
  <c r="E49" i="39"/>
  <c r="F49" i="39" a="1"/>
  <c r="F49" i="39"/>
  <c r="G49" i="39" a="1"/>
  <c r="H49" i="39" a="1"/>
  <c r="I49" i="39" a="1"/>
  <c r="J49" i="39" a="1"/>
  <c r="K49" i="39" a="1"/>
  <c r="L49" i="39" a="1"/>
  <c r="M49" i="39" a="1"/>
  <c r="N49" i="39" a="1"/>
  <c r="O49" i="39" a="1"/>
  <c r="P49" i="39" a="1"/>
  <c r="Q49" i="39" a="1"/>
  <c r="R49" i="39" a="1"/>
  <c r="S49" i="39" a="1"/>
  <c r="T49" i="39" a="1"/>
  <c r="U49" i="39" a="1"/>
  <c r="V49" i="39" a="1"/>
  <c r="W49" i="39" a="1"/>
  <c r="X49" i="39" a="1"/>
  <c r="Y49" i="39" a="1"/>
  <c r="Z49" i="39" a="1"/>
  <c r="AA49" i="39" a="1"/>
  <c r="AB49" i="39" a="1"/>
  <c r="AC49" i="39" a="1"/>
  <c r="AD49" i="39" a="1"/>
  <c r="AE49" i="39" a="1"/>
  <c r="AF49" i="39" a="1"/>
  <c r="AG49" i="39" a="1"/>
  <c r="AH49" i="39" a="1"/>
  <c r="AI49" i="39" a="1"/>
  <c r="AJ49" i="39" a="1"/>
  <c r="AK49" i="39" a="1"/>
  <c r="AL49" i="39" a="1"/>
  <c r="AM49" i="39" a="1"/>
  <c r="AN49" i="39" a="1"/>
  <c r="AO49" i="39" a="1"/>
  <c r="AP49" i="39" a="1"/>
  <c r="AQ49" i="39" a="1"/>
  <c r="AR49" i="39" a="1"/>
  <c r="AS49" i="39" a="1"/>
  <c r="AT49" i="39" a="1"/>
  <c r="AU49" i="39" a="1"/>
  <c r="AV49" i="39" a="1"/>
  <c r="AW49" i="39" a="1"/>
  <c r="AX49" i="39" a="1"/>
  <c r="AY49" i="39" a="1"/>
  <c r="AZ49" i="39" a="1"/>
  <c r="BA49" i="39" a="1"/>
  <c r="BB49" i="39" a="1"/>
  <c r="BC49" i="39" a="1"/>
  <c r="BD49" i="39" a="1"/>
  <c r="BE49" i="39" a="1"/>
  <c r="BF49" i="39" a="1"/>
  <c r="BG49" i="39" a="1"/>
  <c r="BH49" i="39" a="1"/>
  <c r="BI49" i="39" a="1"/>
  <c r="BJ49" i="39" a="1"/>
  <c r="BK49" i="39" a="1"/>
  <c r="BL49" i="39" a="1"/>
  <c r="BM49" i="39" a="1"/>
  <c r="BN49" i="39" a="1"/>
  <c r="BO49" i="39" a="1"/>
  <c r="BP49" i="39" a="1"/>
  <c r="G49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H49" i="39"/>
  <c r="AI49" i="39"/>
  <c r="AJ49" i="39"/>
  <c r="AK49" i="39"/>
  <c r="AL49" i="39"/>
  <c r="AM49" i="39"/>
  <c r="AN49" i="39"/>
  <c r="AO49" i="39"/>
  <c r="AP49" i="39"/>
  <c r="AQ49" i="39"/>
  <c r="AR49" i="39"/>
  <c r="AS49" i="39"/>
  <c r="AT49" i="39"/>
  <c r="AU49" i="39"/>
  <c r="AV49" i="39"/>
  <c r="AW49" i="39"/>
  <c r="AX49" i="39"/>
  <c r="AY49" i="39"/>
  <c r="AZ49" i="39"/>
  <c r="BA49" i="39"/>
  <c r="BB49" i="39"/>
  <c r="BC49" i="39"/>
  <c r="BD49" i="39"/>
  <c r="BE49" i="39"/>
  <c r="BF49" i="39"/>
  <c r="BG49" i="39"/>
  <c r="BH49" i="39"/>
  <c r="BI49" i="39"/>
  <c r="BJ49" i="39"/>
  <c r="BK49" i="39"/>
  <c r="BL49" i="39"/>
  <c r="BM49" i="39"/>
  <c r="BN49" i="39"/>
  <c r="BO49" i="39"/>
  <c r="BP49" i="39"/>
  <c r="AB25" i="39"/>
  <c r="E60" i="39" a="1"/>
  <c r="E60" i="39"/>
  <c r="F60" i="39" a="1"/>
  <c r="F60" i="39"/>
  <c r="G60" i="39" a="1"/>
  <c r="H60" i="39" a="1"/>
  <c r="I60" i="39" a="1"/>
  <c r="J60" i="39" a="1"/>
  <c r="K60" i="39" a="1"/>
  <c r="L60" i="39" a="1"/>
  <c r="M60" i="39" a="1"/>
  <c r="N60" i="39" a="1"/>
  <c r="O60" i="39" a="1"/>
  <c r="P60" i="39" a="1"/>
  <c r="Q60" i="39" a="1"/>
  <c r="R60" i="39" a="1"/>
  <c r="S60" i="39" a="1"/>
  <c r="T60" i="39" a="1"/>
  <c r="U60" i="39" a="1"/>
  <c r="V60" i="39" a="1"/>
  <c r="W60" i="39" a="1"/>
  <c r="X60" i="39" a="1"/>
  <c r="Y60" i="39" a="1"/>
  <c r="Z60" i="39" a="1"/>
  <c r="AA60" i="39" a="1"/>
  <c r="AB60" i="39" a="1"/>
  <c r="AC60" i="39" a="1"/>
  <c r="AD60" i="39" a="1"/>
  <c r="AE60" i="39" a="1"/>
  <c r="AF60" i="39" a="1"/>
  <c r="AG60" i="39" a="1"/>
  <c r="AH60" i="39" a="1"/>
  <c r="AI60" i="39" a="1"/>
  <c r="AJ60" i="39" a="1"/>
  <c r="AK60" i="39" a="1"/>
  <c r="AL60" i="39" a="1"/>
  <c r="AM60" i="39" a="1"/>
  <c r="AN60" i="39" a="1"/>
  <c r="AO60" i="39" a="1"/>
  <c r="AP60" i="39" a="1"/>
  <c r="AQ60" i="39" a="1"/>
  <c r="AR60" i="39" a="1"/>
  <c r="AS60" i="39" a="1"/>
  <c r="AT60" i="39" a="1"/>
  <c r="AU60" i="39" a="1"/>
  <c r="AV60" i="39" a="1"/>
  <c r="AW60" i="39" a="1"/>
  <c r="AX60" i="39" a="1"/>
  <c r="AY60" i="39" a="1"/>
  <c r="AZ60" i="39" a="1"/>
  <c r="BA60" i="39" a="1"/>
  <c r="BB60" i="39" a="1"/>
  <c r="BC60" i="39" a="1"/>
  <c r="BD60" i="39" a="1"/>
  <c r="BE60" i="39" a="1"/>
  <c r="BF60" i="39" a="1"/>
  <c r="BG60" i="39" a="1"/>
  <c r="BH60" i="39" a="1"/>
  <c r="BI60" i="39" a="1"/>
  <c r="BJ60" i="39" a="1"/>
  <c r="BK60" i="39" a="1"/>
  <c r="BL60" i="39" a="1"/>
  <c r="BM60" i="39" a="1"/>
  <c r="BN60" i="39" a="1"/>
  <c r="BO60" i="39" a="1"/>
  <c r="BP60" i="39" a="1"/>
  <c r="G60" i="39"/>
  <c r="H60" i="39"/>
  <c r="I60" i="39"/>
  <c r="J60" i="39"/>
  <c r="K60" i="39"/>
  <c r="L60" i="39"/>
  <c r="M60" i="39"/>
  <c r="N60" i="39"/>
  <c r="O60" i="39"/>
  <c r="P60" i="39"/>
  <c r="Q60" i="39"/>
  <c r="R60" i="39"/>
  <c r="S60" i="39"/>
  <c r="T60" i="39"/>
  <c r="U60" i="39"/>
  <c r="V60" i="39"/>
  <c r="W60" i="39"/>
  <c r="X60" i="39"/>
  <c r="Y60" i="39"/>
  <c r="Z60" i="39"/>
  <c r="AA60" i="39"/>
  <c r="AB60" i="39"/>
  <c r="AC60" i="39"/>
  <c r="AD60" i="39"/>
  <c r="AE60" i="39"/>
  <c r="AF60" i="39"/>
  <c r="AG60" i="39"/>
  <c r="AH60" i="39"/>
  <c r="AI60" i="39"/>
  <c r="AJ60" i="39"/>
  <c r="AK60" i="39"/>
  <c r="AL60" i="39"/>
  <c r="AM60" i="39"/>
  <c r="AN60" i="39"/>
  <c r="AO60" i="39"/>
  <c r="AP60" i="39"/>
  <c r="AQ60" i="39"/>
  <c r="AR60" i="39"/>
  <c r="AS60" i="39"/>
  <c r="AT60" i="39"/>
  <c r="AU60" i="39"/>
  <c r="AV60" i="39"/>
  <c r="AW60" i="39"/>
  <c r="AX60" i="39"/>
  <c r="AY60" i="39"/>
  <c r="AZ60" i="39"/>
  <c r="BA60" i="39"/>
  <c r="BB60" i="39"/>
  <c r="BC60" i="39"/>
  <c r="BD60" i="39"/>
  <c r="BE60" i="39"/>
  <c r="BF60" i="39"/>
  <c r="BG60" i="39"/>
  <c r="BH60" i="39"/>
  <c r="BI60" i="39"/>
  <c r="BJ60" i="39"/>
  <c r="BK60" i="39"/>
  <c r="BL60" i="39"/>
  <c r="BM60" i="39"/>
  <c r="BN60" i="39"/>
  <c r="BO60" i="39"/>
  <c r="BP60" i="39"/>
  <c r="AC25" i="39"/>
  <c r="W25" i="39"/>
  <c r="X17" i="39"/>
  <c r="X18" i="39"/>
  <c r="X19" i="39"/>
  <c r="X20" i="39"/>
  <c r="X21" i="39"/>
  <c r="X22" i="39"/>
  <c r="X23" i="39"/>
  <c r="X24" i="39"/>
  <c r="X25" i="39"/>
  <c r="E4" i="39"/>
  <c r="D4" i="39"/>
  <c r="E5" i="39"/>
  <c r="D5" i="39"/>
  <c r="E6" i="39"/>
  <c r="D6" i="39"/>
  <c r="E7" i="39"/>
  <c r="D7" i="39"/>
  <c r="E8" i="39"/>
  <c r="D8" i="39"/>
  <c r="E9" i="39"/>
  <c r="D9" i="39"/>
  <c r="E10" i="39"/>
  <c r="D10" i="39"/>
  <c r="E11" i="39"/>
  <c r="D11" i="39"/>
  <c r="E12" i="39"/>
  <c r="D12" i="39"/>
  <c r="C4" i="39"/>
  <c r="C5" i="39"/>
  <c r="C6" i="39"/>
  <c r="C7" i="39"/>
  <c r="C8" i="39"/>
  <c r="C9" i="39"/>
  <c r="C10" i="39"/>
  <c r="C11" i="39"/>
  <c r="C12" i="39"/>
  <c r="C375" i="39"/>
  <c r="B387" i="39"/>
  <c r="AA14" i="26"/>
  <c r="C376" i="39"/>
  <c r="C387" i="39"/>
  <c r="AB14" i="26"/>
  <c r="C377" i="39"/>
  <c r="D387" i="39"/>
  <c r="AC14" i="26"/>
  <c r="C378" i="39"/>
  <c r="E387" i="39"/>
  <c r="AD14" i="26"/>
  <c r="C379" i="39"/>
  <c r="F387" i="39"/>
  <c r="AE14" i="26"/>
  <c r="C380" i="39"/>
  <c r="G387" i="39"/>
  <c r="AF14" i="26"/>
  <c r="AA15" i="26"/>
  <c r="AB125" i="39"/>
  <c r="C388" i="39"/>
  <c r="AB15" i="26"/>
  <c r="D388" i="39"/>
  <c r="AC15" i="26"/>
  <c r="E388" i="39"/>
  <c r="AD15" i="26"/>
  <c r="AA401" i="39"/>
  <c r="AB401" i="39"/>
  <c r="F388" i="39"/>
  <c r="AE15" i="26"/>
  <c r="AA425" i="39"/>
  <c r="AB425" i="39"/>
  <c r="G388" i="39"/>
  <c r="AF15" i="26"/>
  <c r="AA413" i="39"/>
  <c r="AB413" i="39"/>
  <c r="B389" i="39"/>
  <c r="AA16" i="26"/>
  <c r="AB16" i="26"/>
  <c r="AB149" i="39"/>
  <c r="D389" i="39"/>
  <c r="AC16" i="26"/>
  <c r="E389" i="39"/>
  <c r="AD16" i="26"/>
  <c r="F389" i="39"/>
  <c r="AE16" i="26"/>
  <c r="AA389" i="39"/>
  <c r="AB389" i="39"/>
  <c r="G389" i="39"/>
  <c r="AF16" i="26"/>
  <c r="B390" i="39"/>
  <c r="AA17" i="26"/>
  <c r="AA437" i="39"/>
  <c r="AB437" i="39"/>
  <c r="C390" i="39"/>
  <c r="AB17" i="26"/>
  <c r="AC17" i="26"/>
  <c r="AA395" i="39"/>
  <c r="AB395" i="39"/>
  <c r="E390" i="39"/>
  <c r="AD17" i="26"/>
  <c r="AB131" i="39"/>
  <c r="F390" i="39"/>
  <c r="AE17" i="26"/>
  <c r="G390" i="39"/>
  <c r="AF17" i="26"/>
  <c r="B391" i="39"/>
  <c r="AA18" i="26"/>
  <c r="C391" i="39"/>
  <c r="AB18" i="26"/>
  <c r="AB107" i="39"/>
  <c r="D391" i="39"/>
  <c r="AC18" i="26"/>
  <c r="AD18" i="26"/>
  <c r="AA431" i="39"/>
  <c r="AB431" i="39"/>
  <c r="F391" i="39"/>
  <c r="AE18" i="26"/>
  <c r="AB119" i="39"/>
  <c r="G391" i="39"/>
  <c r="AF18" i="26"/>
  <c r="AB113" i="39"/>
  <c r="B392" i="39"/>
  <c r="AA19" i="26"/>
  <c r="C392" i="39"/>
  <c r="AB19" i="26"/>
  <c r="AA419" i="39"/>
  <c r="AB419" i="39"/>
  <c r="D392" i="39"/>
  <c r="AC19" i="26"/>
  <c r="AB143" i="39"/>
  <c r="E392" i="39"/>
  <c r="AD19" i="26"/>
  <c r="AE19" i="26"/>
  <c r="G392" i="39"/>
  <c r="AF19" i="26"/>
  <c r="AB137" i="39"/>
  <c r="B393" i="39"/>
  <c r="AA20" i="26"/>
  <c r="AB101" i="39"/>
  <c r="C393" i="39"/>
  <c r="AB20" i="26"/>
  <c r="D393" i="39"/>
  <c r="AC20" i="26"/>
  <c r="AA407" i="39"/>
  <c r="AB407" i="39"/>
  <c r="E393" i="39"/>
  <c r="AD20" i="26"/>
  <c r="F393" i="39"/>
  <c r="AE20" i="26"/>
  <c r="AF20" i="26"/>
  <c r="Q14" i="26" a="1"/>
  <c r="Q14" i="26"/>
  <c r="R14" i="26"/>
  <c r="S14" i="26"/>
  <c r="T14" i="26"/>
  <c r="U14" i="26"/>
  <c r="V14" i="26"/>
  <c r="W14" i="26"/>
  <c r="X14" i="26"/>
  <c r="Y14" i="26"/>
  <c r="Z14" i="26"/>
  <c r="B375" i="39"/>
  <c r="Q15" i="26"/>
  <c r="R15" i="26"/>
  <c r="D375" i="39"/>
  <c r="S15" i="26"/>
  <c r="E375" i="39"/>
  <c r="T15" i="26"/>
  <c r="F375" i="39"/>
  <c r="U15" i="26"/>
  <c r="G375" i="39"/>
  <c r="V15" i="26"/>
  <c r="H375" i="39"/>
  <c r="W15" i="26"/>
  <c r="I375" i="39"/>
  <c r="X15" i="26"/>
  <c r="J375" i="39"/>
  <c r="Y15" i="26"/>
  <c r="K375" i="39"/>
  <c r="Z15" i="26"/>
  <c r="B376" i="39"/>
  <c r="Q16" i="26"/>
  <c r="R16" i="26"/>
  <c r="D376" i="39"/>
  <c r="S16" i="26"/>
  <c r="E376" i="39"/>
  <c r="T16" i="26"/>
  <c r="F376" i="39"/>
  <c r="U16" i="26"/>
  <c r="G376" i="39"/>
  <c r="V16" i="26"/>
  <c r="H376" i="39"/>
  <c r="W16" i="26"/>
  <c r="I376" i="39"/>
  <c r="X16" i="26"/>
  <c r="J376" i="39"/>
  <c r="Y16" i="26"/>
  <c r="K376" i="39"/>
  <c r="Z16" i="26"/>
  <c r="B377" i="39"/>
  <c r="Q17" i="26"/>
  <c r="R17" i="26"/>
  <c r="D377" i="39"/>
  <c r="S17" i="26"/>
  <c r="E377" i="39"/>
  <c r="T17" i="26"/>
  <c r="F377" i="39"/>
  <c r="U17" i="26"/>
  <c r="G377" i="39"/>
  <c r="V17" i="26"/>
  <c r="H377" i="39"/>
  <c r="W17" i="26"/>
  <c r="I377" i="39"/>
  <c r="X17" i="26"/>
  <c r="J377" i="39"/>
  <c r="Y17" i="26"/>
  <c r="K377" i="39"/>
  <c r="Z17" i="26"/>
  <c r="B378" i="39"/>
  <c r="Q18" i="26"/>
  <c r="R18" i="26"/>
  <c r="D378" i="39"/>
  <c r="S18" i="26"/>
  <c r="E378" i="39"/>
  <c r="T18" i="26"/>
  <c r="F378" i="39"/>
  <c r="U18" i="26"/>
  <c r="G378" i="39"/>
  <c r="V18" i="26"/>
  <c r="H378" i="39"/>
  <c r="W18" i="26"/>
  <c r="I378" i="39"/>
  <c r="X18" i="26"/>
  <c r="J378" i="39"/>
  <c r="Y18" i="26"/>
  <c r="K378" i="39"/>
  <c r="Z18" i="26"/>
  <c r="B379" i="39"/>
  <c r="Q19" i="26"/>
  <c r="R19" i="26"/>
  <c r="D379" i="39"/>
  <c r="S19" i="26"/>
  <c r="E379" i="39"/>
  <c r="T19" i="26"/>
  <c r="F379" i="39"/>
  <c r="U19" i="26"/>
  <c r="G379" i="39"/>
  <c r="V19" i="26"/>
  <c r="H379" i="39"/>
  <c r="W19" i="26"/>
  <c r="I379" i="39"/>
  <c r="X19" i="26"/>
  <c r="J379" i="39"/>
  <c r="Y19" i="26"/>
  <c r="K379" i="39"/>
  <c r="Z19" i="26"/>
  <c r="B380" i="39"/>
  <c r="Q20" i="26"/>
  <c r="R20" i="26"/>
  <c r="D380" i="39"/>
  <c r="S20" i="26"/>
  <c r="E380" i="39"/>
  <c r="T20" i="26"/>
  <c r="F380" i="39"/>
  <c r="U20" i="26"/>
  <c r="G380" i="39"/>
  <c r="V20" i="26"/>
  <c r="H380" i="39"/>
  <c r="W20" i="26"/>
  <c r="I380" i="39"/>
  <c r="X20" i="26"/>
  <c r="J380" i="39"/>
  <c r="Y20" i="26"/>
  <c r="K380" i="39"/>
  <c r="Z20" i="26"/>
  <c r="C86" i="43"/>
  <c r="C85" i="43"/>
  <c r="C84" i="43"/>
  <c r="C83" i="43"/>
  <c r="C82" i="43"/>
  <c r="C81" i="43"/>
  <c r="C86" i="42"/>
  <c r="C85" i="42"/>
  <c r="C84" i="42"/>
  <c r="C83" i="42"/>
  <c r="C82" i="42"/>
  <c r="C81" i="42"/>
  <c r="C86" i="41"/>
  <c r="C85" i="41"/>
  <c r="C84" i="41"/>
  <c r="C83" i="41"/>
  <c r="C82" i="41"/>
  <c r="C81" i="41"/>
  <c r="C86" i="40"/>
  <c r="C85" i="40"/>
  <c r="C84" i="40"/>
  <c r="C83" i="40"/>
  <c r="C82" i="40"/>
  <c r="C81" i="40"/>
  <c r="E86" i="39"/>
  <c r="D86" i="39"/>
  <c r="C86" i="39"/>
  <c r="E85" i="39"/>
  <c r="D85" i="39"/>
  <c r="C85" i="39"/>
  <c r="E84" i="39"/>
  <c r="D84" i="39"/>
  <c r="C84" i="39"/>
  <c r="E83" i="39"/>
  <c r="D83" i="39"/>
  <c r="C83" i="39"/>
  <c r="E82" i="39"/>
  <c r="D82" i="39"/>
  <c r="C82" i="39"/>
  <c r="D81" i="39"/>
  <c r="C81" i="39"/>
  <c r="I368" i="43"/>
  <c r="W351" i="43"/>
  <c r="H368" i="43"/>
  <c r="V351" i="43"/>
  <c r="Z639" i="43"/>
  <c r="AH639" i="43"/>
  <c r="J368" i="43"/>
  <c r="K368" i="43"/>
  <c r="X351" i="43"/>
  <c r="Y351" i="43"/>
  <c r="AA351" i="43"/>
  <c r="AH351" i="43"/>
  <c r="AG351" i="43"/>
  <c r="AD639" i="43"/>
  <c r="AC639" i="43"/>
  <c r="AA639" i="43"/>
  <c r="AB639" i="43"/>
  <c r="I367" i="43"/>
  <c r="W350" i="43"/>
  <c r="H367" i="43"/>
  <c r="V350" i="43"/>
  <c r="Z638" i="43"/>
  <c r="AH638" i="43"/>
  <c r="J367" i="43"/>
  <c r="K367" i="43"/>
  <c r="X350" i="43"/>
  <c r="Y350" i="43"/>
  <c r="AA350" i="43"/>
  <c r="AH350" i="43"/>
  <c r="AG350" i="43"/>
  <c r="AD638" i="43"/>
  <c r="AC638" i="43"/>
  <c r="AA638" i="43"/>
  <c r="AB638" i="43"/>
  <c r="I366" i="43"/>
  <c r="W349" i="43"/>
  <c r="H366" i="43"/>
  <c r="V349" i="43"/>
  <c r="Z637" i="43"/>
  <c r="AH637" i="43"/>
  <c r="J366" i="43"/>
  <c r="K366" i="43"/>
  <c r="X349" i="43"/>
  <c r="Y349" i="43"/>
  <c r="AA349" i="43"/>
  <c r="AH349" i="43"/>
  <c r="AG349" i="43"/>
  <c r="AD637" i="43"/>
  <c r="AC637" i="43"/>
  <c r="AA637" i="43"/>
  <c r="AB637" i="43"/>
  <c r="I365" i="43"/>
  <c r="W348" i="43"/>
  <c r="H365" i="43"/>
  <c r="V348" i="43"/>
  <c r="Z636" i="43"/>
  <c r="AH636" i="43"/>
  <c r="J365" i="43"/>
  <c r="K365" i="43"/>
  <c r="X348" i="43"/>
  <c r="Y348" i="43"/>
  <c r="AA348" i="43"/>
  <c r="AH348" i="43"/>
  <c r="AG348" i="43"/>
  <c r="AD636" i="43"/>
  <c r="AC636" i="43"/>
  <c r="AA636" i="43"/>
  <c r="AB636" i="43"/>
  <c r="I364" i="43"/>
  <c r="W347" i="43"/>
  <c r="H364" i="43"/>
  <c r="V347" i="43"/>
  <c r="Z635" i="43"/>
  <c r="AH635" i="43"/>
  <c r="J364" i="43"/>
  <c r="K364" i="43"/>
  <c r="X347" i="43"/>
  <c r="Y347" i="43"/>
  <c r="AA347" i="43"/>
  <c r="AH347" i="43"/>
  <c r="AG347" i="43"/>
  <c r="AD635" i="43"/>
  <c r="AC635" i="43"/>
  <c r="AA635" i="43"/>
  <c r="AB635" i="43"/>
  <c r="I363" i="43"/>
  <c r="W346" i="43"/>
  <c r="H363" i="43"/>
  <c r="V346" i="43"/>
  <c r="Z634" i="43"/>
  <c r="AH634" i="43"/>
  <c r="J363" i="43"/>
  <c r="K363" i="43"/>
  <c r="X346" i="43"/>
  <c r="Y346" i="43"/>
  <c r="AA346" i="43"/>
  <c r="AH346" i="43"/>
  <c r="AG346" i="43"/>
  <c r="AD634" i="43"/>
  <c r="AC634" i="43"/>
  <c r="AA634" i="43"/>
  <c r="AB634" i="43"/>
  <c r="I362" i="43"/>
  <c r="W345" i="43"/>
  <c r="H362" i="43"/>
  <c r="V345" i="43"/>
  <c r="Z633" i="43"/>
  <c r="AH633" i="43"/>
  <c r="J362" i="43"/>
  <c r="K362" i="43"/>
  <c r="X345" i="43"/>
  <c r="Y345" i="43"/>
  <c r="AA345" i="43"/>
  <c r="AH345" i="43"/>
  <c r="AG345" i="43"/>
  <c r="AD633" i="43"/>
  <c r="AC633" i="43"/>
  <c r="AA633" i="43"/>
  <c r="AB633" i="43"/>
  <c r="I361" i="43"/>
  <c r="W344" i="43"/>
  <c r="H361" i="43"/>
  <c r="V344" i="43"/>
  <c r="Z632" i="43"/>
  <c r="AH632" i="43"/>
  <c r="J361" i="43"/>
  <c r="K361" i="43"/>
  <c r="X344" i="43"/>
  <c r="Y344" i="43"/>
  <c r="AA344" i="43"/>
  <c r="AH344" i="43"/>
  <c r="AG344" i="43"/>
  <c r="AD632" i="43"/>
  <c r="AC632" i="43"/>
  <c r="AA632" i="43"/>
  <c r="AB632" i="43"/>
  <c r="I360" i="43"/>
  <c r="W343" i="43"/>
  <c r="H360" i="43"/>
  <c r="V343" i="43"/>
  <c r="Z631" i="43"/>
  <c r="AH631" i="43"/>
  <c r="J360" i="43"/>
  <c r="K360" i="43"/>
  <c r="X343" i="43"/>
  <c r="Y343" i="43"/>
  <c r="AA343" i="43"/>
  <c r="AH343" i="43"/>
  <c r="AG343" i="43"/>
  <c r="AD631" i="43"/>
  <c r="AC631" i="43"/>
  <c r="AA631" i="43"/>
  <c r="AB631" i="43"/>
  <c r="I359" i="43"/>
  <c r="W342" i="43"/>
  <c r="H359" i="43"/>
  <c r="V342" i="43"/>
  <c r="Z630" i="43"/>
  <c r="AH630" i="43"/>
  <c r="J359" i="43"/>
  <c r="K359" i="43"/>
  <c r="X342" i="43"/>
  <c r="Y342" i="43"/>
  <c r="AA342" i="43"/>
  <c r="AH342" i="43"/>
  <c r="AG342" i="43"/>
  <c r="AD630" i="43"/>
  <c r="AC630" i="43"/>
  <c r="AA630" i="43"/>
  <c r="AB630" i="43"/>
  <c r="I358" i="43"/>
  <c r="W341" i="43"/>
  <c r="H358" i="43"/>
  <c r="V341" i="43"/>
  <c r="Z629" i="43"/>
  <c r="AH629" i="43"/>
  <c r="J358" i="43"/>
  <c r="K358" i="43"/>
  <c r="X341" i="43"/>
  <c r="Y341" i="43"/>
  <c r="AA341" i="43"/>
  <c r="AH341" i="43"/>
  <c r="AG341" i="43"/>
  <c r="AD629" i="43"/>
  <c r="AC629" i="43"/>
  <c r="AA629" i="43"/>
  <c r="AB629" i="43"/>
  <c r="I357" i="43"/>
  <c r="W340" i="43"/>
  <c r="H357" i="43"/>
  <c r="V340" i="43"/>
  <c r="Z628" i="43"/>
  <c r="AH628" i="43"/>
  <c r="J357" i="43"/>
  <c r="K357" i="43"/>
  <c r="X340" i="43"/>
  <c r="Y340" i="43"/>
  <c r="AA340" i="43"/>
  <c r="AH340" i="43"/>
  <c r="AG340" i="43"/>
  <c r="AD628" i="43"/>
  <c r="AC628" i="43"/>
  <c r="AA628" i="43"/>
  <c r="AB628" i="43"/>
  <c r="I356" i="43"/>
  <c r="W339" i="43"/>
  <c r="H356" i="43"/>
  <c r="V339" i="43"/>
  <c r="Z627" i="43"/>
  <c r="AH627" i="43"/>
  <c r="J356" i="43"/>
  <c r="K356" i="43"/>
  <c r="X339" i="43"/>
  <c r="Y339" i="43"/>
  <c r="AA339" i="43"/>
  <c r="AH339" i="43"/>
  <c r="AG339" i="43"/>
  <c r="AD627" i="43"/>
  <c r="AC627" i="43"/>
  <c r="AA627" i="43"/>
  <c r="AB627" i="43"/>
  <c r="I355" i="43"/>
  <c r="W338" i="43"/>
  <c r="H355" i="43"/>
  <c r="V338" i="43"/>
  <c r="Z626" i="43"/>
  <c r="AH626" i="43"/>
  <c r="J355" i="43"/>
  <c r="K355" i="43"/>
  <c r="X338" i="43"/>
  <c r="Y338" i="43"/>
  <c r="AA338" i="43"/>
  <c r="AH338" i="43"/>
  <c r="AG338" i="43"/>
  <c r="AD626" i="43"/>
  <c r="AC626" i="43"/>
  <c r="AA626" i="43"/>
  <c r="AB626" i="43"/>
  <c r="I354" i="43"/>
  <c r="W337" i="43"/>
  <c r="H354" i="43"/>
  <c r="V337" i="43"/>
  <c r="Z625" i="43"/>
  <c r="AH625" i="43"/>
  <c r="J354" i="43"/>
  <c r="K354" i="43"/>
  <c r="X337" i="43"/>
  <c r="Y337" i="43"/>
  <c r="AA337" i="43"/>
  <c r="AH337" i="43"/>
  <c r="AG337" i="43"/>
  <c r="AD625" i="43"/>
  <c r="AC625" i="43"/>
  <c r="AA625" i="43"/>
  <c r="AB625" i="43"/>
  <c r="I353" i="43"/>
  <c r="W336" i="43"/>
  <c r="H353" i="43"/>
  <c r="V336" i="43"/>
  <c r="Z624" i="43"/>
  <c r="AH624" i="43"/>
  <c r="J353" i="43"/>
  <c r="K353" i="43"/>
  <c r="X336" i="43"/>
  <c r="Y336" i="43"/>
  <c r="AA336" i="43"/>
  <c r="AH336" i="43"/>
  <c r="AG336" i="43"/>
  <c r="AD624" i="43"/>
  <c r="AC624" i="43"/>
  <c r="AA624" i="43"/>
  <c r="AB624" i="43"/>
  <c r="I352" i="43"/>
  <c r="W335" i="43"/>
  <c r="H352" i="43"/>
  <c r="V335" i="43"/>
  <c r="Z623" i="43"/>
  <c r="AH623" i="43"/>
  <c r="J352" i="43"/>
  <c r="K352" i="43"/>
  <c r="X335" i="43"/>
  <c r="Y335" i="43"/>
  <c r="AA335" i="43"/>
  <c r="AH335" i="43"/>
  <c r="AG335" i="43"/>
  <c r="AD623" i="43"/>
  <c r="AC623" i="43"/>
  <c r="AA623" i="43"/>
  <c r="AB623" i="43"/>
  <c r="I351" i="43"/>
  <c r="W334" i="43"/>
  <c r="H351" i="43"/>
  <c r="V334" i="43"/>
  <c r="Z622" i="43"/>
  <c r="AH622" i="43"/>
  <c r="J351" i="43"/>
  <c r="K351" i="43"/>
  <c r="X334" i="43"/>
  <c r="Y334" i="43"/>
  <c r="AA334" i="43"/>
  <c r="AH334" i="43"/>
  <c r="AG334" i="43"/>
  <c r="AD622" i="43"/>
  <c r="AC622" i="43"/>
  <c r="AA622" i="43"/>
  <c r="AB622" i="43"/>
  <c r="I350" i="43"/>
  <c r="W333" i="43"/>
  <c r="H350" i="43"/>
  <c r="V333" i="43"/>
  <c r="Z621" i="43"/>
  <c r="AH621" i="43"/>
  <c r="J350" i="43"/>
  <c r="K350" i="43"/>
  <c r="X333" i="43"/>
  <c r="Y333" i="43"/>
  <c r="AA333" i="43"/>
  <c r="AH333" i="43"/>
  <c r="AG333" i="43"/>
  <c r="AD621" i="43"/>
  <c r="AC621" i="43"/>
  <c r="AA621" i="43"/>
  <c r="AB621" i="43"/>
  <c r="I349" i="43"/>
  <c r="W332" i="43"/>
  <c r="H349" i="43"/>
  <c r="V332" i="43"/>
  <c r="Z620" i="43"/>
  <c r="AH620" i="43"/>
  <c r="J349" i="43"/>
  <c r="K349" i="43"/>
  <c r="X332" i="43"/>
  <c r="Y332" i="43"/>
  <c r="AA332" i="43"/>
  <c r="AH332" i="43"/>
  <c r="AG332" i="43"/>
  <c r="AD620" i="43"/>
  <c r="AC620" i="43"/>
  <c r="AA620" i="43"/>
  <c r="AB620" i="43"/>
  <c r="I348" i="43"/>
  <c r="W331" i="43"/>
  <c r="H348" i="43"/>
  <c r="V331" i="43"/>
  <c r="Z619" i="43"/>
  <c r="AH619" i="43"/>
  <c r="J348" i="43"/>
  <c r="K348" i="43"/>
  <c r="X331" i="43"/>
  <c r="Y331" i="43"/>
  <c r="AA331" i="43"/>
  <c r="AH331" i="43"/>
  <c r="AG331" i="43"/>
  <c r="AD619" i="43"/>
  <c r="AC619" i="43"/>
  <c r="AA619" i="43"/>
  <c r="AB619" i="43"/>
  <c r="I347" i="43"/>
  <c r="W330" i="43"/>
  <c r="H347" i="43"/>
  <c r="V330" i="43"/>
  <c r="Z618" i="43"/>
  <c r="AH618" i="43"/>
  <c r="J347" i="43"/>
  <c r="K347" i="43"/>
  <c r="X330" i="43"/>
  <c r="Y330" i="43"/>
  <c r="AA330" i="43"/>
  <c r="AH330" i="43"/>
  <c r="AG330" i="43"/>
  <c r="AD618" i="43"/>
  <c r="AC618" i="43"/>
  <c r="AA618" i="43"/>
  <c r="AB618" i="43"/>
  <c r="I346" i="43"/>
  <c r="W329" i="43"/>
  <c r="H346" i="43"/>
  <c r="V329" i="43"/>
  <c r="Z617" i="43"/>
  <c r="AH617" i="43"/>
  <c r="J346" i="43"/>
  <c r="K346" i="43"/>
  <c r="X329" i="43"/>
  <c r="Y329" i="43"/>
  <c r="AA329" i="43"/>
  <c r="AH329" i="43"/>
  <c r="AG329" i="43"/>
  <c r="AD617" i="43"/>
  <c r="AC617" i="43"/>
  <c r="AA617" i="43"/>
  <c r="AB617" i="43"/>
  <c r="I345" i="43"/>
  <c r="W328" i="43"/>
  <c r="H345" i="43"/>
  <c r="V328" i="43"/>
  <c r="Z616" i="43"/>
  <c r="AH616" i="43"/>
  <c r="J345" i="43"/>
  <c r="K345" i="43"/>
  <c r="X328" i="43"/>
  <c r="Y328" i="43"/>
  <c r="AA328" i="43"/>
  <c r="AH328" i="43"/>
  <c r="AG328" i="43"/>
  <c r="AD616" i="43"/>
  <c r="AC616" i="43"/>
  <c r="AA616" i="43"/>
  <c r="AB616" i="43"/>
  <c r="I344" i="43"/>
  <c r="W327" i="43"/>
  <c r="H344" i="43"/>
  <c r="V327" i="43"/>
  <c r="Z615" i="43"/>
  <c r="AH615" i="43"/>
  <c r="J344" i="43"/>
  <c r="K344" i="43"/>
  <c r="X327" i="43"/>
  <c r="Y327" i="43"/>
  <c r="AA327" i="43"/>
  <c r="AH327" i="43"/>
  <c r="AG327" i="43"/>
  <c r="AD615" i="43"/>
  <c r="AC615" i="43"/>
  <c r="AA615" i="43"/>
  <c r="AB615" i="43"/>
  <c r="I343" i="43"/>
  <c r="W326" i="43"/>
  <c r="H343" i="43"/>
  <c r="V326" i="43"/>
  <c r="Z614" i="43"/>
  <c r="AH614" i="43"/>
  <c r="J343" i="43"/>
  <c r="K343" i="43"/>
  <c r="X326" i="43"/>
  <c r="Y326" i="43"/>
  <c r="AA326" i="43"/>
  <c r="AH326" i="43"/>
  <c r="AG326" i="43"/>
  <c r="AD614" i="43"/>
  <c r="AC614" i="43"/>
  <c r="AA614" i="43"/>
  <c r="AB614" i="43"/>
  <c r="I342" i="43"/>
  <c r="W325" i="43"/>
  <c r="H342" i="43"/>
  <c r="V325" i="43"/>
  <c r="Z613" i="43"/>
  <c r="AH613" i="43"/>
  <c r="J342" i="43"/>
  <c r="K342" i="43"/>
  <c r="X325" i="43"/>
  <c r="Y325" i="43"/>
  <c r="AA325" i="43"/>
  <c r="AH325" i="43"/>
  <c r="AG325" i="43"/>
  <c r="AD613" i="43"/>
  <c r="AC613" i="43"/>
  <c r="AA613" i="43"/>
  <c r="AB613" i="43"/>
  <c r="I341" i="43"/>
  <c r="W324" i="43"/>
  <c r="H341" i="43"/>
  <c r="V324" i="43"/>
  <c r="Z612" i="43"/>
  <c r="AH612" i="43"/>
  <c r="J341" i="43"/>
  <c r="K341" i="43"/>
  <c r="X324" i="43"/>
  <c r="Y324" i="43"/>
  <c r="AA324" i="43"/>
  <c r="AH324" i="43"/>
  <c r="AG324" i="43"/>
  <c r="AD612" i="43"/>
  <c r="AC612" i="43"/>
  <c r="AA612" i="43"/>
  <c r="AB612" i="43"/>
  <c r="I340" i="43"/>
  <c r="W323" i="43"/>
  <c r="H340" i="43"/>
  <c r="V323" i="43"/>
  <c r="Z611" i="43"/>
  <c r="AH611" i="43"/>
  <c r="J340" i="43"/>
  <c r="K340" i="43"/>
  <c r="X323" i="43"/>
  <c r="Y323" i="43"/>
  <c r="AA323" i="43"/>
  <c r="AH323" i="43"/>
  <c r="AG323" i="43"/>
  <c r="AD611" i="43"/>
  <c r="AC611" i="43"/>
  <c r="AA611" i="43"/>
  <c r="AB611" i="43"/>
  <c r="I339" i="43"/>
  <c r="W322" i="43"/>
  <c r="H339" i="43"/>
  <c r="V322" i="43"/>
  <c r="Z610" i="43"/>
  <c r="AH610" i="43"/>
  <c r="J339" i="43"/>
  <c r="K339" i="43"/>
  <c r="X322" i="43"/>
  <c r="Y322" i="43"/>
  <c r="AA322" i="43"/>
  <c r="AH322" i="43"/>
  <c r="AG322" i="43"/>
  <c r="AD610" i="43"/>
  <c r="AC610" i="43"/>
  <c r="AA610" i="43"/>
  <c r="AB610" i="43"/>
  <c r="I338" i="43"/>
  <c r="W321" i="43"/>
  <c r="H338" i="43"/>
  <c r="V321" i="43"/>
  <c r="Z609" i="43"/>
  <c r="AH609" i="43"/>
  <c r="J338" i="43"/>
  <c r="K338" i="43"/>
  <c r="X321" i="43"/>
  <c r="Y321" i="43"/>
  <c r="AA321" i="43"/>
  <c r="AH321" i="43"/>
  <c r="AG321" i="43"/>
  <c r="AD609" i="43"/>
  <c r="AC609" i="43"/>
  <c r="AA609" i="43"/>
  <c r="AB609" i="43"/>
  <c r="I337" i="43"/>
  <c r="W320" i="43"/>
  <c r="H337" i="43"/>
  <c r="V320" i="43"/>
  <c r="Z608" i="43"/>
  <c r="AH608" i="43"/>
  <c r="J337" i="43"/>
  <c r="K337" i="43"/>
  <c r="X320" i="43"/>
  <c r="Y320" i="43"/>
  <c r="AA320" i="43"/>
  <c r="AH320" i="43"/>
  <c r="AG320" i="43"/>
  <c r="AD608" i="43"/>
  <c r="AC608" i="43"/>
  <c r="AA608" i="43"/>
  <c r="AB608" i="43"/>
  <c r="I336" i="43"/>
  <c r="W319" i="43"/>
  <c r="H336" i="43"/>
  <c r="V319" i="43"/>
  <c r="Z607" i="43"/>
  <c r="AH607" i="43"/>
  <c r="J336" i="43"/>
  <c r="K336" i="43"/>
  <c r="X319" i="43"/>
  <c r="Y319" i="43"/>
  <c r="AA319" i="43"/>
  <c r="AH319" i="43"/>
  <c r="AG319" i="43"/>
  <c r="AD607" i="43"/>
  <c r="AC607" i="43"/>
  <c r="AA607" i="43"/>
  <c r="AB607" i="43"/>
  <c r="I335" i="43"/>
  <c r="W318" i="43"/>
  <c r="H335" i="43"/>
  <c r="V318" i="43"/>
  <c r="Z606" i="43"/>
  <c r="AH606" i="43"/>
  <c r="J335" i="43"/>
  <c r="K335" i="43"/>
  <c r="X318" i="43"/>
  <c r="Y318" i="43"/>
  <c r="AA318" i="43"/>
  <c r="AH318" i="43"/>
  <c r="AG318" i="43"/>
  <c r="AD606" i="43"/>
  <c r="AC606" i="43"/>
  <c r="AA606" i="43"/>
  <c r="AB606" i="43"/>
  <c r="I334" i="43"/>
  <c r="W317" i="43"/>
  <c r="H334" i="43"/>
  <c r="V317" i="43"/>
  <c r="Z605" i="43"/>
  <c r="AH605" i="43"/>
  <c r="J334" i="43"/>
  <c r="K334" i="43"/>
  <c r="X317" i="43"/>
  <c r="Y317" i="43"/>
  <c r="AA317" i="43"/>
  <c r="AH317" i="43"/>
  <c r="AG317" i="43"/>
  <c r="AD605" i="43"/>
  <c r="AC605" i="43"/>
  <c r="AA605" i="43"/>
  <c r="AB605" i="43"/>
  <c r="I333" i="43"/>
  <c r="W316" i="43"/>
  <c r="H333" i="43"/>
  <c r="V316" i="43"/>
  <c r="Z604" i="43"/>
  <c r="AH604" i="43"/>
  <c r="J333" i="43"/>
  <c r="K333" i="43"/>
  <c r="X316" i="43"/>
  <c r="Y316" i="43"/>
  <c r="AA316" i="43"/>
  <c r="AH316" i="43"/>
  <c r="AG316" i="43"/>
  <c r="AD604" i="43"/>
  <c r="AC604" i="43"/>
  <c r="AA604" i="43"/>
  <c r="AB604" i="43"/>
  <c r="I332" i="43"/>
  <c r="W315" i="43"/>
  <c r="H332" i="43"/>
  <c r="V315" i="43"/>
  <c r="Z603" i="43"/>
  <c r="AH603" i="43"/>
  <c r="J332" i="43"/>
  <c r="K332" i="43"/>
  <c r="X315" i="43"/>
  <c r="Y315" i="43"/>
  <c r="AA315" i="43"/>
  <c r="AH315" i="43"/>
  <c r="AG315" i="43"/>
  <c r="AD603" i="43"/>
  <c r="AC603" i="43"/>
  <c r="AA603" i="43"/>
  <c r="AB603" i="43"/>
  <c r="I331" i="43"/>
  <c r="W314" i="43"/>
  <c r="H331" i="43"/>
  <c r="V314" i="43"/>
  <c r="Z602" i="43"/>
  <c r="AH602" i="43"/>
  <c r="J331" i="43"/>
  <c r="K331" i="43"/>
  <c r="X314" i="43"/>
  <c r="Y314" i="43"/>
  <c r="AA314" i="43"/>
  <c r="AH314" i="43"/>
  <c r="AG314" i="43"/>
  <c r="AD602" i="43"/>
  <c r="AC602" i="43"/>
  <c r="AA602" i="43"/>
  <c r="AB602" i="43"/>
  <c r="I330" i="43"/>
  <c r="W313" i="43"/>
  <c r="H330" i="43"/>
  <c r="V313" i="43"/>
  <c r="Z601" i="43"/>
  <c r="AH601" i="43"/>
  <c r="J330" i="43"/>
  <c r="K330" i="43"/>
  <c r="X313" i="43"/>
  <c r="Y313" i="43"/>
  <c r="AA313" i="43"/>
  <c r="AH313" i="43"/>
  <c r="AG313" i="43"/>
  <c r="AD601" i="43"/>
  <c r="AC601" i="43"/>
  <c r="AA601" i="43"/>
  <c r="AB601" i="43"/>
  <c r="I329" i="43"/>
  <c r="W312" i="43"/>
  <c r="H329" i="43"/>
  <c r="V312" i="43"/>
  <c r="Z600" i="43"/>
  <c r="AH600" i="43"/>
  <c r="J329" i="43"/>
  <c r="K329" i="43"/>
  <c r="X312" i="43"/>
  <c r="Y312" i="43"/>
  <c r="AA312" i="43"/>
  <c r="AH312" i="43"/>
  <c r="AG312" i="43"/>
  <c r="AD600" i="43"/>
  <c r="AC600" i="43"/>
  <c r="AA600" i="43"/>
  <c r="AB600" i="43"/>
  <c r="I328" i="43"/>
  <c r="W311" i="43"/>
  <c r="H328" i="43"/>
  <c r="V311" i="43"/>
  <c r="Z599" i="43"/>
  <c r="AH599" i="43"/>
  <c r="J328" i="43"/>
  <c r="K328" i="43"/>
  <c r="X311" i="43"/>
  <c r="Y311" i="43"/>
  <c r="AA311" i="43"/>
  <c r="AH311" i="43"/>
  <c r="AG311" i="43"/>
  <c r="AD599" i="43"/>
  <c r="AC599" i="43"/>
  <c r="AA599" i="43"/>
  <c r="AB599" i="43"/>
  <c r="I327" i="43"/>
  <c r="W310" i="43"/>
  <c r="H327" i="43"/>
  <c r="V310" i="43"/>
  <c r="Z598" i="43"/>
  <c r="AH598" i="43"/>
  <c r="J327" i="43"/>
  <c r="K327" i="43"/>
  <c r="X310" i="43"/>
  <c r="Y310" i="43"/>
  <c r="AA310" i="43"/>
  <c r="AH310" i="43"/>
  <c r="AG310" i="43"/>
  <c r="AD598" i="43"/>
  <c r="AC598" i="43"/>
  <c r="AA598" i="43"/>
  <c r="AB598" i="43"/>
  <c r="I326" i="43"/>
  <c r="W309" i="43"/>
  <c r="H326" i="43"/>
  <c r="V309" i="43"/>
  <c r="Z597" i="43"/>
  <c r="AH597" i="43"/>
  <c r="J326" i="43"/>
  <c r="K326" i="43"/>
  <c r="X309" i="43"/>
  <c r="Y309" i="43"/>
  <c r="AA309" i="43"/>
  <c r="AH309" i="43"/>
  <c r="AG309" i="43"/>
  <c r="AD597" i="43"/>
  <c r="AC597" i="43"/>
  <c r="AA597" i="43"/>
  <c r="AB597" i="43"/>
  <c r="I325" i="43"/>
  <c r="W308" i="43"/>
  <c r="H325" i="43"/>
  <c r="V308" i="43"/>
  <c r="Z596" i="43"/>
  <c r="AH596" i="43"/>
  <c r="J325" i="43"/>
  <c r="K325" i="43"/>
  <c r="X308" i="43"/>
  <c r="Y308" i="43"/>
  <c r="AA308" i="43"/>
  <c r="AH308" i="43"/>
  <c r="AG308" i="43"/>
  <c r="AD596" i="43"/>
  <c r="AC596" i="43"/>
  <c r="AA596" i="43"/>
  <c r="AB596" i="43"/>
  <c r="I324" i="43"/>
  <c r="W307" i="43"/>
  <c r="H324" i="43"/>
  <c r="V307" i="43"/>
  <c r="Z595" i="43"/>
  <c r="AH595" i="43"/>
  <c r="J324" i="43"/>
  <c r="K324" i="43"/>
  <c r="X307" i="43"/>
  <c r="Y307" i="43"/>
  <c r="AA307" i="43"/>
  <c r="AH307" i="43"/>
  <c r="AG307" i="43"/>
  <c r="AD595" i="43"/>
  <c r="AC595" i="43"/>
  <c r="AA595" i="43"/>
  <c r="AB595" i="43"/>
  <c r="I323" i="43"/>
  <c r="W306" i="43"/>
  <c r="H323" i="43"/>
  <c r="V306" i="43"/>
  <c r="Z594" i="43"/>
  <c r="AH594" i="43"/>
  <c r="J323" i="43"/>
  <c r="K323" i="43"/>
  <c r="X306" i="43"/>
  <c r="Y306" i="43"/>
  <c r="AA306" i="43"/>
  <c r="AH306" i="43"/>
  <c r="AG306" i="43"/>
  <c r="AD594" i="43"/>
  <c r="AC594" i="43"/>
  <c r="AA594" i="43"/>
  <c r="AB594" i="43"/>
  <c r="I322" i="43"/>
  <c r="W305" i="43"/>
  <c r="H322" i="43"/>
  <c r="V305" i="43"/>
  <c r="Z593" i="43"/>
  <c r="AH593" i="43"/>
  <c r="J322" i="43"/>
  <c r="K322" i="43"/>
  <c r="X305" i="43"/>
  <c r="Y305" i="43"/>
  <c r="AA305" i="43"/>
  <c r="AH305" i="43"/>
  <c r="AG305" i="43"/>
  <c r="AD593" i="43"/>
  <c r="AC593" i="43"/>
  <c r="AA593" i="43"/>
  <c r="AB593" i="43"/>
  <c r="I321" i="43"/>
  <c r="W304" i="43"/>
  <c r="H321" i="43"/>
  <c r="V304" i="43"/>
  <c r="Z592" i="43"/>
  <c r="AH592" i="43"/>
  <c r="J321" i="43"/>
  <c r="K321" i="43"/>
  <c r="X304" i="43"/>
  <c r="Y304" i="43"/>
  <c r="AA304" i="43"/>
  <c r="AH304" i="43"/>
  <c r="AG304" i="43"/>
  <c r="AD592" i="43"/>
  <c r="AC592" i="43"/>
  <c r="AA592" i="43"/>
  <c r="AB592" i="43"/>
  <c r="I320" i="43"/>
  <c r="W303" i="43"/>
  <c r="H320" i="43"/>
  <c r="V303" i="43"/>
  <c r="Z591" i="43"/>
  <c r="AH591" i="43"/>
  <c r="J320" i="43"/>
  <c r="K320" i="43"/>
  <c r="X303" i="43"/>
  <c r="Y303" i="43"/>
  <c r="AA303" i="43"/>
  <c r="AH303" i="43"/>
  <c r="AG303" i="43"/>
  <c r="AD591" i="43"/>
  <c r="AC591" i="43"/>
  <c r="AA591" i="43"/>
  <c r="AB591" i="43"/>
  <c r="I319" i="43"/>
  <c r="W302" i="43"/>
  <c r="H319" i="43"/>
  <c r="V302" i="43"/>
  <c r="Z590" i="43"/>
  <c r="AH590" i="43"/>
  <c r="J319" i="43"/>
  <c r="K319" i="43"/>
  <c r="X302" i="43"/>
  <c r="Y302" i="43"/>
  <c r="AA302" i="43"/>
  <c r="AH302" i="43"/>
  <c r="AG302" i="43"/>
  <c r="AD590" i="43"/>
  <c r="AC590" i="43"/>
  <c r="AA590" i="43"/>
  <c r="AB590" i="43"/>
  <c r="I318" i="43"/>
  <c r="W301" i="43"/>
  <c r="H318" i="43"/>
  <c r="V301" i="43"/>
  <c r="Z589" i="43"/>
  <c r="AH589" i="43"/>
  <c r="J318" i="43"/>
  <c r="K318" i="43"/>
  <c r="X301" i="43"/>
  <c r="Y301" i="43"/>
  <c r="AA301" i="43"/>
  <c r="AH301" i="43"/>
  <c r="AG301" i="43"/>
  <c r="AD589" i="43"/>
  <c r="AC589" i="43"/>
  <c r="AA589" i="43"/>
  <c r="AB589" i="43"/>
  <c r="I317" i="43"/>
  <c r="W300" i="43"/>
  <c r="H317" i="43"/>
  <c r="V300" i="43"/>
  <c r="Z588" i="43"/>
  <c r="AH588" i="43"/>
  <c r="J317" i="43"/>
  <c r="K317" i="43"/>
  <c r="X300" i="43"/>
  <c r="Y300" i="43"/>
  <c r="AA300" i="43"/>
  <c r="AH300" i="43"/>
  <c r="AG300" i="43"/>
  <c r="AD588" i="43"/>
  <c r="AC588" i="43"/>
  <c r="AA588" i="43"/>
  <c r="AB588" i="43"/>
  <c r="I316" i="43"/>
  <c r="W299" i="43"/>
  <c r="H316" i="43"/>
  <c r="V299" i="43"/>
  <c r="Z587" i="43"/>
  <c r="AH587" i="43"/>
  <c r="J316" i="43"/>
  <c r="K316" i="43"/>
  <c r="X299" i="43"/>
  <c r="Y299" i="43"/>
  <c r="AA299" i="43"/>
  <c r="AH299" i="43"/>
  <c r="AG299" i="43"/>
  <c r="AD587" i="43"/>
  <c r="AC587" i="43"/>
  <c r="AA587" i="43"/>
  <c r="AB587" i="43"/>
  <c r="I315" i="43"/>
  <c r="W298" i="43"/>
  <c r="H315" i="43"/>
  <c r="V298" i="43"/>
  <c r="Z586" i="43"/>
  <c r="AH586" i="43"/>
  <c r="J315" i="43"/>
  <c r="K315" i="43"/>
  <c r="X298" i="43"/>
  <c r="Y298" i="43"/>
  <c r="AA298" i="43"/>
  <c r="AH298" i="43"/>
  <c r="AG298" i="43"/>
  <c r="AD586" i="43"/>
  <c r="AC586" i="43"/>
  <c r="AA586" i="43"/>
  <c r="AB586" i="43"/>
  <c r="I314" i="43"/>
  <c r="W297" i="43"/>
  <c r="H314" i="43"/>
  <c r="V297" i="43"/>
  <c r="Z585" i="43"/>
  <c r="AH585" i="43"/>
  <c r="J314" i="43"/>
  <c r="K314" i="43"/>
  <c r="X297" i="43"/>
  <c r="Y297" i="43"/>
  <c r="AA297" i="43"/>
  <c r="AH297" i="43"/>
  <c r="AG297" i="43"/>
  <c r="AD585" i="43"/>
  <c r="AC585" i="43"/>
  <c r="AA585" i="43"/>
  <c r="AB585" i="43"/>
  <c r="I313" i="43"/>
  <c r="W296" i="43"/>
  <c r="H313" i="43"/>
  <c r="V296" i="43"/>
  <c r="Z584" i="43"/>
  <c r="AH584" i="43"/>
  <c r="J313" i="43"/>
  <c r="K313" i="43"/>
  <c r="X296" i="43"/>
  <c r="Y296" i="43"/>
  <c r="AA296" i="43"/>
  <c r="AH296" i="43"/>
  <c r="AG296" i="43"/>
  <c r="AD584" i="43"/>
  <c r="AC584" i="43"/>
  <c r="AA584" i="43"/>
  <c r="AB584" i="43"/>
  <c r="I312" i="43"/>
  <c r="W295" i="43"/>
  <c r="H312" i="43"/>
  <c r="V295" i="43"/>
  <c r="Z583" i="43"/>
  <c r="AH583" i="43"/>
  <c r="J312" i="43"/>
  <c r="K312" i="43"/>
  <c r="X295" i="43"/>
  <c r="Y295" i="43"/>
  <c r="AA295" i="43"/>
  <c r="AH295" i="43"/>
  <c r="AG295" i="43"/>
  <c r="AD583" i="43"/>
  <c r="AC583" i="43"/>
  <c r="AA583" i="43"/>
  <c r="AB583" i="43"/>
  <c r="I311" i="43"/>
  <c r="W294" i="43"/>
  <c r="H311" i="43"/>
  <c r="V294" i="43"/>
  <c r="Z582" i="43"/>
  <c r="AH582" i="43"/>
  <c r="J311" i="43"/>
  <c r="K311" i="43"/>
  <c r="X294" i="43"/>
  <c r="Y294" i="43"/>
  <c r="AA294" i="43"/>
  <c r="AH294" i="43"/>
  <c r="AG294" i="43"/>
  <c r="AD582" i="43"/>
  <c r="AC582" i="43"/>
  <c r="AA582" i="43"/>
  <c r="AB582" i="43"/>
  <c r="I310" i="43"/>
  <c r="W293" i="43"/>
  <c r="H310" i="43"/>
  <c r="V293" i="43"/>
  <c r="Z581" i="43"/>
  <c r="AH581" i="43"/>
  <c r="J310" i="43"/>
  <c r="K310" i="43"/>
  <c r="X293" i="43"/>
  <c r="Y293" i="43"/>
  <c r="AA293" i="43"/>
  <c r="AH293" i="43"/>
  <c r="AG293" i="43"/>
  <c r="AD581" i="43"/>
  <c r="AC581" i="43"/>
  <c r="AA581" i="43"/>
  <c r="AB581" i="43"/>
  <c r="I309" i="43"/>
  <c r="W292" i="43"/>
  <c r="H309" i="43"/>
  <c r="V292" i="43"/>
  <c r="Z580" i="43"/>
  <c r="AH580" i="43"/>
  <c r="J309" i="43"/>
  <c r="K309" i="43"/>
  <c r="X292" i="43"/>
  <c r="Y292" i="43"/>
  <c r="AA292" i="43"/>
  <c r="AH292" i="43"/>
  <c r="AG292" i="43"/>
  <c r="AD580" i="43"/>
  <c r="AC580" i="43"/>
  <c r="AA580" i="43"/>
  <c r="AB580" i="43"/>
  <c r="I308" i="43"/>
  <c r="W291" i="43"/>
  <c r="H308" i="43"/>
  <c r="V291" i="43"/>
  <c r="Z579" i="43"/>
  <c r="AH579" i="43"/>
  <c r="J308" i="43"/>
  <c r="K308" i="43"/>
  <c r="X291" i="43"/>
  <c r="Y291" i="43"/>
  <c r="AA291" i="43"/>
  <c r="AH291" i="43"/>
  <c r="AG291" i="43"/>
  <c r="AD579" i="43"/>
  <c r="AC579" i="43"/>
  <c r="AA579" i="43"/>
  <c r="AB579" i="43"/>
  <c r="I307" i="43"/>
  <c r="W290" i="43"/>
  <c r="H307" i="43"/>
  <c r="V290" i="43"/>
  <c r="Z578" i="43"/>
  <c r="AH578" i="43"/>
  <c r="J307" i="43"/>
  <c r="K307" i="43"/>
  <c r="X290" i="43"/>
  <c r="Y290" i="43"/>
  <c r="AA290" i="43"/>
  <c r="AH290" i="43"/>
  <c r="AG290" i="43"/>
  <c r="AD578" i="43"/>
  <c r="AC578" i="43"/>
  <c r="AA578" i="43"/>
  <c r="AB578" i="43"/>
  <c r="I306" i="43"/>
  <c r="W289" i="43"/>
  <c r="H306" i="43"/>
  <c r="V289" i="43"/>
  <c r="Z577" i="43"/>
  <c r="AH577" i="43"/>
  <c r="J306" i="43"/>
  <c r="K306" i="43"/>
  <c r="X289" i="43"/>
  <c r="Y289" i="43"/>
  <c r="AA289" i="43"/>
  <c r="AH289" i="43"/>
  <c r="AG289" i="43"/>
  <c r="AD577" i="43"/>
  <c r="AC577" i="43"/>
  <c r="AA577" i="43"/>
  <c r="AB577" i="43"/>
  <c r="I305" i="43"/>
  <c r="W288" i="43"/>
  <c r="H305" i="43"/>
  <c r="V288" i="43"/>
  <c r="Z576" i="43"/>
  <c r="AH576" i="43"/>
  <c r="J305" i="43"/>
  <c r="K305" i="43"/>
  <c r="X288" i="43"/>
  <c r="Y288" i="43"/>
  <c r="AA288" i="43"/>
  <c r="AH288" i="43"/>
  <c r="AG288" i="43"/>
  <c r="AD576" i="43"/>
  <c r="AC576" i="43"/>
  <c r="AA576" i="43"/>
  <c r="AB576" i="43"/>
  <c r="I304" i="43"/>
  <c r="W287" i="43"/>
  <c r="H304" i="43"/>
  <c r="V287" i="43"/>
  <c r="Z575" i="43"/>
  <c r="AH575" i="43"/>
  <c r="J304" i="43"/>
  <c r="K304" i="43"/>
  <c r="X287" i="43"/>
  <c r="Y287" i="43"/>
  <c r="AA287" i="43"/>
  <c r="AH287" i="43"/>
  <c r="AG287" i="43"/>
  <c r="AD575" i="43"/>
  <c r="AC575" i="43"/>
  <c r="AA575" i="43"/>
  <c r="AB575" i="43"/>
  <c r="I303" i="43"/>
  <c r="W286" i="43"/>
  <c r="H303" i="43"/>
  <c r="V286" i="43"/>
  <c r="Z574" i="43"/>
  <c r="AH574" i="43"/>
  <c r="J303" i="43"/>
  <c r="K303" i="43"/>
  <c r="X286" i="43"/>
  <c r="Y286" i="43"/>
  <c r="AA286" i="43"/>
  <c r="AH286" i="43"/>
  <c r="AG286" i="43"/>
  <c r="AD574" i="43"/>
  <c r="AC574" i="43"/>
  <c r="AA574" i="43"/>
  <c r="AB574" i="43"/>
  <c r="I302" i="43"/>
  <c r="W285" i="43"/>
  <c r="H302" i="43"/>
  <c r="V285" i="43"/>
  <c r="Z573" i="43"/>
  <c r="AH573" i="43"/>
  <c r="J302" i="43"/>
  <c r="K302" i="43"/>
  <c r="X285" i="43"/>
  <c r="Y285" i="43"/>
  <c r="AA285" i="43"/>
  <c r="AH285" i="43"/>
  <c r="AG285" i="43"/>
  <c r="AD573" i="43"/>
  <c r="AC573" i="43"/>
  <c r="AA573" i="43"/>
  <c r="AB573" i="43"/>
  <c r="I301" i="43"/>
  <c r="W284" i="43"/>
  <c r="H301" i="43"/>
  <c r="V284" i="43"/>
  <c r="Z572" i="43"/>
  <c r="AH572" i="43"/>
  <c r="J301" i="43"/>
  <c r="K301" i="43"/>
  <c r="X284" i="43"/>
  <c r="Y284" i="43"/>
  <c r="AA284" i="43"/>
  <c r="AH284" i="43"/>
  <c r="AG284" i="43"/>
  <c r="AD572" i="43"/>
  <c r="AC572" i="43"/>
  <c r="AA572" i="43"/>
  <c r="AB572" i="43"/>
  <c r="I300" i="43"/>
  <c r="W283" i="43"/>
  <c r="H300" i="43"/>
  <c r="V283" i="43"/>
  <c r="Z571" i="43"/>
  <c r="AH571" i="43"/>
  <c r="J300" i="43"/>
  <c r="K300" i="43"/>
  <c r="X283" i="43"/>
  <c r="Y283" i="43"/>
  <c r="AA283" i="43"/>
  <c r="AH283" i="43"/>
  <c r="AG283" i="43"/>
  <c r="AD571" i="43"/>
  <c r="AC571" i="43"/>
  <c r="AA571" i="43"/>
  <c r="AB571" i="43"/>
  <c r="I299" i="43"/>
  <c r="W282" i="43"/>
  <c r="H299" i="43"/>
  <c r="V282" i="43"/>
  <c r="Z570" i="43"/>
  <c r="AH570" i="43"/>
  <c r="J299" i="43"/>
  <c r="K299" i="43"/>
  <c r="X282" i="43"/>
  <c r="Y282" i="43"/>
  <c r="AA282" i="43"/>
  <c r="AH282" i="43"/>
  <c r="AG282" i="43"/>
  <c r="AD570" i="43"/>
  <c r="AC570" i="43"/>
  <c r="AA570" i="43"/>
  <c r="AB570" i="43"/>
  <c r="I298" i="43"/>
  <c r="W281" i="43"/>
  <c r="H298" i="43"/>
  <c r="V281" i="43"/>
  <c r="Z569" i="43"/>
  <c r="AH569" i="43"/>
  <c r="J298" i="43"/>
  <c r="K298" i="43"/>
  <c r="X281" i="43"/>
  <c r="Y281" i="43"/>
  <c r="AA281" i="43"/>
  <c r="AH281" i="43"/>
  <c r="AG281" i="43"/>
  <c r="AD569" i="43"/>
  <c r="AC569" i="43"/>
  <c r="AA569" i="43"/>
  <c r="AB569" i="43"/>
  <c r="I297" i="43"/>
  <c r="W280" i="43"/>
  <c r="H297" i="43"/>
  <c r="V280" i="43"/>
  <c r="Z568" i="43"/>
  <c r="AH568" i="43"/>
  <c r="J297" i="43"/>
  <c r="K297" i="43"/>
  <c r="X280" i="43"/>
  <c r="Y280" i="43"/>
  <c r="AA280" i="43"/>
  <c r="AH280" i="43"/>
  <c r="AG280" i="43"/>
  <c r="AD568" i="43"/>
  <c r="AC568" i="43"/>
  <c r="AA568" i="43"/>
  <c r="AB568" i="43"/>
  <c r="I296" i="43"/>
  <c r="W279" i="43"/>
  <c r="H296" i="43"/>
  <c r="V279" i="43"/>
  <c r="Z567" i="43"/>
  <c r="AH567" i="43"/>
  <c r="J296" i="43"/>
  <c r="K296" i="43"/>
  <c r="X279" i="43"/>
  <c r="Y279" i="43"/>
  <c r="AA279" i="43"/>
  <c r="AH279" i="43"/>
  <c r="AG279" i="43"/>
  <c r="AD567" i="43"/>
  <c r="AC567" i="43"/>
  <c r="AA567" i="43"/>
  <c r="AB567" i="43"/>
  <c r="I295" i="43"/>
  <c r="W278" i="43"/>
  <c r="H295" i="43"/>
  <c r="V278" i="43"/>
  <c r="Z566" i="43"/>
  <c r="AH566" i="43"/>
  <c r="J295" i="43"/>
  <c r="K295" i="43"/>
  <c r="X278" i="43"/>
  <c r="Y278" i="43"/>
  <c r="AA278" i="43"/>
  <c r="AH278" i="43"/>
  <c r="AG278" i="43"/>
  <c r="AD566" i="43"/>
  <c r="AC566" i="43"/>
  <c r="AA566" i="43"/>
  <c r="AB566" i="43"/>
  <c r="I294" i="43"/>
  <c r="W277" i="43"/>
  <c r="H294" i="43"/>
  <c r="V277" i="43"/>
  <c r="Z565" i="43"/>
  <c r="AH565" i="43"/>
  <c r="J294" i="43"/>
  <c r="K294" i="43"/>
  <c r="X277" i="43"/>
  <c r="Y277" i="43"/>
  <c r="AA277" i="43"/>
  <c r="AH277" i="43"/>
  <c r="AG277" i="43"/>
  <c r="AD565" i="43"/>
  <c r="AC565" i="43"/>
  <c r="AA565" i="43"/>
  <c r="AB565" i="43"/>
  <c r="I293" i="43"/>
  <c r="W276" i="43"/>
  <c r="H293" i="43"/>
  <c r="V276" i="43"/>
  <c r="Z564" i="43"/>
  <c r="AH564" i="43"/>
  <c r="J293" i="43"/>
  <c r="K293" i="43"/>
  <c r="X276" i="43"/>
  <c r="Y276" i="43"/>
  <c r="AA276" i="43"/>
  <c r="AH276" i="43"/>
  <c r="AG276" i="43"/>
  <c r="AD564" i="43"/>
  <c r="AC564" i="43"/>
  <c r="AA564" i="43"/>
  <c r="AB564" i="43"/>
  <c r="I292" i="43"/>
  <c r="W275" i="43"/>
  <c r="H292" i="43"/>
  <c r="V275" i="43"/>
  <c r="Z563" i="43"/>
  <c r="AH563" i="43"/>
  <c r="J292" i="43"/>
  <c r="K292" i="43"/>
  <c r="X275" i="43"/>
  <c r="Y275" i="43"/>
  <c r="AA275" i="43"/>
  <c r="AH275" i="43"/>
  <c r="AG275" i="43"/>
  <c r="AD563" i="43"/>
  <c r="AC563" i="43"/>
  <c r="AA563" i="43"/>
  <c r="AB563" i="43"/>
  <c r="I291" i="43"/>
  <c r="W274" i="43"/>
  <c r="H291" i="43"/>
  <c r="V274" i="43"/>
  <c r="Z562" i="43"/>
  <c r="AH562" i="43"/>
  <c r="J291" i="43"/>
  <c r="K291" i="43"/>
  <c r="X274" i="43"/>
  <c r="Y274" i="43"/>
  <c r="AA274" i="43"/>
  <c r="AH274" i="43"/>
  <c r="AG274" i="43"/>
  <c r="AD562" i="43"/>
  <c r="AC562" i="43"/>
  <c r="AA562" i="43"/>
  <c r="AB562" i="43"/>
  <c r="I290" i="43"/>
  <c r="W273" i="43"/>
  <c r="H290" i="43"/>
  <c r="V273" i="43"/>
  <c r="Z561" i="43"/>
  <c r="AH561" i="43"/>
  <c r="J290" i="43"/>
  <c r="K290" i="43"/>
  <c r="X273" i="43"/>
  <c r="Y273" i="43"/>
  <c r="AA273" i="43"/>
  <c r="AH273" i="43"/>
  <c r="AG273" i="43"/>
  <c r="AD561" i="43"/>
  <c r="AC561" i="43"/>
  <c r="AA561" i="43"/>
  <c r="AB561" i="43"/>
  <c r="I289" i="43"/>
  <c r="W272" i="43"/>
  <c r="H289" i="43"/>
  <c r="V272" i="43"/>
  <c r="Z560" i="43"/>
  <c r="AH560" i="43"/>
  <c r="J289" i="43"/>
  <c r="K289" i="43"/>
  <c r="X272" i="43"/>
  <c r="Y272" i="43"/>
  <c r="AA272" i="43"/>
  <c r="AH272" i="43"/>
  <c r="AG272" i="43"/>
  <c r="AD560" i="43"/>
  <c r="AC560" i="43"/>
  <c r="AA560" i="43"/>
  <c r="AB560" i="43"/>
  <c r="I288" i="43"/>
  <c r="W271" i="43"/>
  <c r="H288" i="43"/>
  <c r="V271" i="43"/>
  <c r="Z559" i="43"/>
  <c r="AH559" i="43"/>
  <c r="J288" i="43"/>
  <c r="K288" i="43"/>
  <c r="X271" i="43"/>
  <c r="Y271" i="43"/>
  <c r="AA271" i="43"/>
  <c r="AH271" i="43"/>
  <c r="AG271" i="43"/>
  <c r="AD559" i="43"/>
  <c r="AC559" i="43"/>
  <c r="AA559" i="43"/>
  <c r="AB559" i="43"/>
  <c r="I287" i="43"/>
  <c r="W270" i="43"/>
  <c r="H287" i="43"/>
  <c r="V270" i="43"/>
  <c r="Z558" i="43"/>
  <c r="AH558" i="43"/>
  <c r="J287" i="43"/>
  <c r="K287" i="43"/>
  <c r="X270" i="43"/>
  <c r="Y270" i="43"/>
  <c r="AA270" i="43"/>
  <c r="AH270" i="43"/>
  <c r="AG270" i="43"/>
  <c r="AD558" i="43"/>
  <c r="AC558" i="43"/>
  <c r="AA558" i="43"/>
  <c r="AB558" i="43"/>
  <c r="I286" i="43"/>
  <c r="W269" i="43"/>
  <c r="H286" i="43"/>
  <c r="V269" i="43"/>
  <c r="Z557" i="43"/>
  <c r="AH557" i="43"/>
  <c r="J286" i="43"/>
  <c r="K286" i="43"/>
  <c r="X269" i="43"/>
  <c r="Y269" i="43"/>
  <c r="AA269" i="43"/>
  <c r="AH269" i="43"/>
  <c r="AG269" i="43"/>
  <c r="AD557" i="43"/>
  <c r="AC557" i="43"/>
  <c r="AA557" i="43"/>
  <c r="AB557" i="43"/>
  <c r="I285" i="43"/>
  <c r="W268" i="43"/>
  <c r="H285" i="43"/>
  <c r="V268" i="43"/>
  <c r="Z556" i="43"/>
  <c r="AH556" i="43"/>
  <c r="J285" i="43"/>
  <c r="K285" i="43"/>
  <c r="X268" i="43"/>
  <c r="Y268" i="43"/>
  <c r="AA268" i="43"/>
  <c r="AH268" i="43"/>
  <c r="AG268" i="43"/>
  <c r="AD556" i="43"/>
  <c r="AC556" i="43"/>
  <c r="AA556" i="43"/>
  <c r="AB556" i="43"/>
  <c r="I284" i="43"/>
  <c r="W267" i="43"/>
  <c r="H284" i="43"/>
  <c r="V267" i="43"/>
  <c r="Z555" i="43"/>
  <c r="AH555" i="43"/>
  <c r="J284" i="43"/>
  <c r="K284" i="43"/>
  <c r="X267" i="43"/>
  <c r="Y267" i="43"/>
  <c r="AA267" i="43"/>
  <c r="AH267" i="43"/>
  <c r="AG267" i="43"/>
  <c r="AD555" i="43"/>
  <c r="AC555" i="43"/>
  <c r="AA555" i="43"/>
  <c r="AB555" i="43"/>
  <c r="I283" i="43"/>
  <c r="W266" i="43"/>
  <c r="H283" i="43"/>
  <c r="V266" i="43"/>
  <c r="Z554" i="43"/>
  <c r="AH554" i="43"/>
  <c r="J283" i="43"/>
  <c r="K283" i="43"/>
  <c r="X266" i="43"/>
  <c r="Y266" i="43"/>
  <c r="AA266" i="43"/>
  <c r="AH266" i="43"/>
  <c r="AG266" i="43"/>
  <c r="AD554" i="43"/>
  <c r="AC554" i="43"/>
  <c r="AA554" i="43"/>
  <c r="AB554" i="43"/>
  <c r="I282" i="43"/>
  <c r="W265" i="43"/>
  <c r="H282" i="43"/>
  <c r="V265" i="43"/>
  <c r="Z553" i="43"/>
  <c r="AH553" i="43"/>
  <c r="J282" i="43"/>
  <c r="K282" i="43"/>
  <c r="X265" i="43"/>
  <c r="Y265" i="43"/>
  <c r="AA265" i="43"/>
  <c r="AH265" i="43"/>
  <c r="AG265" i="43"/>
  <c r="AD553" i="43"/>
  <c r="AC553" i="43"/>
  <c r="AA553" i="43"/>
  <c r="AB553" i="43"/>
  <c r="I281" i="43"/>
  <c r="W264" i="43"/>
  <c r="H281" i="43"/>
  <c r="V264" i="43"/>
  <c r="Z552" i="43"/>
  <c r="AH552" i="43"/>
  <c r="J281" i="43"/>
  <c r="K281" i="43"/>
  <c r="X264" i="43"/>
  <c r="Y264" i="43"/>
  <c r="AA264" i="43"/>
  <c r="AH264" i="43"/>
  <c r="AG264" i="43"/>
  <c r="AD552" i="43"/>
  <c r="AC552" i="43"/>
  <c r="AA552" i="43"/>
  <c r="AB552" i="43"/>
  <c r="I280" i="43"/>
  <c r="W263" i="43"/>
  <c r="H280" i="43"/>
  <c r="V263" i="43"/>
  <c r="Z551" i="43"/>
  <c r="AH551" i="43"/>
  <c r="J280" i="43"/>
  <c r="K280" i="43"/>
  <c r="X263" i="43"/>
  <c r="Y263" i="43"/>
  <c r="AA263" i="43"/>
  <c r="AH263" i="43"/>
  <c r="AG263" i="43"/>
  <c r="AD551" i="43"/>
  <c r="AC551" i="43"/>
  <c r="AA551" i="43"/>
  <c r="AB551" i="43"/>
  <c r="I279" i="43"/>
  <c r="W262" i="43"/>
  <c r="H279" i="43"/>
  <c r="V262" i="43"/>
  <c r="Z550" i="43"/>
  <c r="AH550" i="43"/>
  <c r="J279" i="43"/>
  <c r="K279" i="43"/>
  <c r="X262" i="43"/>
  <c r="Y262" i="43"/>
  <c r="AA262" i="43"/>
  <c r="AH262" i="43"/>
  <c r="AG262" i="43"/>
  <c r="AD550" i="43"/>
  <c r="AC550" i="43"/>
  <c r="AA550" i="43"/>
  <c r="AB550" i="43"/>
  <c r="I278" i="43"/>
  <c r="W261" i="43"/>
  <c r="H278" i="43"/>
  <c r="V261" i="43"/>
  <c r="Z549" i="43"/>
  <c r="AH549" i="43"/>
  <c r="J278" i="43"/>
  <c r="K278" i="43"/>
  <c r="X261" i="43"/>
  <c r="Y261" i="43"/>
  <c r="AA261" i="43"/>
  <c r="AH261" i="43"/>
  <c r="AG261" i="43"/>
  <c r="AD549" i="43"/>
  <c r="AC549" i="43"/>
  <c r="AA549" i="43"/>
  <c r="AB549" i="43"/>
  <c r="I277" i="43"/>
  <c r="W260" i="43"/>
  <c r="H277" i="43"/>
  <c r="V260" i="43"/>
  <c r="Z548" i="43"/>
  <c r="AH548" i="43"/>
  <c r="J277" i="43"/>
  <c r="K277" i="43"/>
  <c r="X260" i="43"/>
  <c r="Y260" i="43"/>
  <c r="AA260" i="43"/>
  <c r="AH260" i="43"/>
  <c r="AG260" i="43"/>
  <c r="AD548" i="43"/>
  <c r="AC548" i="43"/>
  <c r="AA548" i="43"/>
  <c r="AB548" i="43"/>
  <c r="I276" i="43"/>
  <c r="W259" i="43"/>
  <c r="H276" i="43"/>
  <c r="V259" i="43"/>
  <c r="Z547" i="43"/>
  <c r="AH547" i="43"/>
  <c r="J276" i="43"/>
  <c r="K276" i="43"/>
  <c r="X259" i="43"/>
  <c r="Y259" i="43"/>
  <c r="AA259" i="43"/>
  <c r="AH259" i="43"/>
  <c r="AG259" i="43"/>
  <c r="AD547" i="43"/>
  <c r="AC547" i="43"/>
  <c r="AA547" i="43"/>
  <c r="AB547" i="43"/>
  <c r="I275" i="43"/>
  <c r="W258" i="43"/>
  <c r="H275" i="43"/>
  <c r="V258" i="43"/>
  <c r="Z546" i="43"/>
  <c r="AH546" i="43"/>
  <c r="J275" i="43"/>
  <c r="K275" i="43"/>
  <c r="X258" i="43"/>
  <c r="Y258" i="43"/>
  <c r="AA258" i="43"/>
  <c r="AH258" i="43"/>
  <c r="AG258" i="43"/>
  <c r="AD546" i="43"/>
  <c r="AC546" i="43"/>
  <c r="AA546" i="43"/>
  <c r="AB546" i="43"/>
  <c r="I274" i="43"/>
  <c r="W257" i="43"/>
  <c r="H274" i="43"/>
  <c r="V257" i="43"/>
  <c r="Z545" i="43"/>
  <c r="AH545" i="43"/>
  <c r="J274" i="43"/>
  <c r="K274" i="43"/>
  <c r="X257" i="43"/>
  <c r="Y257" i="43"/>
  <c r="AA257" i="43"/>
  <c r="AH257" i="43"/>
  <c r="AG257" i="43"/>
  <c r="AD545" i="43"/>
  <c r="AC545" i="43"/>
  <c r="AA545" i="43"/>
  <c r="AB545" i="43"/>
  <c r="I273" i="43"/>
  <c r="W256" i="43"/>
  <c r="H273" i="43"/>
  <c r="V256" i="43"/>
  <c r="Z544" i="43"/>
  <c r="AH544" i="43"/>
  <c r="J273" i="43"/>
  <c r="K273" i="43"/>
  <c r="X256" i="43"/>
  <c r="Y256" i="43"/>
  <c r="AA256" i="43"/>
  <c r="AH256" i="43"/>
  <c r="AG256" i="43"/>
  <c r="AD544" i="43"/>
  <c r="AC544" i="43"/>
  <c r="AA544" i="43"/>
  <c r="AB544" i="43"/>
  <c r="I272" i="43"/>
  <c r="W255" i="43"/>
  <c r="H272" i="43"/>
  <c r="V255" i="43"/>
  <c r="Z543" i="43"/>
  <c r="AH543" i="43"/>
  <c r="J272" i="43"/>
  <c r="K272" i="43"/>
  <c r="X255" i="43"/>
  <c r="Y255" i="43"/>
  <c r="AA255" i="43"/>
  <c r="AH255" i="43"/>
  <c r="AG255" i="43"/>
  <c r="AD543" i="43"/>
  <c r="AC543" i="43"/>
  <c r="AA543" i="43"/>
  <c r="AB543" i="43"/>
  <c r="I271" i="43"/>
  <c r="W254" i="43"/>
  <c r="H271" i="43"/>
  <c r="V254" i="43"/>
  <c r="Z542" i="43"/>
  <c r="AH542" i="43"/>
  <c r="J271" i="43"/>
  <c r="K271" i="43"/>
  <c r="X254" i="43"/>
  <c r="Y254" i="43"/>
  <c r="AA254" i="43"/>
  <c r="AH254" i="43"/>
  <c r="AG254" i="43"/>
  <c r="AD542" i="43"/>
  <c r="AC542" i="43"/>
  <c r="AA542" i="43"/>
  <c r="AB542" i="43"/>
  <c r="I270" i="43"/>
  <c r="W253" i="43"/>
  <c r="H270" i="43"/>
  <c r="V253" i="43"/>
  <c r="Z541" i="43"/>
  <c r="AH541" i="43"/>
  <c r="J270" i="43"/>
  <c r="K270" i="43"/>
  <c r="X253" i="43"/>
  <c r="Y253" i="43"/>
  <c r="AA253" i="43"/>
  <c r="AH253" i="43"/>
  <c r="AG253" i="43"/>
  <c r="AD541" i="43"/>
  <c r="AC541" i="43"/>
  <c r="AA541" i="43"/>
  <c r="AB541" i="43"/>
  <c r="I269" i="43"/>
  <c r="W252" i="43"/>
  <c r="H269" i="43"/>
  <c r="V252" i="43"/>
  <c r="Z540" i="43"/>
  <c r="AH540" i="43"/>
  <c r="J269" i="43"/>
  <c r="K269" i="43"/>
  <c r="X252" i="43"/>
  <c r="Y252" i="43"/>
  <c r="AA252" i="43"/>
  <c r="AH252" i="43"/>
  <c r="AG252" i="43"/>
  <c r="AD540" i="43"/>
  <c r="AC540" i="43"/>
  <c r="AA540" i="43"/>
  <c r="AB540" i="43"/>
  <c r="I268" i="43"/>
  <c r="W251" i="43"/>
  <c r="H268" i="43"/>
  <c r="V251" i="43"/>
  <c r="Z539" i="43"/>
  <c r="AH539" i="43"/>
  <c r="J268" i="43"/>
  <c r="K268" i="43"/>
  <c r="X251" i="43"/>
  <c r="Y251" i="43"/>
  <c r="AA251" i="43"/>
  <c r="AH251" i="43"/>
  <c r="AG251" i="43"/>
  <c r="AD539" i="43"/>
  <c r="AC539" i="43"/>
  <c r="AA539" i="43"/>
  <c r="AB539" i="43"/>
  <c r="I267" i="43"/>
  <c r="W250" i="43"/>
  <c r="H267" i="43"/>
  <c r="V250" i="43"/>
  <c r="Z538" i="43"/>
  <c r="AH538" i="43"/>
  <c r="J267" i="43"/>
  <c r="K267" i="43"/>
  <c r="X250" i="43"/>
  <c r="Y250" i="43"/>
  <c r="AA250" i="43"/>
  <c r="AH250" i="43"/>
  <c r="AG250" i="43"/>
  <c r="AD538" i="43"/>
  <c r="AC538" i="43"/>
  <c r="AA538" i="43"/>
  <c r="AB538" i="43"/>
  <c r="I266" i="43"/>
  <c r="W249" i="43"/>
  <c r="H266" i="43"/>
  <c r="V249" i="43"/>
  <c r="Z537" i="43"/>
  <c r="AH537" i="43"/>
  <c r="J266" i="43"/>
  <c r="K266" i="43"/>
  <c r="X249" i="43"/>
  <c r="Y249" i="43"/>
  <c r="AA249" i="43"/>
  <c r="AH249" i="43"/>
  <c r="AG249" i="43"/>
  <c r="AD537" i="43"/>
  <c r="AC537" i="43"/>
  <c r="AA537" i="43"/>
  <c r="AB537" i="43"/>
  <c r="I265" i="43"/>
  <c r="W248" i="43"/>
  <c r="H265" i="43"/>
  <c r="V248" i="43"/>
  <c r="Z536" i="43"/>
  <c r="AH536" i="43"/>
  <c r="J265" i="43"/>
  <c r="K265" i="43"/>
  <c r="X248" i="43"/>
  <c r="Y248" i="43"/>
  <c r="AA248" i="43"/>
  <c r="AH248" i="43"/>
  <c r="AG248" i="43"/>
  <c r="AD536" i="43"/>
  <c r="AC536" i="43"/>
  <c r="AA536" i="43"/>
  <c r="AB536" i="43"/>
  <c r="I264" i="43"/>
  <c r="W247" i="43"/>
  <c r="H264" i="43"/>
  <c r="V247" i="43"/>
  <c r="Z535" i="43"/>
  <c r="AH535" i="43"/>
  <c r="J264" i="43"/>
  <c r="K264" i="43"/>
  <c r="X247" i="43"/>
  <c r="Y247" i="43"/>
  <c r="AA247" i="43"/>
  <c r="AH247" i="43"/>
  <c r="AG247" i="43"/>
  <c r="AD535" i="43"/>
  <c r="AC535" i="43"/>
  <c r="AA535" i="43"/>
  <c r="AB535" i="43"/>
  <c r="I263" i="43"/>
  <c r="W246" i="43"/>
  <c r="H263" i="43"/>
  <c r="V246" i="43"/>
  <c r="Z534" i="43"/>
  <c r="AH534" i="43"/>
  <c r="J263" i="43"/>
  <c r="K263" i="43"/>
  <c r="X246" i="43"/>
  <c r="Y246" i="43"/>
  <c r="AA246" i="43"/>
  <c r="AH246" i="43"/>
  <c r="AG246" i="43"/>
  <c r="AD534" i="43"/>
  <c r="AC534" i="43"/>
  <c r="AA534" i="43"/>
  <c r="AB534" i="43"/>
  <c r="I262" i="43"/>
  <c r="W245" i="43"/>
  <c r="H262" i="43"/>
  <c r="V245" i="43"/>
  <c r="Z533" i="43"/>
  <c r="AH533" i="43"/>
  <c r="J262" i="43"/>
  <c r="K262" i="43"/>
  <c r="X245" i="43"/>
  <c r="Y245" i="43"/>
  <c r="AA245" i="43"/>
  <c r="AH245" i="43"/>
  <c r="AG245" i="43"/>
  <c r="AD533" i="43"/>
  <c r="AC533" i="43"/>
  <c r="AA533" i="43"/>
  <c r="AB533" i="43"/>
  <c r="I261" i="43"/>
  <c r="W244" i="43"/>
  <c r="H261" i="43"/>
  <c r="V244" i="43"/>
  <c r="Z532" i="43"/>
  <c r="AH532" i="43"/>
  <c r="J261" i="43"/>
  <c r="K261" i="43"/>
  <c r="X244" i="43"/>
  <c r="Y244" i="43"/>
  <c r="AA244" i="43"/>
  <c r="AH244" i="43"/>
  <c r="AG244" i="43"/>
  <c r="AD532" i="43"/>
  <c r="AC532" i="43"/>
  <c r="AA532" i="43"/>
  <c r="AB532" i="43"/>
  <c r="I260" i="43"/>
  <c r="W243" i="43"/>
  <c r="H260" i="43"/>
  <c r="V243" i="43"/>
  <c r="Z531" i="43"/>
  <c r="AH531" i="43"/>
  <c r="J260" i="43"/>
  <c r="K260" i="43"/>
  <c r="X243" i="43"/>
  <c r="Y243" i="43"/>
  <c r="AA243" i="43"/>
  <c r="AH243" i="43"/>
  <c r="AG243" i="43"/>
  <c r="AD531" i="43"/>
  <c r="AC531" i="43"/>
  <c r="AA531" i="43"/>
  <c r="AB531" i="43"/>
  <c r="I259" i="43"/>
  <c r="W242" i="43"/>
  <c r="H259" i="43"/>
  <c r="V242" i="43"/>
  <c r="Z530" i="43"/>
  <c r="AH530" i="43"/>
  <c r="J259" i="43"/>
  <c r="K259" i="43"/>
  <c r="X242" i="43"/>
  <c r="Y242" i="43"/>
  <c r="AA242" i="43"/>
  <c r="AH242" i="43"/>
  <c r="AG242" i="43"/>
  <c r="AD530" i="43"/>
  <c r="AC530" i="43"/>
  <c r="AA530" i="43"/>
  <c r="AB530" i="43"/>
  <c r="I258" i="43"/>
  <c r="W241" i="43"/>
  <c r="H258" i="43"/>
  <c r="V241" i="43"/>
  <c r="Z529" i="43"/>
  <c r="AH529" i="43"/>
  <c r="J258" i="43"/>
  <c r="K258" i="43"/>
  <c r="X241" i="43"/>
  <c r="Y241" i="43"/>
  <c r="AA241" i="43"/>
  <c r="AH241" i="43"/>
  <c r="AG241" i="43"/>
  <c r="AD529" i="43"/>
  <c r="AC529" i="43"/>
  <c r="AA529" i="43"/>
  <c r="AB529" i="43"/>
  <c r="I257" i="43"/>
  <c r="W240" i="43"/>
  <c r="H257" i="43"/>
  <c r="V240" i="43"/>
  <c r="Z528" i="43"/>
  <c r="AH528" i="43"/>
  <c r="J257" i="43"/>
  <c r="K257" i="43"/>
  <c r="X240" i="43"/>
  <c r="Y240" i="43"/>
  <c r="AA240" i="43"/>
  <c r="AH240" i="43"/>
  <c r="AG240" i="43"/>
  <c r="AD528" i="43"/>
  <c r="AC528" i="43"/>
  <c r="AA528" i="43"/>
  <c r="AB528" i="43"/>
  <c r="I256" i="43"/>
  <c r="W239" i="43"/>
  <c r="H256" i="43"/>
  <c r="V239" i="43"/>
  <c r="Z527" i="43"/>
  <c r="AH527" i="43"/>
  <c r="J256" i="43"/>
  <c r="K256" i="43"/>
  <c r="X239" i="43"/>
  <c r="Y239" i="43"/>
  <c r="AA239" i="43"/>
  <c r="AH239" i="43"/>
  <c r="AG239" i="43"/>
  <c r="AD527" i="43"/>
  <c r="AC527" i="43"/>
  <c r="AA527" i="43"/>
  <c r="AB527" i="43"/>
  <c r="I255" i="43"/>
  <c r="W238" i="43"/>
  <c r="H255" i="43"/>
  <c r="V238" i="43"/>
  <c r="Z526" i="43"/>
  <c r="AH526" i="43"/>
  <c r="J255" i="43"/>
  <c r="K255" i="43"/>
  <c r="X238" i="43"/>
  <c r="Y238" i="43"/>
  <c r="AA238" i="43"/>
  <c r="AH238" i="43"/>
  <c r="AG238" i="43"/>
  <c r="AD526" i="43"/>
  <c r="AC526" i="43"/>
  <c r="AA526" i="43"/>
  <c r="AB526" i="43"/>
  <c r="I254" i="43"/>
  <c r="W237" i="43"/>
  <c r="H254" i="43"/>
  <c r="V237" i="43"/>
  <c r="Z525" i="43"/>
  <c r="AH525" i="43"/>
  <c r="J254" i="43"/>
  <c r="K254" i="43"/>
  <c r="X237" i="43"/>
  <c r="Y237" i="43"/>
  <c r="AA237" i="43"/>
  <c r="AH237" i="43"/>
  <c r="AG237" i="43"/>
  <c r="AD525" i="43"/>
  <c r="AC525" i="43"/>
  <c r="AA525" i="43"/>
  <c r="AB525" i="43"/>
  <c r="I253" i="43"/>
  <c r="W236" i="43"/>
  <c r="H253" i="43"/>
  <c r="V236" i="43"/>
  <c r="Z524" i="43"/>
  <c r="AH524" i="43"/>
  <c r="J253" i="43"/>
  <c r="K253" i="43"/>
  <c r="X236" i="43"/>
  <c r="Y236" i="43"/>
  <c r="AA236" i="43"/>
  <c r="AH236" i="43"/>
  <c r="AG236" i="43"/>
  <c r="AD524" i="43"/>
  <c r="AC524" i="43"/>
  <c r="AA524" i="43"/>
  <c r="AB524" i="43"/>
  <c r="I252" i="43"/>
  <c r="W235" i="43"/>
  <c r="H252" i="43"/>
  <c r="V235" i="43"/>
  <c r="Z523" i="43"/>
  <c r="AH523" i="43"/>
  <c r="J252" i="43"/>
  <c r="K252" i="43"/>
  <c r="X235" i="43"/>
  <c r="Y235" i="43"/>
  <c r="AA235" i="43"/>
  <c r="AH235" i="43"/>
  <c r="AG235" i="43"/>
  <c r="AD523" i="43"/>
  <c r="AC523" i="43"/>
  <c r="AA523" i="43"/>
  <c r="AB523" i="43"/>
  <c r="I251" i="43"/>
  <c r="W234" i="43"/>
  <c r="H251" i="43"/>
  <c r="V234" i="43"/>
  <c r="Z522" i="43"/>
  <c r="AH522" i="43"/>
  <c r="J251" i="43"/>
  <c r="K251" i="43"/>
  <c r="X234" i="43"/>
  <c r="Y234" i="43"/>
  <c r="AA234" i="43"/>
  <c r="AH234" i="43"/>
  <c r="AG234" i="43"/>
  <c r="AD522" i="43"/>
  <c r="AC522" i="43"/>
  <c r="AA522" i="43"/>
  <c r="AB522" i="43"/>
  <c r="I250" i="43"/>
  <c r="W233" i="43"/>
  <c r="H250" i="43"/>
  <c r="V233" i="43"/>
  <c r="Z521" i="43"/>
  <c r="AH521" i="43"/>
  <c r="J250" i="43"/>
  <c r="K250" i="43"/>
  <c r="X233" i="43"/>
  <c r="Y233" i="43"/>
  <c r="AA233" i="43"/>
  <c r="AH233" i="43"/>
  <c r="AG233" i="43"/>
  <c r="AD521" i="43"/>
  <c r="AC521" i="43"/>
  <c r="AA521" i="43"/>
  <c r="AB521" i="43"/>
  <c r="I249" i="43"/>
  <c r="W232" i="43"/>
  <c r="H249" i="43"/>
  <c r="V232" i="43"/>
  <c r="Z520" i="43"/>
  <c r="AH520" i="43"/>
  <c r="J249" i="43"/>
  <c r="K249" i="43"/>
  <c r="X232" i="43"/>
  <c r="Y232" i="43"/>
  <c r="AA232" i="43"/>
  <c r="AH232" i="43"/>
  <c r="AG232" i="43"/>
  <c r="AD520" i="43"/>
  <c r="AC520" i="43"/>
  <c r="AA520" i="43"/>
  <c r="AB520" i="43"/>
  <c r="I248" i="43"/>
  <c r="W231" i="43"/>
  <c r="H248" i="43"/>
  <c r="V231" i="43"/>
  <c r="Z519" i="43"/>
  <c r="AH519" i="43"/>
  <c r="J248" i="43"/>
  <c r="K248" i="43"/>
  <c r="X231" i="43"/>
  <c r="Y231" i="43"/>
  <c r="AA231" i="43"/>
  <c r="AH231" i="43"/>
  <c r="AG231" i="43"/>
  <c r="AD519" i="43"/>
  <c r="AC519" i="43"/>
  <c r="AA519" i="43"/>
  <c r="AB519" i="43"/>
  <c r="I247" i="43"/>
  <c r="W230" i="43"/>
  <c r="H247" i="43"/>
  <c r="V230" i="43"/>
  <c r="Z518" i="43"/>
  <c r="AH518" i="43"/>
  <c r="J247" i="43"/>
  <c r="K247" i="43"/>
  <c r="X230" i="43"/>
  <c r="Y230" i="43"/>
  <c r="AA230" i="43"/>
  <c r="AH230" i="43"/>
  <c r="AG230" i="43"/>
  <c r="AD518" i="43"/>
  <c r="AC518" i="43"/>
  <c r="AA518" i="43"/>
  <c r="AB518" i="43"/>
  <c r="I246" i="43"/>
  <c r="W229" i="43"/>
  <c r="H246" i="43"/>
  <c r="V229" i="43"/>
  <c r="Z517" i="43"/>
  <c r="AH517" i="43"/>
  <c r="J246" i="43"/>
  <c r="K246" i="43"/>
  <c r="X229" i="43"/>
  <c r="Y229" i="43"/>
  <c r="AA229" i="43"/>
  <c r="AH229" i="43"/>
  <c r="AG229" i="43"/>
  <c r="AD517" i="43"/>
  <c r="AC517" i="43"/>
  <c r="AA517" i="43"/>
  <c r="AB517" i="43"/>
  <c r="I245" i="43"/>
  <c r="W228" i="43"/>
  <c r="H245" i="43"/>
  <c r="V228" i="43"/>
  <c r="Z516" i="43"/>
  <c r="AH516" i="43"/>
  <c r="J245" i="43"/>
  <c r="K245" i="43"/>
  <c r="X228" i="43"/>
  <c r="Y228" i="43"/>
  <c r="AA228" i="43"/>
  <c r="AH228" i="43"/>
  <c r="AG228" i="43"/>
  <c r="AD516" i="43"/>
  <c r="AC516" i="43"/>
  <c r="AA516" i="43"/>
  <c r="AB516" i="43"/>
  <c r="I244" i="43"/>
  <c r="W227" i="43"/>
  <c r="H244" i="43"/>
  <c r="V227" i="43"/>
  <c r="Z515" i="43"/>
  <c r="AH515" i="43"/>
  <c r="J244" i="43"/>
  <c r="K244" i="43"/>
  <c r="X227" i="43"/>
  <c r="Y227" i="43"/>
  <c r="AA227" i="43"/>
  <c r="AH227" i="43"/>
  <c r="AG227" i="43"/>
  <c r="AD515" i="43"/>
  <c r="AC515" i="43"/>
  <c r="AA515" i="43"/>
  <c r="AB515" i="43"/>
  <c r="I243" i="43"/>
  <c r="W226" i="43"/>
  <c r="H243" i="43"/>
  <c r="V226" i="43"/>
  <c r="Z514" i="43"/>
  <c r="AH514" i="43"/>
  <c r="J243" i="43"/>
  <c r="K243" i="43"/>
  <c r="X226" i="43"/>
  <c r="Y226" i="43"/>
  <c r="AA226" i="43"/>
  <c r="AH226" i="43"/>
  <c r="AG226" i="43"/>
  <c r="AD514" i="43"/>
  <c r="AC514" i="43"/>
  <c r="AA514" i="43"/>
  <c r="AB514" i="43"/>
  <c r="I242" i="43"/>
  <c r="W225" i="43"/>
  <c r="H242" i="43"/>
  <c r="V225" i="43"/>
  <c r="Z513" i="43"/>
  <c r="AH513" i="43"/>
  <c r="J242" i="43"/>
  <c r="K242" i="43"/>
  <c r="X225" i="43"/>
  <c r="Y225" i="43"/>
  <c r="AA225" i="43"/>
  <c r="AH225" i="43"/>
  <c r="AG225" i="43"/>
  <c r="AD513" i="43"/>
  <c r="AC513" i="43"/>
  <c r="AA513" i="43"/>
  <c r="AB513" i="43"/>
  <c r="I241" i="43"/>
  <c r="W224" i="43"/>
  <c r="H241" i="43"/>
  <c r="V224" i="43"/>
  <c r="Z512" i="43"/>
  <c r="AH512" i="43"/>
  <c r="J241" i="43"/>
  <c r="K241" i="43"/>
  <c r="X224" i="43"/>
  <c r="Y224" i="43"/>
  <c r="AA224" i="43"/>
  <c r="AH224" i="43"/>
  <c r="AG224" i="43"/>
  <c r="AD512" i="43"/>
  <c r="AC512" i="43"/>
  <c r="AA512" i="43"/>
  <c r="AB512" i="43"/>
  <c r="I240" i="43"/>
  <c r="W223" i="43"/>
  <c r="H240" i="43"/>
  <c r="V223" i="43"/>
  <c r="Z511" i="43"/>
  <c r="AH511" i="43"/>
  <c r="J240" i="43"/>
  <c r="K240" i="43"/>
  <c r="X223" i="43"/>
  <c r="Y223" i="43"/>
  <c r="AA223" i="43"/>
  <c r="AH223" i="43"/>
  <c r="AG223" i="43"/>
  <c r="AD511" i="43"/>
  <c r="AC511" i="43"/>
  <c r="AA511" i="43"/>
  <c r="AB511" i="43"/>
  <c r="I239" i="43"/>
  <c r="W222" i="43"/>
  <c r="H239" i="43"/>
  <c r="V222" i="43"/>
  <c r="Z510" i="43"/>
  <c r="AH510" i="43"/>
  <c r="J239" i="43"/>
  <c r="K239" i="43"/>
  <c r="X222" i="43"/>
  <c r="Y222" i="43"/>
  <c r="AA222" i="43"/>
  <c r="AH222" i="43"/>
  <c r="AG222" i="43"/>
  <c r="AD510" i="43"/>
  <c r="AC510" i="43"/>
  <c r="AA510" i="43"/>
  <c r="AB510" i="43"/>
  <c r="I238" i="43"/>
  <c r="W221" i="43"/>
  <c r="H238" i="43"/>
  <c r="V221" i="43"/>
  <c r="Z509" i="43"/>
  <c r="AH509" i="43"/>
  <c r="J238" i="43"/>
  <c r="K238" i="43"/>
  <c r="X221" i="43"/>
  <c r="Y221" i="43"/>
  <c r="AA221" i="43"/>
  <c r="AH221" i="43"/>
  <c r="AG221" i="43"/>
  <c r="AD509" i="43"/>
  <c r="AC509" i="43"/>
  <c r="AA509" i="43"/>
  <c r="AB509" i="43"/>
  <c r="I237" i="43"/>
  <c r="W220" i="43"/>
  <c r="H237" i="43"/>
  <c r="V220" i="43"/>
  <c r="Z508" i="43"/>
  <c r="AH508" i="43"/>
  <c r="J237" i="43"/>
  <c r="K237" i="43"/>
  <c r="X220" i="43"/>
  <c r="Y220" i="43"/>
  <c r="AA220" i="43"/>
  <c r="AH220" i="43"/>
  <c r="AG220" i="43"/>
  <c r="AD508" i="43"/>
  <c r="AC508" i="43"/>
  <c r="AA508" i="43"/>
  <c r="AB508" i="43"/>
  <c r="I236" i="43"/>
  <c r="W219" i="43"/>
  <c r="H236" i="43"/>
  <c r="V219" i="43"/>
  <c r="Z507" i="43"/>
  <c r="AH507" i="43"/>
  <c r="J236" i="43"/>
  <c r="K236" i="43"/>
  <c r="X219" i="43"/>
  <c r="Y219" i="43"/>
  <c r="AA219" i="43"/>
  <c r="AH219" i="43"/>
  <c r="AG219" i="43"/>
  <c r="AD507" i="43"/>
  <c r="AC507" i="43"/>
  <c r="AA507" i="43"/>
  <c r="AB507" i="43"/>
  <c r="I235" i="43"/>
  <c r="W218" i="43"/>
  <c r="H235" i="43"/>
  <c r="V218" i="43"/>
  <c r="Z506" i="43"/>
  <c r="AH506" i="43"/>
  <c r="J235" i="43"/>
  <c r="K235" i="43"/>
  <c r="X218" i="43"/>
  <c r="Y218" i="43"/>
  <c r="AA218" i="43"/>
  <c r="AH218" i="43"/>
  <c r="AG218" i="43"/>
  <c r="AD506" i="43"/>
  <c r="AC506" i="43"/>
  <c r="AA506" i="43"/>
  <c r="AB506" i="43"/>
  <c r="I234" i="43"/>
  <c r="W217" i="43"/>
  <c r="H234" i="43"/>
  <c r="V217" i="43"/>
  <c r="Z505" i="43"/>
  <c r="AH505" i="43"/>
  <c r="J234" i="43"/>
  <c r="K234" i="43"/>
  <c r="X217" i="43"/>
  <c r="Y217" i="43"/>
  <c r="AA217" i="43"/>
  <c r="AH217" i="43"/>
  <c r="AG217" i="43"/>
  <c r="AD505" i="43"/>
  <c r="AC505" i="43"/>
  <c r="AA505" i="43"/>
  <c r="AB505" i="43"/>
  <c r="I233" i="43"/>
  <c r="W216" i="43"/>
  <c r="H233" i="43"/>
  <c r="V216" i="43"/>
  <c r="Z504" i="43"/>
  <c r="AH504" i="43"/>
  <c r="J233" i="43"/>
  <c r="K233" i="43"/>
  <c r="X216" i="43"/>
  <c r="Y216" i="43"/>
  <c r="AA216" i="43"/>
  <c r="AH216" i="43"/>
  <c r="AG216" i="43"/>
  <c r="AD504" i="43"/>
  <c r="AC504" i="43"/>
  <c r="AA504" i="43"/>
  <c r="AB504" i="43"/>
  <c r="I232" i="43"/>
  <c r="W215" i="43"/>
  <c r="H232" i="43"/>
  <c r="V215" i="43"/>
  <c r="Z503" i="43"/>
  <c r="AH503" i="43"/>
  <c r="J232" i="43"/>
  <c r="K232" i="43"/>
  <c r="X215" i="43"/>
  <c r="Y215" i="43"/>
  <c r="AA215" i="43"/>
  <c r="AH215" i="43"/>
  <c r="AG215" i="43"/>
  <c r="AD503" i="43"/>
  <c r="AC503" i="43"/>
  <c r="AA503" i="43"/>
  <c r="AB503" i="43"/>
  <c r="I231" i="43"/>
  <c r="W214" i="43"/>
  <c r="H231" i="43"/>
  <c r="V214" i="43"/>
  <c r="Z502" i="43"/>
  <c r="AH502" i="43"/>
  <c r="J231" i="43"/>
  <c r="K231" i="43"/>
  <c r="X214" i="43"/>
  <c r="Y214" i="43"/>
  <c r="AA214" i="43"/>
  <c r="AH214" i="43"/>
  <c r="AG214" i="43"/>
  <c r="AD502" i="43"/>
  <c r="AC502" i="43"/>
  <c r="AA502" i="43"/>
  <c r="AB502" i="43"/>
  <c r="I230" i="43"/>
  <c r="W213" i="43"/>
  <c r="H230" i="43"/>
  <c r="V213" i="43"/>
  <c r="Z501" i="43"/>
  <c r="AH501" i="43"/>
  <c r="J230" i="43"/>
  <c r="K230" i="43"/>
  <c r="X213" i="43"/>
  <c r="Y213" i="43"/>
  <c r="AA213" i="43"/>
  <c r="AH213" i="43"/>
  <c r="AG213" i="43"/>
  <c r="AD501" i="43"/>
  <c r="AC501" i="43"/>
  <c r="AA501" i="43"/>
  <c r="AB501" i="43"/>
  <c r="I229" i="43"/>
  <c r="W212" i="43"/>
  <c r="H229" i="43"/>
  <c r="V212" i="43"/>
  <c r="Z500" i="43"/>
  <c r="AH500" i="43"/>
  <c r="J229" i="43"/>
  <c r="K229" i="43"/>
  <c r="X212" i="43"/>
  <c r="Y212" i="43"/>
  <c r="AA212" i="43"/>
  <c r="AH212" i="43"/>
  <c r="AG212" i="43"/>
  <c r="AD500" i="43"/>
  <c r="AC500" i="43"/>
  <c r="AA500" i="43"/>
  <c r="AB500" i="43"/>
  <c r="I228" i="43"/>
  <c r="W211" i="43"/>
  <c r="H228" i="43"/>
  <c r="V211" i="43"/>
  <c r="Z499" i="43"/>
  <c r="AH499" i="43"/>
  <c r="J228" i="43"/>
  <c r="K228" i="43"/>
  <c r="X211" i="43"/>
  <c r="Y211" i="43"/>
  <c r="AA211" i="43"/>
  <c r="AH211" i="43"/>
  <c r="AG211" i="43"/>
  <c r="AD499" i="43"/>
  <c r="AC499" i="43"/>
  <c r="AA499" i="43"/>
  <c r="AB499" i="43"/>
  <c r="I227" i="43"/>
  <c r="W210" i="43"/>
  <c r="H227" i="43"/>
  <c r="V210" i="43"/>
  <c r="Z498" i="43"/>
  <c r="AH498" i="43"/>
  <c r="J227" i="43"/>
  <c r="K227" i="43"/>
  <c r="X210" i="43"/>
  <c r="Y210" i="43"/>
  <c r="AA210" i="43"/>
  <c r="AH210" i="43"/>
  <c r="AG210" i="43"/>
  <c r="AD498" i="43"/>
  <c r="AC498" i="43"/>
  <c r="AA498" i="43"/>
  <c r="AB498" i="43"/>
  <c r="I226" i="43"/>
  <c r="W209" i="43"/>
  <c r="H226" i="43"/>
  <c r="V209" i="43"/>
  <c r="Z497" i="43"/>
  <c r="AH497" i="43"/>
  <c r="J226" i="43"/>
  <c r="K226" i="43"/>
  <c r="X209" i="43"/>
  <c r="Y209" i="43"/>
  <c r="AA209" i="43"/>
  <c r="AH209" i="43"/>
  <c r="AG209" i="43"/>
  <c r="AD497" i="43"/>
  <c r="AC497" i="43"/>
  <c r="AA497" i="43"/>
  <c r="AB497" i="43"/>
  <c r="I225" i="43"/>
  <c r="W208" i="43"/>
  <c r="H225" i="43"/>
  <c r="V208" i="43"/>
  <c r="Z496" i="43"/>
  <c r="AH496" i="43"/>
  <c r="J225" i="43"/>
  <c r="K225" i="43"/>
  <c r="X208" i="43"/>
  <c r="Y208" i="43"/>
  <c r="AA208" i="43"/>
  <c r="AH208" i="43"/>
  <c r="AG208" i="43"/>
  <c r="AD496" i="43"/>
  <c r="AC496" i="43"/>
  <c r="AA496" i="43"/>
  <c r="AB496" i="43"/>
  <c r="I224" i="43"/>
  <c r="W207" i="43"/>
  <c r="H224" i="43"/>
  <c r="V207" i="43"/>
  <c r="Z495" i="43"/>
  <c r="AH495" i="43"/>
  <c r="J224" i="43"/>
  <c r="K224" i="43"/>
  <c r="X207" i="43"/>
  <c r="Y207" i="43"/>
  <c r="AA207" i="43"/>
  <c r="AH207" i="43"/>
  <c r="AG207" i="43"/>
  <c r="AD495" i="43"/>
  <c r="AC495" i="43"/>
  <c r="AA495" i="43"/>
  <c r="AB495" i="43"/>
  <c r="I223" i="43"/>
  <c r="W206" i="43"/>
  <c r="H223" i="43"/>
  <c r="V206" i="43"/>
  <c r="Z494" i="43"/>
  <c r="AH494" i="43"/>
  <c r="J223" i="43"/>
  <c r="K223" i="43"/>
  <c r="X206" i="43"/>
  <c r="Y206" i="43"/>
  <c r="AA206" i="43"/>
  <c r="AH206" i="43"/>
  <c r="AG206" i="43"/>
  <c r="AD494" i="43"/>
  <c r="AC494" i="43"/>
  <c r="AA494" i="43"/>
  <c r="AB494" i="43"/>
  <c r="I222" i="43"/>
  <c r="W205" i="43"/>
  <c r="H222" i="43"/>
  <c r="V205" i="43"/>
  <c r="Z493" i="43"/>
  <c r="AH493" i="43"/>
  <c r="J222" i="43"/>
  <c r="K222" i="43"/>
  <c r="X205" i="43"/>
  <c r="Y205" i="43"/>
  <c r="AA205" i="43"/>
  <c r="AH205" i="43"/>
  <c r="AG205" i="43"/>
  <c r="AD493" i="43"/>
  <c r="AC493" i="43"/>
  <c r="AA493" i="43"/>
  <c r="AB493" i="43"/>
  <c r="I221" i="43"/>
  <c r="W204" i="43"/>
  <c r="H221" i="43"/>
  <c r="V204" i="43"/>
  <c r="Z492" i="43"/>
  <c r="AH492" i="43"/>
  <c r="J221" i="43"/>
  <c r="K221" i="43"/>
  <c r="X204" i="43"/>
  <c r="Y204" i="43"/>
  <c r="AA204" i="43"/>
  <c r="AH204" i="43"/>
  <c r="AG204" i="43"/>
  <c r="AD492" i="43"/>
  <c r="AC492" i="43"/>
  <c r="AA492" i="43"/>
  <c r="AB492" i="43"/>
  <c r="I220" i="43"/>
  <c r="W203" i="43"/>
  <c r="H220" i="43"/>
  <c r="V203" i="43"/>
  <c r="Z491" i="43"/>
  <c r="AH491" i="43"/>
  <c r="J220" i="43"/>
  <c r="K220" i="43"/>
  <c r="X203" i="43"/>
  <c r="Y203" i="43"/>
  <c r="AA203" i="43"/>
  <c r="AH203" i="43"/>
  <c r="AG203" i="43"/>
  <c r="AD491" i="43"/>
  <c r="AC491" i="43"/>
  <c r="AA491" i="43"/>
  <c r="AB491" i="43"/>
  <c r="I219" i="43"/>
  <c r="W202" i="43"/>
  <c r="H219" i="43"/>
  <c r="V202" i="43"/>
  <c r="Z490" i="43"/>
  <c r="AH490" i="43"/>
  <c r="J219" i="43"/>
  <c r="K219" i="43"/>
  <c r="X202" i="43"/>
  <c r="Y202" i="43"/>
  <c r="AA202" i="43"/>
  <c r="AH202" i="43"/>
  <c r="AG202" i="43"/>
  <c r="AD490" i="43"/>
  <c r="AC490" i="43"/>
  <c r="AA490" i="43"/>
  <c r="AB490" i="43"/>
  <c r="I218" i="43"/>
  <c r="W201" i="43"/>
  <c r="H218" i="43"/>
  <c r="V201" i="43"/>
  <c r="Z489" i="43"/>
  <c r="AH489" i="43"/>
  <c r="J218" i="43"/>
  <c r="K218" i="43"/>
  <c r="X201" i="43"/>
  <c r="Y201" i="43"/>
  <c r="AA201" i="43"/>
  <c r="AH201" i="43"/>
  <c r="AG201" i="43"/>
  <c r="AD489" i="43"/>
  <c r="AC489" i="43"/>
  <c r="AA489" i="43"/>
  <c r="AB489" i="43"/>
  <c r="I217" i="43"/>
  <c r="W200" i="43"/>
  <c r="H217" i="43"/>
  <c r="V200" i="43"/>
  <c r="Z488" i="43"/>
  <c r="AH488" i="43"/>
  <c r="J217" i="43"/>
  <c r="K217" i="43"/>
  <c r="X200" i="43"/>
  <c r="Y200" i="43"/>
  <c r="AA200" i="43"/>
  <c r="AH200" i="43"/>
  <c r="AG200" i="43"/>
  <c r="AD488" i="43"/>
  <c r="AC488" i="43"/>
  <c r="AA488" i="43"/>
  <c r="AB488" i="43"/>
  <c r="I216" i="43"/>
  <c r="W199" i="43"/>
  <c r="H216" i="43"/>
  <c r="V199" i="43"/>
  <c r="Z487" i="43"/>
  <c r="AH487" i="43"/>
  <c r="J216" i="43"/>
  <c r="K216" i="43"/>
  <c r="X199" i="43"/>
  <c r="Y199" i="43"/>
  <c r="AA199" i="43"/>
  <c r="AH199" i="43"/>
  <c r="AG199" i="43"/>
  <c r="AD487" i="43"/>
  <c r="AC487" i="43"/>
  <c r="AA487" i="43"/>
  <c r="AB487" i="43"/>
  <c r="I215" i="43"/>
  <c r="W198" i="43"/>
  <c r="H215" i="43"/>
  <c r="V198" i="43"/>
  <c r="Z486" i="43"/>
  <c r="AH486" i="43"/>
  <c r="J215" i="43"/>
  <c r="K215" i="43"/>
  <c r="X198" i="43"/>
  <c r="Y198" i="43"/>
  <c r="AA198" i="43"/>
  <c r="AH198" i="43"/>
  <c r="AG198" i="43"/>
  <c r="AD486" i="43"/>
  <c r="AC486" i="43"/>
  <c r="AA486" i="43"/>
  <c r="AB486" i="43"/>
  <c r="I214" i="43"/>
  <c r="W197" i="43"/>
  <c r="H214" i="43"/>
  <c r="V197" i="43"/>
  <c r="Z485" i="43"/>
  <c r="AH485" i="43"/>
  <c r="J214" i="43"/>
  <c r="K214" i="43"/>
  <c r="X197" i="43"/>
  <c r="Y197" i="43"/>
  <c r="AA197" i="43"/>
  <c r="AH197" i="43"/>
  <c r="AG197" i="43"/>
  <c r="AD485" i="43"/>
  <c r="AC485" i="43"/>
  <c r="AA485" i="43"/>
  <c r="AB485" i="43"/>
  <c r="I213" i="43"/>
  <c r="W196" i="43"/>
  <c r="H213" i="43"/>
  <c r="V196" i="43"/>
  <c r="Z484" i="43"/>
  <c r="AH484" i="43"/>
  <c r="J213" i="43"/>
  <c r="K213" i="43"/>
  <c r="X196" i="43"/>
  <c r="Y196" i="43"/>
  <c r="AA196" i="43"/>
  <c r="AH196" i="43"/>
  <c r="AG196" i="43"/>
  <c r="AD484" i="43"/>
  <c r="AC484" i="43"/>
  <c r="AA484" i="43"/>
  <c r="AB484" i="43"/>
  <c r="I212" i="43"/>
  <c r="W195" i="43"/>
  <c r="H212" i="43"/>
  <c r="V195" i="43"/>
  <c r="Z483" i="43"/>
  <c r="AH483" i="43"/>
  <c r="J212" i="43"/>
  <c r="K212" i="43"/>
  <c r="X195" i="43"/>
  <c r="Y195" i="43"/>
  <c r="AA195" i="43"/>
  <c r="AH195" i="43"/>
  <c r="AG195" i="43"/>
  <c r="AD483" i="43"/>
  <c r="AC483" i="43"/>
  <c r="AA483" i="43"/>
  <c r="AB483" i="43"/>
  <c r="I211" i="43"/>
  <c r="W194" i="43"/>
  <c r="H211" i="43"/>
  <c r="V194" i="43"/>
  <c r="Z482" i="43"/>
  <c r="AH482" i="43"/>
  <c r="J211" i="43"/>
  <c r="K211" i="43"/>
  <c r="X194" i="43"/>
  <c r="Y194" i="43"/>
  <c r="AA194" i="43"/>
  <c r="AH194" i="43"/>
  <c r="AG194" i="43"/>
  <c r="AD482" i="43"/>
  <c r="AC482" i="43"/>
  <c r="AA482" i="43"/>
  <c r="AB482" i="43"/>
  <c r="I210" i="43"/>
  <c r="W193" i="43"/>
  <c r="H210" i="43"/>
  <c r="V193" i="43"/>
  <c r="Z481" i="43"/>
  <c r="AH481" i="43"/>
  <c r="J210" i="43"/>
  <c r="K210" i="43"/>
  <c r="X193" i="43"/>
  <c r="Y193" i="43"/>
  <c r="AA193" i="43"/>
  <c r="AH193" i="43"/>
  <c r="AG193" i="43"/>
  <c r="AD481" i="43"/>
  <c r="AC481" i="43"/>
  <c r="AA481" i="43"/>
  <c r="AB481" i="43"/>
  <c r="I209" i="43"/>
  <c r="W192" i="43"/>
  <c r="H209" i="43"/>
  <c r="V192" i="43"/>
  <c r="Z480" i="43"/>
  <c r="AH480" i="43"/>
  <c r="J209" i="43"/>
  <c r="K209" i="43"/>
  <c r="X192" i="43"/>
  <c r="Y192" i="43"/>
  <c r="AA192" i="43"/>
  <c r="AH192" i="43"/>
  <c r="AG192" i="43"/>
  <c r="AD480" i="43"/>
  <c r="AC480" i="43"/>
  <c r="AA480" i="43"/>
  <c r="AB480" i="43"/>
  <c r="I208" i="43"/>
  <c r="W191" i="43"/>
  <c r="H208" i="43"/>
  <c r="V191" i="43"/>
  <c r="Z479" i="43"/>
  <c r="AH479" i="43"/>
  <c r="J208" i="43"/>
  <c r="K208" i="43"/>
  <c r="X191" i="43"/>
  <c r="Y191" i="43"/>
  <c r="AA191" i="43"/>
  <c r="AH191" i="43"/>
  <c r="AG191" i="43"/>
  <c r="AD479" i="43"/>
  <c r="AC479" i="43"/>
  <c r="AA479" i="43"/>
  <c r="AB479" i="43"/>
  <c r="I207" i="43"/>
  <c r="W190" i="43"/>
  <c r="H207" i="43"/>
  <c r="V190" i="43"/>
  <c r="Z478" i="43"/>
  <c r="AH478" i="43"/>
  <c r="J207" i="43"/>
  <c r="K207" i="43"/>
  <c r="X190" i="43"/>
  <c r="Y190" i="43"/>
  <c r="AA190" i="43"/>
  <c r="AH190" i="43"/>
  <c r="AG190" i="43"/>
  <c r="AD478" i="43"/>
  <c r="AC478" i="43"/>
  <c r="AA478" i="43"/>
  <c r="AB478" i="43"/>
  <c r="I206" i="43"/>
  <c r="W189" i="43"/>
  <c r="H206" i="43"/>
  <c r="V189" i="43"/>
  <c r="Z477" i="43"/>
  <c r="AH477" i="43"/>
  <c r="J206" i="43"/>
  <c r="K206" i="43"/>
  <c r="X189" i="43"/>
  <c r="Y189" i="43"/>
  <c r="AA189" i="43"/>
  <c r="AH189" i="43"/>
  <c r="AG189" i="43"/>
  <c r="AD477" i="43"/>
  <c r="AC477" i="43"/>
  <c r="AA477" i="43"/>
  <c r="AB477" i="43"/>
  <c r="I205" i="43"/>
  <c r="W188" i="43"/>
  <c r="H205" i="43"/>
  <c r="V188" i="43"/>
  <c r="Z476" i="43"/>
  <c r="AH476" i="43"/>
  <c r="J205" i="43"/>
  <c r="K205" i="43"/>
  <c r="X188" i="43"/>
  <c r="Y188" i="43"/>
  <c r="AA188" i="43"/>
  <c r="AH188" i="43"/>
  <c r="AG188" i="43"/>
  <c r="AD476" i="43"/>
  <c r="AC476" i="43"/>
  <c r="AA476" i="43"/>
  <c r="AB476" i="43"/>
  <c r="I204" i="43"/>
  <c r="W187" i="43"/>
  <c r="H204" i="43"/>
  <c r="V187" i="43"/>
  <c r="Z475" i="43"/>
  <c r="AH475" i="43"/>
  <c r="J204" i="43"/>
  <c r="K204" i="43"/>
  <c r="X187" i="43"/>
  <c r="Y187" i="43"/>
  <c r="AA187" i="43"/>
  <c r="AH187" i="43"/>
  <c r="AG187" i="43"/>
  <c r="AD475" i="43"/>
  <c r="AC475" i="43"/>
  <c r="AA475" i="43"/>
  <c r="AB475" i="43"/>
  <c r="I203" i="43"/>
  <c r="W186" i="43"/>
  <c r="H203" i="43"/>
  <c r="V186" i="43"/>
  <c r="Z474" i="43"/>
  <c r="AH474" i="43"/>
  <c r="J203" i="43"/>
  <c r="K203" i="43"/>
  <c r="X186" i="43"/>
  <c r="Y186" i="43"/>
  <c r="AA186" i="43"/>
  <c r="AH186" i="43"/>
  <c r="AG186" i="43"/>
  <c r="AD474" i="43"/>
  <c r="AC474" i="43"/>
  <c r="AA474" i="43"/>
  <c r="AB474" i="43"/>
  <c r="I202" i="43"/>
  <c r="W185" i="43"/>
  <c r="H202" i="43"/>
  <c r="V185" i="43"/>
  <c r="Z473" i="43"/>
  <c r="AH473" i="43"/>
  <c r="J202" i="43"/>
  <c r="K202" i="43"/>
  <c r="X185" i="43"/>
  <c r="Y185" i="43"/>
  <c r="AA185" i="43"/>
  <c r="AH185" i="43"/>
  <c r="AG185" i="43"/>
  <c r="AD473" i="43"/>
  <c r="AC473" i="43"/>
  <c r="AA473" i="43"/>
  <c r="AB473" i="43"/>
  <c r="I201" i="43"/>
  <c r="W184" i="43"/>
  <c r="H201" i="43"/>
  <c r="V184" i="43"/>
  <c r="Z472" i="43"/>
  <c r="AH472" i="43"/>
  <c r="J201" i="43"/>
  <c r="K201" i="43"/>
  <c r="X184" i="43"/>
  <c r="Y184" i="43"/>
  <c r="AA184" i="43"/>
  <c r="AH184" i="43"/>
  <c r="AG184" i="43"/>
  <c r="AD472" i="43"/>
  <c r="AC472" i="43"/>
  <c r="AA472" i="43"/>
  <c r="AB472" i="43"/>
  <c r="I200" i="43"/>
  <c r="W183" i="43"/>
  <c r="H200" i="43"/>
  <c r="V183" i="43"/>
  <c r="Z471" i="43"/>
  <c r="AH471" i="43"/>
  <c r="J200" i="43"/>
  <c r="K200" i="43"/>
  <c r="X183" i="43"/>
  <c r="Y183" i="43"/>
  <c r="AA183" i="43"/>
  <c r="AH183" i="43"/>
  <c r="AG183" i="43"/>
  <c r="AD471" i="43"/>
  <c r="AC471" i="43"/>
  <c r="AA471" i="43"/>
  <c r="AB471" i="43"/>
  <c r="I199" i="43"/>
  <c r="W182" i="43"/>
  <c r="H199" i="43"/>
  <c r="V182" i="43"/>
  <c r="Z470" i="43"/>
  <c r="AH470" i="43"/>
  <c r="J199" i="43"/>
  <c r="K199" i="43"/>
  <c r="X182" i="43"/>
  <c r="Y182" i="43"/>
  <c r="AA182" i="43"/>
  <c r="AH182" i="43"/>
  <c r="AG182" i="43"/>
  <c r="AD470" i="43"/>
  <c r="AC470" i="43"/>
  <c r="AA470" i="43"/>
  <c r="AB470" i="43"/>
  <c r="I198" i="43"/>
  <c r="W181" i="43"/>
  <c r="H198" i="43"/>
  <c r="V181" i="43"/>
  <c r="Z469" i="43"/>
  <c r="AH469" i="43"/>
  <c r="J198" i="43"/>
  <c r="K198" i="43"/>
  <c r="X181" i="43"/>
  <c r="Y181" i="43"/>
  <c r="AA181" i="43"/>
  <c r="AH181" i="43"/>
  <c r="AG181" i="43"/>
  <c r="AD469" i="43"/>
  <c r="AC469" i="43"/>
  <c r="AA469" i="43"/>
  <c r="AB469" i="43"/>
  <c r="I197" i="43"/>
  <c r="W180" i="43"/>
  <c r="H197" i="43"/>
  <c r="V180" i="43"/>
  <c r="Z468" i="43"/>
  <c r="AH468" i="43"/>
  <c r="J197" i="43"/>
  <c r="K197" i="43"/>
  <c r="X180" i="43"/>
  <c r="Y180" i="43"/>
  <c r="AA180" i="43"/>
  <c r="AH180" i="43"/>
  <c r="AG180" i="43"/>
  <c r="AD468" i="43"/>
  <c r="AC468" i="43"/>
  <c r="AA468" i="43"/>
  <c r="AB468" i="43"/>
  <c r="I196" i="43"/>
  <c r="W179" i="43"/>
  <c r="H196" i="43"/>
  <c r="V179" i="43"/>
  <c r="Z467" i="43"/>
  <c r="AH467" i="43"/>
  <c r="J196" i="43"/>
  <c r="K196" i="43"/>
  <c r="X179" i="43"/>
  <c r="Y179" i="43"/>
  <c r="AA179" i="43"/>
  <c r="AH179" i="43"/>
  <c r="AG179" i="43"/>
  <c r="AD467" i="43"/>
  <c r="AC467" i="43"/>
  <c r="AA467" i="43"/>
  <c r="AB467" i="43"/>
  <c r="I195" i="43"/>
  <c r="W178" i="43"/>
  <c r="H195" i="43"/>
  <c r="V178" i="43"/>
  <c r="Z466" i="43"/>
  <c r="AH466" i="43"/>
  <c r="J195" i="43"/>
  <c r="K195" i="43"/>
  <c r="X178" i="43"/>
  <c r="Y178" i="43"/>
  <c r="AA178" i="43"/>
  <c r="AH178" i="43"/>
  <c r="AG178" i="43"/>
  <c r="AD466" i="43"/>
  <c r="AC466" i="43"/>
  <c r="AA466" i="43"/>
  <c r="AB466" i="43"/>
  <c r="I194" i="43"/>
  <c r="W177" i="43"/>
  <c r="H194" i="43"/>
  <c r="V177" i="43"/>
  <c r="Z465" i="43"/>
  <c r="AH465" i="43"/>
  <c r="J194" i="43"/>
  <c r="K194" i="43"/>
  <c r="X177" i="43"/>
  <c r="Y177" i="43"/>
  <c r="AA177" i="43"/>
  <c r="AH177" i="43"/>
  <c r="AG177" i="43"/>
  <c r="AD465" i="43"/>
  <c r="AC465" i="43"/>
  <c r="AA465" i="43"/>
  <c r="AB465" i="43"/>
  <c r="I193" i="43"/>
  <c r="W176" i="43"/>
  <c r="H193" i="43"/>
  <c r="V176" i="43"/>
  <c r="Z464" i="43"/>
  <c r="AH464" i="43"/>
  <c r="J193" i="43"/>
  <c r="K193" i="43"/>
  <c r="X176" i="43"/>
  <c r="Y176" i="43"/>
  <c r="AA176" i="43"/>
  <c r="AH176" i="43"/>
  <c r="AG176" i="43"/>
  <c r="AD464" i="43"/>
  <c r="AC464" i="43"/>
  <c r="AA464" i="43"/>
  <c r="AB464" i="43"/>
  <c r="I192" i="43"/>
  <c r="W175" i="43"/>
  <c r="H192" i="43"/>
  <c r="V175" i="43"/>
  <c r="Z463" i="43"/>
  <c r="AH463" i="43"/>
  <c r="J192" i="43"/>
  <c r="K192" i="43"/>
  <c r="X175" i="43"/>
  <c r="Y175" i="43"/>
  <c r="AA175" i="43"/>
  <c r="AH175" i="43"/>
  <c r="AG175" i="43"/>
  <c r="AD463" i="43"/>
  <c r="AC463" i="43"/>
  <c r="AA463" i="43"/>
  <c r="AB463" i="43"/>
  <c r="I191" i="43"/>
  <c r="W174" i="43"/>
  <c r="H191" i="43"/>
  <c r="V174" i="43"/>
  <c r="Z462" i="43"/>
  <c r="AH462" i="43"/>
  <c r="J191" i="43"/>
  <c r="K191" i="43"/>
  <c r="X174" i="43"/>
  <c r="Y174" i="43"/>
  <c r="AA174" i="43"/>
  <c r="AH174" i="43"/>
  <c r="AG174" i="43"/>
  <c r="AD462" i="43"/>
  <c r="AC462" i="43"/>
  <c r="AA462" i="43"/>
  <c r="AB462" i="43"/>
  <c r="I190" i="43"/>
  <c r="W173" i="43"/>
  <c r="H190" i="43"/>
  <c r="V173" i="43"/>
  <c r="Z461" i="43"/>
  <c r="AH461" i="43"/>
  <c r="J190" i="43"/>
  <c r="K190" i="43"/>
  <c r="X173" i="43"/>
  <c r="Y173" i="43"/>
  <c r="AA173" i="43"/>
  <c r="AH173" i="43"/>
  <c r="AG173" i="43"/>
  <c r="AD461" i="43"/>
  <c r="AC461" i="43"/>
  <c r="AA461" i="43"/>
  <c r="AB461" i="43"/>
  <c r="I189" i="43"/>
  <c r="W172" i="43"/>
  <c r="H189" i="43"/>
  <c r="V172" i="43"/>
  <c r="Z460" i="43"/>
  <c r="AH460" i="43"/>
  <c r="J189" i="43"/>
  <c r="K189" i="43"/>
  <c r="X172" i="43"/>
  <c r="Y172" i="43"/>
  <c r="AA172" i="43"/>
  <c r="AH172" i="43"/>
  <c r="AG172" i="43"/>
  <c r="AD460" i="43"/>
  <c r="AC460" i="43"/>
  <c r="AA460" i="43"/>
  <c r="AB460" i="43"/>
  <c r="I188" i="43"/>
  <c r="W171" i="43"/>
  <c r="H188" i="43"/>
  <c r="V171" i="43"/>
  <c r="Z459" i="43"/>
  <c r="AH459" i="43"/>
  <c r="J188" i="43"/>
  <c r="K188" i="43"/>
  <c r="X171" i="43"/>
  <c r="Y171" i="43"/>
  <c r="AA171" i="43"/>
  <c r="AH171" i="43"/>
  <c r="AG171" i="43"/>
  <c r="AD459" i="43"/>
  <c r="AC459" i="43"/>
  <c r="AA459" i="43"/>
  <c r="AB459" i="43"/>
  <c r="I187" i="43"/>
  <c r="W170" i="43"/>
  <c r="H187" i="43"/>
  <c r="V170" i="43"/>
  <c r="Z458" i="43"/>
  <c r="AH458" i="43"/>
  <c r="J187" i="43"/>
  <c r="K187" i="43"/>
  <c r="X170" i="43"/>
  <c r="Y170" i="43"/>
  <c r="AA170" i="43"/>
  <c r="AH170" i="43"/>
  <c r="AG170" i="43"/>
  <c r="AD458" i="43"/>
  <c r="AC458" i="43"/>
  <c r="AA458" i="43"/>
  <c r="AB458" i="43"/>
  <c r="I186" i="43"/>
  <c r="W169" i="43"/>
  <c r="H186" i="43"/>
  <c r="V169" i="43"/>
  <c r="Z457" i="43"/>
  <c r="AH457" i="43"/>
  <c r="J186" i="43"/>
  <c r="K186" i="43"/>
  <c r="X169" i="43"/>
  <c r="Y169" i="43"/>
  <c r="AA169" i="43"/>
  <c r="AH169" i="43"/>
  <c r="AG169" i="43"/>
  <c r="AD457" i="43"/>
  <c r="AC457" i="43"/>
  <c r="AA457" i="43"/>
  <c r="AB457" i="43"/>
  <c r="I185" i="43"/>
  <c r="W168" i="43"/>
  <c r="H185" i="43"/>
  <c r="V168" i="43"/>
  <c r="Z456" i="43"/>
  <c r="AH456" i="43"/>
  <c r="J185" i="43"/>
  <c r="K185" i="43"/>
  <c r="X168" i="43"/>
  <c r="Y168" i="43"/>
  <c r="AA168" i="43"/>
  <c r="AH168" i="43"/>
  <c r="AG168" i="43"/>
  <c r="AD456" i="43"/>
  <c r="AC456" i="43"/>
  <c r="AA456" i="43"/>
  <c r="AB456" i="43"/>
  <c r="I184" i="43"/>
  <c r="W167" i="43"/>
  <c r="H184" i="43"/>
  <c r="V167" i="43"/>
  <c r="Z455" i="43"/>
  <c r="AH455" i="43"/>
  <c r="J184" i="43"/>
  <c r="K184" i="43"/>
  <c r="X167" i="43"/>
  <c r="Y167" i="43"/>
  <c r="AA167" i="43"/>
  <c r="AH167" i="43"/>
  <c r="AG167" i="43"/>
  <c r="AD455" i="43"/>
  <c r="AC455" i="43"/>
  <c r="AA455" i="43"/>
  <c r="AB455" i="43"/>
  <c r="I183" i="43"/>
  <c r="W166" i="43"/>
  <c r="H183" i="43"/>
  <c r="V166" i="43"/>
  <c r="Z454" i="43"/>
  <c r="AH454" i="43"/>
  <c r="J183" i="43"/>
  <c r="K183" i="43"/>
  <c r="X166" i="43"/>
  <c r="Y166" i="43"/>
  <c r="AA166" i="43"/>
  <c r="AH166" i="43"/>
  <c r="AG166" i="43"/>
  <c r="AD454" i="43"/>
  <c r="AC454" i="43"/>
  <c r="AA454" i="43"/>
  <c r="AB454" i="43"/>
  <c r="I182" i="43"/>
  <c r="W165" i="43"/>
  <c r="H182" i="43"/>
  <c r="V165" i="43"/>
  <c r="Z453" i="43"/>
  <c r="AH453" i="43"/>
  <c r="J182" i="43"/>
  <c r="K182" i="43"/>
  <c r="X165" i="43"/>
  <c r="Y165" i="43"/>
  <c r="AA165" i="43"/>
  <c r="AH165" i="43"/>
  <c r="AG165" i="43"/>
  <c r="AD453" i="43"/>
  <c r="AC453" i="43"/>
  <c r="AA453" i="43"/>
  <c r="AB453" i="43"/>
  <c r="I181" i="43"/>
  <c r="W164" i="43"/>
  <c r="H181" i="43"/>
  <c r="V164" i="43"/>
  <c r="Z452" i="43"/>
  <c r="AH452" i="43"/>
  <c r="J181" i="43"/>
  <c r="K181" i="43"/>
  <c r="X164" i="43"/>
  <c r="Y164" i="43"/>
  <c r="AA164" i="43"/>
  <c r="AH164" i="43"/>
  <c r="AG164" i="43"/>
  <c r="AD452" i="43"/>
  <c r="AC452" i="43"/>
  <c r="AA452" i="43"/>
  <c r="AB452" i="43"/>
  <c r="I180" i="43"/>
  <c r="W163" i="43"/>
  <c r="H180" i="43"/>
  <c r="V163" i="43"/>
  <c r="Z451" i="43"/>
  <c r="AH451" i="43"/>
  <c r="J180" i="43"/>
  <c r="K180" i="43"/>
  <c r="X163" i="43"/>
  <c r="Y163" i="43"/>
  <c r="AA163" i="43"/>
  <c r="AH163" i="43"/>
  <c r="AG163" i="43"/>
  <c r="AD451" i="43"/>
  <c r="AC451" i="43"/>
  <c r="AA451" i="43"/>
  <c r="AB451" i="43"/>
  <c r="I179" i="43"/>
  <c r="W162" i="43"/>
  <c r="H179" i="43"/>
  <c r="V162" i="43"/>
  <c r="Z450" i="43"/>
  <c r="AH450" i="43"/>
  <c r="J179" i="43"/>
  <c r="K179" i="43"/>
  <c r="X162" i="43"/>
  <c r="Y162" i="43"/>
  <c r="AA162" i="43"/>
  <c r="AH162" i="43"/>
  <c r="AG162" i="43"/>
  <c r="AD450" i="43"/>
  <c r="AC450" i="43"/>
  <c r="AA450" i="43"/>
  <c r="AB450" i="43"/>
  <c r="I178" i="43"/>
  <c r="W161" i="43"/>
  <c r="H178" i="43"/>
  <c r="V161" i="43"/>
  <c r="Z449" i="43"/>
  <c r="AH449" i="43"/>
  <c r="J178" i="43"/>
  <c r="K178" i="43"/>
  <c r="X161" i="43"/>
  <c r="Y161" i="43"/>
  <c r="AA161" i="43"/>
  <c r="AH161" i="43"/>
  <c r="AG161" i="43"/>
  <c r="AD449" i="43"/>
  <c r="AC449" i="43"/>
  <c r="AA449" i="43"/>
  <c r="AB449" i="43"/>
  <c r="I177" i="43"/>
  <c r="W160" i="43"/>
  <c r="H177" i="43"/>
  <c r="V160" i="43"/>
  <c r="Z448" i="43"/>
  <c r="AH448" i="43"/>
  <c r="J177" i="43"/>
  <c r="K177" i="43"/>
  <c r="X160" i="43"/>
  <c r="Y160" i="43"/>
  <c r="AA160" i="43"/>
  <c r="AH160" i="43"/>
  <c r="AG160" i="43"/>
  <c r="AD448" i="43"/>
  <c r="AC448" i="43"/>
  <c r="AA448" i="43"/>
  <c r="AB448" i="43"/>
  <c r="I176" i="43"/>
  <c r="W159" i="43"/>
  <c r="H176" i="43"/>
  <c r="V159" i="43"/>
  <c r="Z447" i="43"/>
  <c r="AH447" i="43"/>
  <c r="J176" i="43"/>
  <c r="K176" i="43"/>
  <c r="X159" i="43"/>
  <c r="Y159" i="43"/>
  <c r="AA159" i="43"/>
  <c r="AH159" i="43"/>
  <c r="AG159" i="43"/>
  <c r="AD447" i="43"/>
  <c r="AC447" i="43"/>
  <c r="AA447" i="43"/>
  <c r="AB447" i="43"/>
  <c r="I175" i="43"/>
  <c r="W158" i="43"/>
  <c r="H175" i="43"/>
  <c r="V158" i="43"/>
  <c r="Z446" i="43"/>
  <c r="AH446" i="43"/>
  <c r="J175" i="43"/>
  <c r="K175" i="43"/>
  <c r="X158" i="43"/>
  <c r="Y158" i="43"/>
  <c r="AA158" i="43"/>
  <c r="AH158" i="43"/>
  <c r="AG158" i="43"/>
  <c r="AD446" i="43"/>
  <c r="AC446" i="43"/>
  <c r="AA446" i="43"/>
  <c r="AB446" i="43"/>
  <c r="I174" i="43"/>
  <c r="W157" i="43"/>
  <c r="H174" i="43"/>
  <c r="V157" i="43"/>
  <c r="Z445" i="43"/>
  <c r="AH445" i="43"/>
  <c r="J174" i="43"/>
  <c r="K174" i="43"/>
  <c r="X157" i="43"/>
  <c r="Y157" i="43"/>
  <c r="AA157" i="43"/>
  <c r="AH157" i="43"/>
  <c r="AG157" i="43"/>
  <c r="AD445" i="43"/>
  <c r="AC445" i="43"/>
  <c r="AA445" i="43"/>
  <c r="AB445" i="43"/>
  <c r="I173" i="43"/>
  <c r="W156" i="43"/>
  <c r="H173" i="43"/>
  <c r="V156" i="43"/>
  <c r="Z444" i="43"/>
  <c r="AH444" i="43"/>
  <c r="J173" i="43"/>
  <c r="K173" i="43"/>
  <c r="X156" i="43"/>
  <c r="Y156" i="43"/>
  <c r="AA156" i="43"/>
  <c r="AH156" i="43"/>
  <c r="AG156" i="43"/>
  <c r="AD444" i="43"/>
  <c r="AC444" i="43"/>
  <c r="AA444" i="43"/>
  <c r="AB444" i="43"/>
  <c r="I172" i="43"/>
  <c r="W155" i="43"/>
  <c r="H172" i="43"/>
  <c r="V155" i="43"/>
  <c r="Z443" i="43"/>
  <c r="AH443" i="43"/>
  <c r="J172" i="43"/>
  <c r="K172" i="43"/>
  <c r="X155" i="43"/>
  <c r="Y155" i="43"/>
  <c r="AA155" i="43"/>
  <c r="AH155" i="43"/>
  <c r="AG155" i="43"/>
  <c r="AD443" i="43"/>
  <c r="AC443" i="43"/>
  <c r="AA443" i="43"/>
  <c r="AB443" i="43"/>
  <c r="I171" i="43"/>
  <c r="W154" i="43"/>
  <c r="H171" i="43"/>
  <c r="V154" i="43"/>
  <c r="Z442" i="43"/>
  <c r="AH442" i="43"/>
  <c r="J171" i="43"/>
  <c r="K171" i="43"/>
  <c r="X154" i="43"/>
  <c r="Y154" i="43"/>
  <c r="AA154" i="43"/>
  <c r="AH154" i="43"/>
  <c r="AG154" i="43"/>
  <c r="AD442" i="43"/>
  <c r="AC442" i="43"/>
  <c r="AA442" i="43"/>
  <c r="AB442" i="43"/>
  <c r="I170" i="43"/>
  <c r="W153" i="43"/>
  <c r="H170" i="43"/>
  <c r="V153" i="43"/>
  <c r="Z441" i="43"/>
  <c r="AH441" i="43"/>
  <c r="J170" i="43"/>
  <c r="K170" i="43"/>
  <c r="X153" i="43"/>
  <c r="Y153" i="43"/>
  <c r="AA153" i="43"/>
  <c r="AH153" i="43"/>
  <c r="H81" i="43"/>
  <c r="V64" i="43"/>
  <c r="I81" i="43"/>
  <c r="W64" i="43"/>
  <c r="AH64" i="43"/>
  <c r="H82" i="43"/>
  <c r="V65" i="43"/>
  <c r="I82" i="43"/>
  <c r="W65" i="43"/>
  <c r="AH65" i="43"/>
  <c r="H83" i="43"/>
  <c r="V66" i="43"/>
  <c r="I83" i="43"/>
  <c r="W66" i="43"/>
  <c r="AH66" i="43"/>
  <c r="H84" i="43"/>
  <c r="V67" i="43"/>
  <c r="I84" i="43"/>
  <c r="W67" i="43"/>
  <c r="AH67" i="43"/>
  <c r="H85" i="43"/>
  <c r="V68" i="43"/>
  <c r="I85" i="43"/>
  <c r="W68" i="43"/>
  <c r="AH68" i="43"/>
  <c r="H86" i="43"/>
  <c r="V69" i="43"/>
  <c r="I86" i="43"/>
  <c r="W69" i="43"/>
  <c r="AH69" i="43"/>
  <c r="H87" i="43"/>
  <c r="V70" i="43"/>
  <c r="I87" i="43"/>
  <c r="W70" i="43"/>
  <c r="AH70" i="43"/>
  <c r="H88" i="43"/>
  <c r="V71" i="43"/>
  <c r="I88" i="43"/>
  <c r="W71" i="43"/>
  <c r="AH71" i="43"/>
  <c r="H89" i="43"/>
  <c r="V72" i="43"/>
  <c r="I89" i="43"/>
  <c r="W72" i="43"/>
  <c r="AH72" i="43"/>
  <c r="H90" i="43"/>
  <c r="V73" i="43"/>
  <c r="I90" i="43"/>
  <c r="W73" i="43"/>
  <c r="AH73" i="43"/>
  <c r="H91" i="43"/>
  <c r="V74" i="43"/>
  <c r="I91" i="43"/>
  <c r="W74" i="43"/>
  <c r="AH74" i="43"/>
  <c r="H92" i="43"/>
  <c r="V75" i="43"/>
  <c r="I92" i="43"/>
  <c r="W75" i="43"/>
  <c r="AH75" i="43"/>
  <c r="H93" i="43"/>
  <c r="V76" i="43"/>
  <c r="I93" i="43"/>
  <c r="W76" i="43"/>
  <c r="AH76" i="43"/>
  <c r="H94" i="43"/>
  <c r="V77" i="43"/>
  <c r="I94" i="43"/>
  <c r="W77" i="43"/>
  <c r="AH77" i="43"/>
  <c r="H95" i="43"/>
  <c r="V78" i="43"/>
  <c r="I95" i="43"/>
  <c r="W78" i="43"/>
  <c r="AH78" i="43"/>
  <c r="H96" i="43"/>
  <c r="V79" i="43"/>
  <c r="I96" i="43"/>
  <c r="W79" i="43"/>
  <c r="AH79" i="43"/>
  <c r="H97" i="43"/>
  <c r="V80" i="43"/>
  <c r="I97" i="43"/>
  <c r="W80" i="43"/>
  <c r="AH80" i="43"/>
  <c r="H98" i="43"/>
  <c r="V81" i="43"/>
  <c r="I98" i="43"/>
  <c r="W81" i="43"/>
  <c r="AH81" i="43"/>
  <c r="H99" i="43"/>
  <c r="V82" i="43"/>
  <c r="I99" i="43"/>
  <c r="W82" i="43"/>
  <c r="AH82" i="43"/>
  <c r="H100" i="43"/>
  <c r="V83" i="43"/>
  <c r="I100" i="43"/>
  <c r="W83" i="43"/>
  <c r="AH83" i="43"/>
  <c r="H101" i="43"/>
  <c r="V84" i="43"/>
  <c r="I101" i="43"/>
  <c r="W84" i="43"/>
  <c r="AH84" i="43"/>
  <c r="H102" i="43"/>
  <c r="V85" i="43"/>
  <c r="I102" i="43"/>
  <c r="W85" i="43"/>
  <c r="AH85" i="43"/>
  <c r="H103" i="43"/>
  <c r="V86" i="43"/>
  <c r="I103" i="43"/>
  <c r="W86" i="43"/>
  <c r="AH86" i="43"/>
  <c r="H104" i="43"/>
  <c r="V87" i="43"/>
  <c r="I104" i="43"/>
  <c r="W87" i="43"/>
  <c r="AH87" i="43"/>
  <c r="H105" i="43"/>
  <c r="V88" i="43"/>
  <c r="I105" i="43"/>
  <c r="W88" i="43"/>
  <c r="AH88" i="43"/>
  <c r="H106" i="43"/>
  <c r="V89" i="43"/>
  <c r="I106" i="43"/>
  <c r="W89" i="43"/>
  <c r="AH89" i="43"/>
  <c r="H107" i="43"/>
  <c r="V90" i="43"/>
  <c r="I107" i="43"/>
  <c r="W90" i="43"/>
  <c r="AH90" i="43"/>
  <c r="H108" i="43"/>
  <c r="V91" i="43"/>
  <c r="I108" i="43"/>
  <c r="W91" i="43"/>
  <c r="AH91" i="43"/>
  <c r="H109" i="43"/>
  <c r="V92" i="43"/>
  <c r="I109" i="43"/>
  <c r="W92" i="43"/>
  <c r="AH92" i="43"/>
  <c r="H110" i="43"/>
  <c r="V93" i="43"/>
  <c r="I110" i="43"/>
  <c r="W93" i="43"/>
  <c r="AH93" i="43"/>
  <c r="H111" i="43"/>
  <c r="V94" i="43"/>
  <c r="I111" i="43"/>
  <c r="W94" i="43"/>
  <c r="AH94" i="43"/>
  <c r="H112" i="43"/>
  <c r="V95" i="43"/>
  <c r="I112" i="43"/>
  <c r="W95" i="43"/>
  <c r="AH95" i="43"/>
  <c r="H113" i="43"/>
  <c r="V96" i="43"/>
  <c r="I113" i="43"/>
  <c r="W96" i="43"/>
  <c r="AH96" i="43"/>
  <c r="H114" i="43"/>
  <c r="V97" i="43"/>
  <c r="I114" i="43"/>
  <c r="W97" i="43"/>
  <c r="AH97" i="43"/>
  <c r="H115" i="43"/>
  <c r="V98" i="43"/>
  <c r="I115" i="43"/>
  <c r="W98" i="43"/>
  <c r="AH98" i="43"/>
  <c r="H116" i="43"/>
  <c r="V99" i="43"/>
  <c r="I116" i="43"/>
  <c r="W99" i="43"/>
  <c r="AH99" i="43"/>
  <c r="H117" i="43"/>
  <c r="V100" i="43"/>
  <c r="I117" i="43"/>
  <c r="W100" i="43"/>
  <c r="AH100" i="43"/>
  <c r="H118" i="43"/>
  <c r="V101" i="43"/>
  <c r="I118" i="43"/>
  <c r="W101" i="43"/>
  <c r="AH101" i="43"/>
  <c r="H119" i="43"/>
  <c r="V102" i="43"/>
  <c r="I119" i="43"/>
  <c r="W102" i="43"/>
  <c r="AH102" i="43"/>
  <c r="H120" i="43"/>
  <c r="V103" i="43"/>
  <c r="I120" i="43"/>
  <c r="W103" i="43"/>
  <c r="AH103" i="43"/>
  <c r="H121" i="43"/>
  <c r="V104" i="43"/>
  <c r="I121" i="43"/>
  <c r="W104" i="43"/>
  <c r="AH104" i="43"/>
  <c r="H122" i="43"/>
  <c r="V105" i="43"/>
  <c r="I122" i="43"/>
  <c r="W105" i="43"/>
  <c r="AH105" i="43"/>
  <c r="H123" i="43"/>
  <c r="V106" i="43"/>
  <c r="I123" i="43"/>
  <c r="W106" i="43"/>
  <c r="AH106" i="43"/>
  <c r="H124" i="43"/>
  <c r="V107" i="43"/>
  <c r="I124" i="43"/>
  <c r="W107" i="43"/>
  <c r="AH107" i="43"/>
  <c r="H125" i="43"/>
  <c r="V108" i="43"/>
  <c r="I125" i="43"/>
  <c r="W108" i="43"/>
  <c r="AH108" i="43"/>
  <c r="H126" i="43"/>
  <c r="V109" i="43"/>
  <c r="I126" i="43"/>
  <c r="W109" i="43"/>
  <c r="AH109" i="43"/>
  <c r="H127" i="43"/>
  <c r="V110" i="43"/>
  <c r="I127" i="43"/>
  <c r="W110" i="43"/>
  <c r="AH110" i="43"/>
  <c r="H128" i="43"/>
  <c r="V111" i="43"/>
  <c r="I128" i="43"/>
  <c r="W111" i="43"/>
  <c r="AH111" i="43"/>
  <c r="H129" i="43"/>
  <c r="V112" i="43"/>
  <c r="I129" i="43"/>
  <c r="W112" i="43"/>
  <c r="AH112" i="43"/>
  <c r="H130" i="43"/>
  <c r="V113" i="43"/>
  <c r="I130" i="43"/>
  <c r="W113" i="43"/>
  <c r="AH113" i="43"/>
  <c r="H131" i="43"/>
  <c r="V114" i="43"/>
  <c r="I131" i="43"/>
  <c r="W114" i="43"/>
  <c r="AH114" i="43"/>
  <c r="H132" i="43"/>
  <c r="V115" i="43"/>
  <c r="I132" i="43"/>
  <c r="W115" i="43"/>
  <c r="AH115" i="43"/>
  <c r="H133" i="43"/>
  <c r="V116" i="43"/>
  <c r="I133" i="43"/>
  <c r="W116" i="43"/>
  <c r="AH116" i="43"/>
  <c r="H134" i="43"/>
  <c r="V117" i="43"/>
  <c r="I134" i="43"/>
  <c r="W117" i="43"/>
  <c r="AH117" i="43"/>
  <c r="H135" i="43"/>
  <c r="V118" i="43"/>
  <c r="I135" i="43"/>
  <c r="W118" i="43"/>
  <c r="AH118" i="43"/>
  <c r="H136" i="43"/>
  <c r="V119" i="43"/>
  <c r="I136" i="43"/>
  <c r="W119" i="43"/>
  <c r="AH119" i="43"/>
  <c r="H137" i="43"/>
  <c r="V120" i="43"/>
  <c r="I137" i="43"/>
  <c r="W120" i="43"/>
  <c r="AH120" i="43"/>
  <c r="H138" i="43"/>
  <c r="V121" i="43"/>
  <c r="I138" i="43"/>
  <c r="W121" i="43"/>
  <c r="AH121" i="43"/>
  <c r="H139" i="43"/>
  <c r="V122" i="43"/>
  <c r="I139" i="43"/>
  <c r="W122" i="43"/>
  <c r="AH122" i="43"/>
  <c r="H140" i="43"/>
  <c r="V123" i="43"/>
  <c r="I140" i="43"/>
  <c r="W123" i="43"/>
  <c r="AH123" i="43"/>
  <c r="H141" i="43"/>
  <c r="V124" i="43"/>
  <c r="I141" i="43"/>
  <c r="W124" i="43"/>
  <c r="AH124" i="43"/>
  <c r="H142" i="43"/>
  <c r="V125" i="43"/>
  <c r="I142" i="43"/>
  <c r="W125" i="43"/>
  <c r="AH125" i="43"/>
  <c r="H143" i="43"/>
  <c r="V126" i="43"/>
  <c r="I143" i="43"/>
  <c r="W126" i="43"/>
  <c r="AH126" i="43"/>
  <c r="H144" i="43"/>
  <c r="V127" i="43"/>
  <c r="I144" i="43"/>
  <c r="W127" i="43"/>
  <c r="AH127" i="43"/>
  <c r="H145" i="43"/>
  <c r="V128" i="43"/>
  <c r="I145" i="43"/>
  <c r="W128" i="43"/>
  <c r="AH128" i="43"/>
  <c r="H146" i="43"/>
  <c r="V129" i="43"/>
  <c r="I146" i="43"/>
  <c r="W129" i="43"/>
  <c r="AH129" i="43"/>
  <c r="H147" i="43"/>
  <c r="V130" i="43"/>
  <c r="I147" i="43"/>
  <c r="W130" i="43"/>
  <c r="AH130" i="43"/>
  <c r="H148" i="43"/>
  <c r="V131" i="43"/>
  <c r="I148" i="43"/>
  <c r="W131" i="43"/>
  <c r="AH131" i="43"/>
  <c r="H149" i="43"/>
  <c r="V132" i="43"/>
  <c r="I149" i="43"/>
  <c r="W132" i="43"/>
  <c r="AH132" i="43"/>
  <c r="H150" i="43"/>
  <c r="V133" i="43"/>
  <c r="I150" i="43"/>
  <c r="W133" i="43"/>
  <c r="AH133" i="43"/>
  <c r="H151" i="43"/>
  <c r="V134" i="43"/>
  <c r="I151" i="43"/>
  <c r="W134" i="43"/>
  <c r="AH134" i="43"/>
  <c r="H152" i="43"/>
  <c r="V135" i="43"/>
  <c r="I152" i="43"/>
  <c r="W135" i="43"/>
  <c r="AH135" i="43"/>
  <c r="H153" i="43"/>
  <c r="V136" i="43"/>
  <c r="I153" i="43"/>
  <c r="W136" i="43"/>
  <c r="AH136" i="43"/>
  <c r="H154" i="43"/>
  <c r="V137" i="43"/>
  <c r="I154" i="43"/>
  <c r="W137" i="43"/>
  <c r="AH137" i="43"/>
  <c r="H155" i="43"/>
  <c r="V138" i="43"/>
  <c r="I155" i="43"/>
  <c r="W138" i="43"/>
  <c r="AH138" i="43"/>
  <c r="H156" i="43"/>
  <c r="V139" i="43"/>
  <c r="I156" i="43"/>
  <c r="W139" i="43"/>
  <c r="AH139" i="43"/>
  <c r="H157" i="43"/>
  <c r="V140" i="43"/>
  <c r="I157" i="43"/>
  <c r="W140" i="43"/>
  <c r="AH140" i="43"/>
  <c r="H158" i="43"/>
  <c r="V141" i="43"/>
  <c r="I158" i="43"/>
  <c r="W141" i="43"/>
  <c r="AH141" i="43"/>
  <c r="H159" i="43"/>
  <c r="V142" i="43"/>
  <c r="I159" i="43"/>
  <c r="W142" i="43"/>
  <c r="AH142" i="43"/>
  <c r="H160" i="43"/>
  <c r="V143" i="43"/>
  <c r="I160" i="43"/>
  <c r="W143" i="43"/>
  <c r="AH143" i="43"/>
  <c r="H161" i="43"/>
  <c r="V144" i="43"/>
  <c r="I161" i="43"/>
  <c r="W144" i="43"/>
  <c r="AH144" i="43"/>
  <c r="H162" i="43"/>
  <c r="V145" i="43"/>
  <c r="I162" i="43"/>
  <c r="W145" i="43"/>
  <c r="AH145" i="43"/>
  <c r="H163" i="43"/>
  <c r="V146" i="43"/>
  <c r="I163" i="43"/>
  <c r="W146" i="43"/>
  <c r="AH146" i="43"/>
  <c r="H164" i="43"/>
  <c r="V147" i="43"/>
  <c r="I164" i="43"/>
  <c r="W147" i="43"/>
  <c r="AH147" i="43"/>
  <c r="H165" i="43"/>
  <c r="V148" i="43"/>
  <c r="I165" i="43"/>
  <c r="W148" i="43"/>
  <c r="AH148" i="43"/>
  <c r="H166" i="43"/>
  <c r="V149" i="43"/>
  <c r="I166" i="43"/>
  <c r="W149" i="43"/>
  <c r="AH149" i="43"/>
  <c r="H167" i="43"/>
  <c r="V150" i="43"/>
  <c r="I167" i="43"/>
  <c r="W150" i="43"/>
  <c r="AH150" i="43"/>
  <c r="H168" i="43"/>
  <c r="V151" i="43"/>
  <c r="I168" i="43"/>
  <c r="W151" i="43"/>
  <c r="AH151" i="43"/>
  <c r="H169" i="43"/>
  <c r="V152" i="43"/>
  <c r="I169" i="43"/>
  <c r="W152" i="43"/>
  <c r="AH152" i="43"/>
  <c r="AG153" i="43"/>
  <c r="AD441" i="43"/>
  <c r="AC441" i="43"/>
  <c r="AA441" i="43"/>
  <c r="AB441" i="43"/>
  <c r="Z440" i="43"/>
  <c r="AH440" i="43"/>
  <c r="AA152" i="43"/>
  <c r="AG152" i="43"/>
  <c r="AD440" i="43"/>
  <c r="AC440" i="43"/>
  <c r="AA440" i="43"/>
  <c r="AB440" i="43"/>
  <c r="Z439" i="43"/>
  <c r="AH439" i="43"/>
  <c r="AA151" i="43"/>
  <c r="AG151" i="43"/>
  <c r="AD439" i="43"/>
  <c r="AC439" i="43"/>
  <c r="AA439" i="43"/>
  <c r="AB439" i="43"/>
  <c r="Z438" i="43"/>
  <c r="AH438" i="43"/>
  <c r="AA150" i="43"/>
  <c r="AG150" i="43"/>
  <c r="AD438" i="43"/>
  <c r="AC438" i="43"/>
  <c r="AA438" i="43"/>
  <c r="AB438" i="43"/>
  <c r="Z437" i="43"/>
  <c r="AH437" i="43"/>
  <c r="AA149" i="43"/>
  <c r="AG149" i="43"/>
  <c r="AD437" i="43"/>
  <c r="AC437" i="43"/>
  <c r="AA437" i="43"/>
  <c r="AB437" i="43"/>
  <c r="Z436" i="43"/>
  <c r="AH436" i="43"/>
  <c r="AA148" i="43"/>
  <c r="AG148" i="43"/>
  <c r="AD436" i="43"/>
  <c r="AC436" i="43"/>
  <c r="AA436" i="43"/>
  <c r="AB436" i="43"/>
  <c r="Z435" i="43"/>
  <c r="AH435" i="43"/>
  <c r="AG147" i="43"/>
  <c r="AD435" i="43"/>
  <c r="AC435" i="43"/>
  <c r="Z434" i="43"/>
  <c r="AH434" i="43"/>
  <c r="AA146" i="43"/>
  <c r="AG146" i="43"/>
  <c r="AD434" i="43"/>
  <c r="AC434" i="43"/>
  <c r="AA434" i="43"/>
  <c r="AB434" i="43"/>
  <c r="R64" i="43"/>
  <c r="F4" i="43"/>
  <c r="K81" i="43"/>
  <c r="J82" i="43"/>
  <c r="K82" i="43"/>
  <c r="X65" i="43"/>
  <c r="J83" i="43"/>
  <c r="K83" i="43"/>
  <c r="X66" i="43"/>
  <c r="J84" i="43"/>
  <c r="K84" i="43"/>
  <c r="X67" i="43"/>
  <c r="J85" i="43"/>
  <c r="K85" i="43"/>
  <c r="X68" i="43"/>
  <c r="J86" i="43"/>
  <c r="K86" i="43"/>
  <c r="X69" i="43"/>
  <c r="J87" i="43"/>
  <c r="K87" i="43"/>
  <c r="X70" i="43"/>
  <c r="J88" i="43"/>
  <c r="K88" i="43"/>
  <c r="X71" i="43"/>
  <c r="J89" i="43"/>
  <c r="K89" i="43"/>
  <c r="X72" i="43"/>
  <c r="J90" i="43"/>
  <c r="K90" i="43"/>
  <c r="X73" i="43"/>
  <c r="J91" i="43"/>
  <c r="K91" i="43"/>
  <c r="X74" i="43"/>
  <c r="J92" i="43"/>
  <c r="K92" i="43"/>
  <c r="X75" i="43"/>
  <c r="J93" i="43"/>
  <c r="K93" i="43"/>
  <c r="X76" i="43"/>
  <c r="J94" i="43"/>
  <c r="K94" i="43"/>
  <c r="X77" i="43"/>
  <c r="J95" i="43"/>
  <c r="K95" i="43"/>
  <c r="X78" i="43"/>
  <c r="J96" i="43"/>
  <c r="K96" i="43"/>
  <c r="X79" i="43"/>
  <c r="J97" i="43"/>
  <c r="K97" i="43"/>
  <c r="X80" i="43"/>
  <c r="J98" i="43"/>
  <c r="K98" i="43"/>
  <c r="X81" i="43"/>
  <c r="J99" i="43"/>
  <c r="K99" i="43"/>
  <c r="X82" i="43"/>
  <c r="J100" i="43"/>
  <c r="K100" i="43"/>
  <c r="X83" i="43"/>
  <c r="J101" i="43"/>
  <c r="K101" i="43"/>
  <c r="X84" i="43"/>
  <c r="J102" i="43"/>
  <c r="K102" i="43"/>
  <c r="X85" i="43"/>
  <c r="J103" i="43"/>
  <c r="K103" i="43"/>
  <c r="X86" i="43"/>
  <c r="J104" i="43"/>
  <c r="K104" i="43"/>
  <c r="X87" i="43"/>
  <c r="J105" i="43"/>
  <c r="K105" i="43"/>
  <c r="X88" i="43"/>
  <c r="J106" i="43"/>
  <c r="K106" i="43"/>
  <c r="X89" i="43"/>
  <c r="J107" i="43"/>
  <c r="K107" i="43"/>
  <c r="X90" i="43"/>
  <c r="J108" i="43"/>
  <c r="K108" i="43"/>
  <c r="X91" i="43"/>
  <c r="J109" i="43"/>
  <c r="K109" i="43"/>
  <c r="X92" i="43"/>
  <c r="J110" i="43"/>
  <c r="K110" i="43"/>
  <c r="X93" i="43"/>
  <c r="J111" i="43"/>
  <c r="K111" i="43"/>
  <c r="X94" i="43"/>
  <c r="J112" i="43"/>
  <c r="K112" i="43"/>
  <c r="X95" i="43"/>
  <c r="J113" i="43"/>
  <c r="K113" i="43"/>
  <c r="X96" i="43"/>
  <c r="J114" i="43"/>
  <c r="K114" i="43"/>
  <c r="X97" i="43"/>
  <c r="J115" i="43"/>
  <c r="K115" i="43"/>
  <c r="X98" i="43"/>
  <c r="J116" i="43"/>
  <c r="K116" i="43"/>
  <c r="X99" i="43"/>
  <c r="Y65" i="43"/>
  <c r="Y66" i="43"/>
  <c r="Y67" i="43"/>
  <c r="Y68" i="43"/>
  <c r="Y69" i="43"/>
  <c r="Y70" i="43"/>
  <c r="Y71" i="43"/>
  <c r="Y72" i="43"/>
  <c r="Y73" i="43"/>
  <c r="Y74" i="43"/>
  <c r="Y75" i="43"/>
  <c r="Y76" i="43"/>
  <c r="Y77" i="43"/>
  <c r="Y78" i="43"/>
  <c r="Y79" i="43"/>
  <c r="Y80" i="43"/>
  <c r="Y81" i="43"/>
  <c r="Y82" i="43"/>
  <c r="Y83" i="43"/>
  <c r="Y84" i="43"/>
  <c r="Y85" i="43"/>
  <c r="Y86" i="43"/>
  <c r="Y87" i="43"/>
  <c r="Y88" i="43"/>
  <c r="Y89" i="43"/>
  <c r="Y90" i="43"/>
  <c r="Y91" i="43"/>
  <c r="Y92" i="43"/>
  <c r="Y93" i="43"/>
  <c r="Y94" i="43"/>
  <c r="Y95" i="43"/>
  <c r="Y96" i="43"/>
  <c r="Y97" i="43"/>
  <c r="Y98" i="43"/>
  <c r="Y99" i="43"/>
  <c r="R65" i="43"/>
  <c r="F5" i="43"/>
  <c r="R66" i="43"/>
  <c r="F6" i="43"/>
  <c r="R67" i="43"/>
  <c r="F7" i="43"/>
  <c r="R68" i="43"/>
  <c r="F8" i="43"/>
  <c r="R69" i="43"/>
  <c r="F9" i="43"/>
  <c r="R70" i="43"/>
  <c r="F10" i="43"/>
  <c r="R71" i="43"/>
  <c r="F11" i="43"/>
  <c r="R72" i="43"/>
  <c r="F12" i="43"/>
  <c r="AI15" i="43"/>
  <c r="O3" i="43"/>
  <c r="P3" i="43"/>
  <c r="Q3" i="43"/>
  <c r="R3" i="43"/>
  <c r="S3" i="43"/>
  <c r="C23" i="43"/>
  <c r="C24" i="43"/>
  <c r="C25" i="43"/>
  <c r="T3" i="43"/>
  <c r="U3" i="43"/>
  <c r="V3" i="43"/>
  <c r="R4" i="43"/>
  <c r="AL3" i="43"/>
  <c r="AL4" i="43"/>
  <c r="AN4" i="43"/>
  <c r="AL5" i="43"/>
  <c r="AN5" i="43"/>
  <c r="AL6" i="43"/>
  <c r="AN6" i="43"/>
  <c r="AL7" i="43"/>
  <c r="AN7" i="43"/>
  <c r="AL8" i="43"/>
  <c r="AN8" i="43"/>
  <c r="AL9" i="43"/>
  <c r="AN9" i="43"/>
  <c r="AL10" i="43"/>
  <c r="AN10" i="43"/>
  <c r="AL11" i="43"/>
  <c r="AN11" i="43"/>
  <c r="AL12" i="43"/>
  <c r="AN12" i="43"/>
  <c r="C17" i="43"/>
  <c r="C18" i="43"/>
  <c r="C19" i="43"/>
  <c r="C20" i="43"/>
  <c r="C21" i="43"/>
  <c r="C22" i="43"/>
  <c r="S434" i="43"/>
  <c r="M434" i="43"/>
  <c r="Z433" i="43"/>
  <c r="AH433" i="43"/>
  <c r="AA145" i="43"/>
  <c r="AG145" i="43"/>
  <c r="AD433" i="43"/>
  <c r="AC433" i="43"/>
  <c r="AA433" i="43"/>
  <c r="AB433" i="43"/>
  <c r="R433" i="43"/>
  <c r="L433" i="43"/>
  <c r="Z432" i="43"/>
  <c r="AH432" i="43"/>
  <c r="AA144" i="43"/>
  <c r="AG144" i="43"/>
  <c r="AD432" i="43"/>
  <c r="AC432" i="43"/>
  <c r="AA432" i="43"/>
  <c r="AB432" i="43"/>
  <c r="Q432" i="43"/>
  <c r="K432" i="43"/>
  <c r="Z431" i="43"/>
  <c r="AH431" i="43"/>
  <c r="AA143" i="43"/>
  <c r="AG143" i="43"/>
  <c r="AD431" i="43"/>
  <c r="AC431" i="43"/>
  <c r="AA431" i="43"/>
  <c r="AB431" i="43"/>
  <c r="P431" i="43"/>
  <c r="J431" i="43"/>
  <c r="Z430" i="43"/>
  <c r="AH430" i="43"/>
  <c r="AA142" i="43"/>
  <c r="AG142" i="43"/>
  <c r="AD430" i="43"/>
  <c r="AC430" i="43"/>
  <c r="AA430" i="43"/>
  <c r="AB430" i="43"/>
  <c r="O430" i="43"/>
  <c r="I430" i="43"/>
  <c r="Z429" i="43"/>
  <c r="AH429" i="43"/>
  <c r="AG141" i="43"/>
  <c r="AD429" i="43"/>
  <c r="AC429" i="43"/>
  <c r="N429" i="43"/>
  <c r="H429" i="43"/>
  <c r="Z428" i="43"/>
  <c r="AH428" i="43"/>
  <c r="AA140" i="43"/>
  <c r="AG140" i="43"/>
  <c r="AD428" i="43"/>
  <c r="AC428" i="43"/>
  <c r="AA428" i="43"/>
  <c r="AB428" i="43"/>
  <c r="T428" i="43"/>
  <c r="B428" i="43"/>
  <c r="Z427" i="43"/>
  <c r="AH427" i="43"/>
  <c r="AA139" i="43"/>
  <c r="AG139" i="43"/>
  <c r="AD427" i="43"/>
  <c r="AC427" i="43"/>
  <c r="AA427" i="43"/>
  <c r="AB427" i="43"/>
  <c r="T427" i="43"/>
  <c r="G427" i="43"/>
  <c r="F427" i="43"/>
  <c r="E427" i="43"/>
  <c r="D427" i="43"/>
  <c r="C427" i="43"/>
  <c r="B427" i="43"/>
  <c r="Z426" i="43"/>
  <c r="AH426" i="43"/>
  <c r="AA138" i="43"/>
  <c r="AG138" i="43"/>
  <c r="AD426" i="43"/>
  <c r="AC426" i="43"/>
  <c r="AA426" i="43"/>
  <c r="AB426" i="43"/>
  <c r="T426" i="43"/>
  <c r="S426" i="43"/>
  <c r="R426" i="43"/>
  <c r="Q426" i="43"/>
  <c r="P426" i="43"/>
  <c r="O426" i="43"/>
  <c r="N426" i="43"/>
  <c r="M426" i="43"/>
  <c r="L426" i="43"/>
  <c r="K426" i="43"/>
  <c r="J426" i="43"/>
  <c r="I426" i="43"/>
  <c r="H426" i="43"/>
  <c r="G426" i="43"/>
  <c r="F426" i="43"/>
  <c r="E426" i="43"/>
  <c r="D426" i="43"/>
  <c r="C426" i="43"/>
  <c r="B426" i="43"/>
  <c r="Z425" i="43"/>
  <c r="AH425" i="43"/>
  <c r="AA137" i="43"/>
  <c r="AG137" i="43"/>
  <c r="AD425" i="43"/>
  <c r="AC425" i="43"/>
  <c r="AA425" i="43"/>
  <c r="AB425" i="43"/>
  <c r="Q4" i="43"/>
  <c r="AG3" i="43"/>
  <c r="AG4" i="43"/>
  <c r="AI4" i="43"/>
  <c r="AG5" i="43"/>
  <c r="AI5" i="43"/>
  <c r="AG6" i="43"/>
  <c r="AI6" i="43"/>
  <c r="AG7" i="43"/>
  <c r="AI7" i="43"/>
  <c r="AG8" i="43"/>
  <c r="AI8" i="43"/>
  <c r="AG9" i="43"/>
  <c r="AI9" i="43"/>
  <c r="AG10" i="43"/>
  <c r="AI10" i="43"/>
  <c r="AG11" i="43"/>
  <c r="AI11" i="43"/>
  <c r="AG12" i="43"/>
  <c r="AI12" i="43"/>
  <c r="S425" i="43"/>
  <c r="M425" i="43"/>
  <c r="Z424" i="43"/>
  <c r="AH424" i="43"/>
  <c r="AA136" i="43"/>
  <c r="AG136" i="43"/>
  <c r="AD424" i="43"/>
  <c r="AC424" i="43"/>
  <c r="AA424" i="43"/>
  <c r="AB424" i="43"/>
  <c r="R424" i="43"/>
  <c r="L424" i="43"/>
  <c r="Z423" i="43"/>
  <c r="AH423" i="43"/>
  <c r="AG135" i="43"/>
  <c r="AD423" i="43"/>
  <c r="AC423" i="43"/>
  <c r="Q423" i="43"/>
  <c r="K423" i="43"/>
  <c r="Z422" i="43"/>
  <c r="AH422" i="43"/>
  <c r="AA134" i="43"/>
  <c r="AG134" i="43"/>
  <c r="AD422" i="43"/>
  <c r="AC422" i="43"/>
  <c r="AA422" i="43"/>
  <c r="AB422" i="43"/>
  <c r="P422" i="43"/>
  <c r="J422" i="43"/>
  <c r="Z421" i="43"/>
  <c r="AH421" i="43"/>
  <c r="AA133" i="43"/>
  <c r="AG133" i="43"/>
  <c r="AD421" i="43"/>
  <c r="AC421" i="43"/>
  <c r="AA421" i="43"/>
  <c r="AB421" i="43"/>
  <c r="O421" i="43"/>
  <c r="I421" i="43"/>
  <c r="Z420" i="43"/>
  <c r="AH420" i="43"/>
  <c r="AA132" i="43"/>
  <c r="AG132" i="43"/>
  <c r="AD420" i="43"/>
  <c r="AC420" i="43"/>
  <c r="AA420" i="43"/>
  <c r="AB420" i="43"/>
  <c r="N420" i="43"/>
  <c r="H420" i="43"/>
  <c r="Z419" i="43"/>
  <c r="AH419" i="43"/>
  <c r="AA131" i="43"/>
  <c r="AG131" i="43"/>
  <c r="AD419" i="43"/>
  <c r="AC419" i="43"/>
  <c r="AA419" i="43"/>
  <c r="AB419" i="43"/>
  <c r="T419" i="43"/>
  <c r="B419" i="43"/>
  <c r="Z418" i="43"/>
  <c r="AH418" i="43"/>
  <c r="AA130" i="43"/>
  <c r="AG130" i="43"/>
  <c r="AD418" i="43"/>
  <c r="AC418" i="43"/>
  <c r="AA418" i="43"/>
  <c r="AB418" i="43"/>
  <c r="T418" i="43"/>
  <c r="G418" i="43"/>
  <c r="F418" i="43"/>
  <c r="E418" i="43"/>
  <c r="D418" i="43"/>
  <c r="C418" i="43"/>
  <c r="B418" i="43"/>
  <c r="Z417" i="43"/>
  <c r="AH417" i="43"/>
  <c r="AG129" i="43"/>
  <c r="AD417" i="43"/>
  <c r="AC417" i="43"/>
  <c r="T417" i="43"/>
  <c r="S417" i="43"/>
  <c r="R417" i="43"/>
  <c r="Q417" i="43"/>
  <c r="P417" i="43"/>
  <c r="O417" i="43"/>
  <c r="N417" i="43"/>
  <c r="M417" i="43"/>
  <c r="L417" i="43"/>
  <c r="K417" i="43"/>
  <c r="J417" i="43"/>
  <c r="I417" i="43"/>
  <c r="H417" i="43"/>
  <c r="G417" i="43"/>
  <c r="F417" i="43"/>
  <c r="E417" i="43"/>
  <c r="D417" i="43"/>
  <c r="C417" i="43"/>
  <c r="B417" i="43"/>
  <c r="Z416" i="43"/>
  <c r="AH416" i="43"/>
  <c r="AA128" i="43"/>
  <c r="AG128" i="43"/>
  <c r="AD416" i="43"/>
  <c r="AC416" i="43"/>
  <c r="AA416" i="43"/>
  <c r="AB416" i="43"/>
  <c r="P4" i="43"/>
  <c r="AB3" i="43"/>
  <c r="AB4" i="43"/>
  <c r="AD4" i="43"/>
  <c r="AB5" i="43"/>
  <c r="AD5" i="43"/>
  <c r="AB6" i="43"/>
  <c r="AD6" i="43"/>
  <c r="AB7" i="43"/>
  <c r="AD7" i="43"/>
  <c r="AB8" i="43"/>
  <c r="AD8" i="43"/>
  <c r="AB9" i="43"/>
  <c r="AD9" i="43"/>
  <c r="AB10" i="43"/>
  <c r="AD10" i="43"/>
  <c r="AB11" i="43"/>
  <c r="AD11" i="43"/>
  <c r="AB12" i="43"/>
  <c r="AD12" i="43"/>
  <c r="S416" i="43"/>
  <c r="M416" i="43"/>
  <c r="Z415" i="43"/>
  <c r="AH415" i="43"/>
  <c r="AA127" i="43"/>
  <c r="AG127" i="43"/>
  <c r="AD415" i="43"/>
  <c r="AC415" i="43"/>
  <c r="AA415" i="43"/>
  <c r="AB415" i="43"/>
  <c r="R415" i="43"/>
  <c r="L415" i="43"/>
  <c r="Z414" i="43"/>
  <c r="AH414" i="43"/>
  <c r="AA126" i="43"/>
  <c r="AG126" i="43"/>
  <c r="AD414" i="43"/>
  <c r="AC414" i="43"/>
  <c r="AA414" i="43"/>
  <c r="AB414" i="43"/>
  <c r="Q414" i="43"/>
  <c r="K414" i="43"/>
  <c r="Z413" i="43"/>
  <c r="AH413" i="43"/>
  <c r="AA125" i="43"/>
  <c r="AG125" i="43"/>
  <c r="AD413" i="43"/>
  <c r="AC413" i="43"/>
  <c r="AA413" i="43"/>
  <c r="AB413" i="43"/>
  <c r="P413" i="43"/>
  <c r="J413" i="43"/>
  <c r="Z412" i="43"/>
  <c r="AH412" i="43"/>
  <c r="AA124" i="43"/>
  <c r="AG124" i="43"/>
  <c r="AD412" i="43"/>
  <c r="AC412" i="43"/>
  <c r="AA412" i="43"/>
  <c r="AB412" i="43"/>
  <c r="O412" i="43"/>
  <c r="I412" i="43"/>
  <c r="Z411" i="43"/>
  <c r="AH411" i="43"/>
  <c r="AG123" i="43"/>
  <c r="AD411" i="43"/>
  <c r="AC411" i="43"/>
  <c r="N411" i="43"/>
  <c r="H411" i="43"/>
  <c r="Z410" i="43"/>
  <c r="AH410" i="43"/>
  <c r="AA122" i="43"/>
  <c r="AG122" i="43"/>
  <c r="AD410" i="43"/>
  <c r="AC410" i="43"/>
  <c r="AA410" i="43"/>
  <c r="AB410" i="43"/>
  <c r="T410" i="43"/>
  <c r="B410" i="43"/>
  <c r="Z409" i="43"/>
  <c r="AH409" i="43"/>
  <c r="AA121" i="43"/>
  <c r="AG121" i="43"/>
  <c r="AD409" i="43"/>
  <c r="AC409" i="43"/>
  <c r="AA409" i="43"/>
  <c r="AB409" i="43"/>
  <c r="T409" i="43"/>
  <c r="G409" i="43"/>
  <c r="F409" i="43"/>
  <c r="E409" i="43"/>
  <c r="D409" i="43"/>
  <c r="C409" i="43"/>
  <c r="B409" i="43"/>
  <c r="Z408" i="43"/>
  <c r="AH408" i="43"/>
  <c r="AA120" i="43"/>
  <c r="AG120" i="43"/>
  <c r="AD408" i="43"/>
  <c r="AC408" i="43"/>
  <c r="AA408" i="43"/>
  <c r="AB408" i="43"/>
  <c r="T408" i="43"/>
  <c r="S408" i="43"/>
  <c r="R408" i="43"/>
  <c r="Q408" i="43"/>
  <c r="P408" i="43"/>
  <c r="O408" i="43"/>
  <c r="N408" i="43"/>
  <c r="M408" i="43"/>
  <c r="L408" i="43"/>
  <c r="K408" i="43"/>
  <c r="J408" i="43"/>
  <c r="I408" i="43"/>
  <c r="H408" i="43"/>
  <c r="G408" i="43"/>
  <c r="F408" i="43"/>
  <c r="E408" i="43"/>
  <c r="D408" i="43"/>
  <c r="C408" i="43"/>
  <c r="B408" i="43"/>
  <c r="Z407" i="43"/>
  <c r="AH407" i="43"/>
  <c r="AA119" i="43"/>
  <c r="AG119" i="43"/>
  <c r="AD407" i="43"/>
  <c r="AC407" i="43"/>
  <c r="AA407" i="43"/>
  <c r="AB407" i="43"/>
  <c r="O4" i="43"/>
  <c r="W3" i="43"/>
  <c r="W4" i="43"/>
  <c r="Y4" i="43"/>
  <c r="W5" i="43"/>
  <c r="Y5" i="43"/>
  <c r="W6" i="43"/>
  <c r="Y6" i="43"/>
  <c r="W7" i="43"/>
  <c r="Y7" i="43"/>
  <c r="W8" i="43"/>
  <c r="Y8" i="43"/>
  <c r="W9" i="43"/>
  <c r="Y9" i="43"/>
  <c r="W10" i="43"/>
  <c r="Y10" i="43"/>
  <c r="W11" i="43"/>
  <c r="Y11" i="43"/>
  <c r="W12" i="43"/>
  <c r="Y12" i="43"/>
  <c r="S407" i="43"/>
  <c r="M407" i="43"/>
  <c r="Z406" i="43"/>
  <c r="AH406" i="43"/>
  <c r="AA118" i="43"/>
  <c r="AG118" i="43"/>
  <c r="AD406" i="43"/>
  <c r="AC406" i="43"/>
  <c r="AA406" i="43"/>
  <c r="AB406" i="43"/>
  <c r="R406" i="43"/>
  <c r="L406" i="43"/>
  <c r="Z405" i="43"/>
  <c r="AH405" i="43"/>
  <c r="AG117" i="43"/>
  <c r="AD405" i="43"/>
  <c r="AC405" i="43"/>
  <c r="Q405" i="43"/>
  <c r="K405" i="43"/>
  <c r="Z404" i="43"/>
  <c r="AH404" i="43"/>
  <c r="AA116" i="43"/>
  <c r="AG116" i="43"/>
  <c r="AD404" i="43"/>
  <c r="AC404" i="43"/>
  <c r="AA404" i="43"/>
  <c r="AB404" i="43"/>
  <c r="P404" i="43"/>
  <c r="J404" i="43"/>
  <c r="Z403" i="43"/>
  <c r="AH403" i="43"/>
  <c r="AA115" i="43"/>
  <c r="AG115" i="43"/>
  <c r="AD403" i="43"/>
  <c r="AC403" i="43"/>
  <c r="AA403" i="43"/>
  <c r="AB403" i="43"/>
  <c r="O403" i="43"/>
  <c r="I403" i="43"/>
  <c r="Z402" i="43"/>
  <c r="AH402" i="43"/>
  <c r="AA114" i="43"/>
  <c r="AG114" i="43"/>
  <c r="AD402" i="43"/>
  <c r="AC402" i="43"/>
  <c r="AA402" i="43"/>
  <c r="AB402" i="43"/>
  <c r="N402" i="43"/>
  <c r="H402" i="43"/>
  <c r="Z401" i="43"/>
  <c r="AH401" i="43"/>
  <c r="AA113" i="43"/>
  <c r="AG113" i="43"/>
  <c r="AD401" i="43"/>
  <c r="AC401" i="43"/>
  <c r="AA401" i="43"/>
  <c r="AB401" i="43"/>
  <c r="T401" i="43"/>
  <c r="B401" i="43"/>
  <c r="Z400" i="43"/>
  <c r="AH400" i="43"/>
  <c r="AA112" i="43"/>
  <c r="AG112" i="43"/>
  <c r="AD400" i="43"/>
  <c r="AC400" i="43"/>
  <c r="AA400" i="43"/>
  <c r="AB400" i="43"/>
  <c r="T400" i="43"/>
  <c r="G400" i="43"/>
  <c r="F400" i="43"/>
  <c r="E400" i="43"/>
  <c r="D400" i="43"/>
  <c r="C400" i="43"/>
  <c r="B400" i="43"/>
  <c r="Z399" i="43"/>
  <c r="AH399" i="43"/>
  <c r="AG111" i="43"/>
  <c r="AD399" i="43"/>
  <c r="AC399" i="43"/>
  <c r="Z398" i="43"/>
  <c r="AH398" i="43"/>
  <c r="AA110" i="43"/>
  <c r="AG110" i="43"/>
  <c r="AD398" i="43"/>
  <c r="AC398" i="43"/>
  <c r="AA398" i="43"/>
  <c r="AB398" i="43"/>
  <c r="Z397" i="43"/>
  <c r="AH397" i="43"/>
  <c r="AA109" i="43"/>
  <c r="AG109" i="43"/>
  <c r="AD397" i="43"/>
  <c r="AC397" i="43"/>
  <c r="AA397" i="43"/>
  <c r="AB397" i="43"/>
  <c r="Z396" i="43"/>
  <c r="AH396" i="43"/>
  <c r="AA108" i="43"/>
  <c r="AG108" i="43"/>
  <c r="AD396" i="43"/>
  <c r="AC396" i="43"/>
  <c r="AA396" i="43"/>
  <c r="AB396" i="43"/>
  <c r="S396" i="43"/>
  <c r="F13" i="43"/>
  <c r="J396" i="43"/>
  <c r="Z395" i="43"/>
  <c r="AH395" i="43"/>
  <c r="AA107" i="43"/>
  <c r="AG107" i="43"/>
  <c r="AD395" i="43"/>
  <c r="AC395" i="43"/>
  <c r="AA395" i="43"/>
  <c r="AB395" i="43"/>
  <c r="R395" i="43"/>
  <c r="I395" i="43"/>
  <c r="Z394" i="43"/>
  <c r="AH394" i="43"/>
  <c r="AA106" i="43"/>
  <c r="AG106" i="43"/>
  <c r="AD394" i="43"/>
  <c r="AC394" i="43"/>
  <c r="AA394" i="43"/>
  <c r="AB394" i="43"/>
  <c r="Q394" i="43"/>
  <c r="H394" i="43"/>
  <c r="Z393" i="43"/>
  <c r="AH393" i="43"/>
  <c r="AG105" i="43"/>
  <c r="AD393" i="43"/>
  <c r="AC393" i="43"/>
  <c r="P393" i="43"/>
  <c r="G393" i="43"/>
  <c r="Z392" i="43"/>
  <c r="AH392" i="43"/>
  <c r="AA104" i="43"/>
  <c r="AG104" i="43"/>
  <c r="AD392" i="43"/>
  <c r="AC392" i="43"/>
  <c r="AA392" i="43"/>
  <c r="AB392" i="43"/>
  <c r="O392" i="43"/>
  <c r="F392" i="43"/>
  <c r="Z391" i="43"/>
  <c r="AH391" i="43"/>
  <c r="AA103" i="43"/>
  <c r="AG103" i="43"/>
  <c r="AD391" i="43"/>
  <c r="AC391" i="43"/>
  <c r="AA391" i="43"/>
  <c r="AB391" i="43"/>
  <c r="N391" i="43"/>
  <c r="E391" i="43"/>
  <c r="Z390" i="43"/>
  <c r="AH390" i="43"/>
  <c r="AA102" i="43"/>
  <c r="AG102" i="43"/>
  <c r="AD390" i="43"/>
  <c r="AC390" i="43"/>
  <c r="AA390" i="43"/>
  <c r="AB390" i="43"/>
  <c r="M390" i="43"/>
  <c r="D390" i="43"/>
  <c r="Z389" i="43"/>
  <c r="AH389" i="43"/>
  <c r="AA101" i="43"/>
  <c r="AG101" i="43"/>
  <c r="AD389" i="43"/>
  <c r="AC389" i="43"/>
  <c r="AA389" i="43"/>
  <c r="AB389" i="43"/>
  <c r="L389" i="43"/>
  <c r="C389" i="43"/>
  <c r="Z388" i="43"/>
  <c r="AH388" i="43"/>
  <c r="AA100" i="43"/>
  <c r="AG100" i="43"/>
  <c r="AD388" i="43"/>
  <c r="AC388" i="43"/>
  <c r="AA388" i="43"/>
  <c r="AB388" i="43"/>
  <c r="K388" i="43"/>
  <c r="B388" i="43"/>
  <c r="Z387" i="43"/>
  <c r="AH387" i="43"/>
  <c r="AA99" i="43"/>
  <c r="AG99" i="43"/>
  <c r="AD387" i="43"/>
  <c r="AC387" i="43"/>
  <c r="AA387" i="43"/>
  <c r="AB387" i="43"/>
  <c r="Z386" i="43"/>
  <c r="AH386" i="43"/>
  <c r="AA98" i="43"/>
  <c r="AG98" i="43"/>
  <c r="AD386" i="43"/>
  <c r="AC386" i="43"/>
  <c r="AA386" i="43"/>
  <c r="AB386" i="43"/>
  <c r="Z385" i="43"/>
  <c r="AH385" i="43"/>
  <c r="AA97" i="43"/>
  <c r="AG97" i="43"/>
  <c r="AD385" i="43"/>
  <c r="AC385" i="43"/>
  <c r="AA385" i="43"/>
  <c r="AB385" i="43"/>
  <c r="Z384" i="43"/>
  <c r="AH384" i="43"/>
  <c r="AA96" i="43"/>
  <c r="AG96" i="43"/>
  <c r="AD384" i="43"/>
  <c r="AC384" i="43"/>
  <c r="AA384" i="43"/>
  <c r="AB384" i="43"/>
  <c r="Z383" i="43"/>
  <c r="AH383" i="43"/>
  <c r="AA95" i="43"/>
  <c r="AG95" i="43"/>
  <c r="AD383" i="43"/>
  <c r="AC383" i="43"/>
  <c r="AA383" i="43"/>
  <c r="AB383" i="43"/>
  <c r="Z382" i="43"/>
  <c r="AH382" i="43"/>
  <c r="AA94" i="43"/>
  <c r="AG94" i="43"/>
  <c r="AD382" i="43"/>
  <c r="AC382" i="43"/>
  <c r="AA382" i="43"/>
  <c r="AB382" i="43"/>
  <c r="Z381" i="43"/>
  <c r="AH381" i="43"/>
  <c r="AA93" i="43"/>
  <c r="AG93" i="43"/>
  <c r="AD381" i="43"/>
  <c r="AC381" i="43"/>
  <c r="AA381" i="43"/>
  <c r="AB381" i="43"/>
  <c r="Z380" i="43"/>
  <c r="AH380" i="43"/>
  <c r="AA92" i="43"/>
  <c r="AG92" i="43"/>
  <c r="AD380" i="43"/>
  <c r="AC380" i="43"/>
  <c r="AA380" i="43"/>
  <c r="AB380" i="43"/>
  <c r="Z379" i="43"/>
  <c r="AH379" i="43"/>
  <c r="AA91" i="43"/>
  <c r="AG91" i="43"/>
  <c r="AD379" i="43"/>
  <c r="AC379" i="43"/>
  <c r="AA379" i="43"/>
  <c r="AB379" i="43"/>
  <c r="Z378" i="43"/>
  <c r="AH378" i="43"/>
  <c r="AA90" i="43"/>
  <c r="AG90" i="43"/>
  <c r="AD378" i="43"/>
  <c r="AC378" i="43"/>
  <c r="AA378" i="43"/>
  <c r="AB378" i="43"/>
  <c r="Z377" i="43"/>
  <c r="AH377" i="43"/>
  <c r="AA89" i="43"/>
  <c r="AG89" i="43"/>
  <c r="AD377" i="43"/>
  <c r="AC377" i="43"/>
  <c r="AA377" i="43"/>
  <c r="AB377" i="43"/>
  <c r="Z376" i="43"/>
  <c r="AH376" i="43"/>
  <c r="AA88" i="43"/>
  <c r="AG88" i="43"/>
  <c r="AD376" i="43"/>
  <c r="AC376" i="43"/>
  <c r="AA376" i="43"/>
  <c r="AB376" i="43"/>
  <c r="Z375" i="43"/>
  <c r="AH375" i="43"/>
  <c r="AA87" i="43"/>
  <c r="AG87" i="43"/>
  <c r="AD375" i="43"/>
  <c r="AC375" i="43"/>
  <c r="AA375" i="43"/>
  <c r="AB375" i="43"/>
  <c r="Z374" i="43"/>
  <c r="AH374" i="43"/>
  <c r="AA86" i="43"/>
  <c r="AG86" i="43"/>
  <c r="AD374" i="43"/>
  <c r="AC374" i="43"/>
  <c r="AA374" i="43"/>
  <c r="AB374" i="43"/>
  <c r="Z373" i="43"/>
  <c r="AH373" i="43"/>
  <c r="AA85" i="43"/>
  <c r="AG85" i="43"/>
  <c r="AD373" i="43"/>
  <c r="AC373" i="43"/>
  <c r="AA373" i="43"/>
  <c r="AB373" i="43"/>
  <c r="Z372" i="43"/>
  <c r="AH372" i="43"/>
  <c r="AA84" i="43"/>
  <c r="AG84" i="43"/>
  <c r="AD372" i="43"/>
  <c r="AC372" i="43"/>
  <c r="AA372" i="43"/>
  <c r="AB372" i="43"/>
  <c r="Z371" i="43"/>
  <c r="AH371" i="43"/>
  <c r="AA83" i="43"/>
  <c r="AG83" i="43"/>
  <c r="AD371" i="43"/>
  <c r="AC371" i="43"/>
  <c r="AA371" i="43"/>
  <c r="AB371" i="43"/>
  <c r="Z370" i="43"/>
  <c r="AH370" i="43"/>
  <c r="AA82" i="43"/>
  <c r="AG82" i="43"/>
  <c r="AD370" i="43"/>
  <c r="AC370" i="43"/>
  <c r="AA370" i="43"/>
  <c r="AB370" i="43"/>
  <c r="Z369" i="43"/>
  <c r="AH369" i="43"/>
  <c r="AA81" i="43"/>
  <c r="AG81" i="43"/>
  <c r="AD369" i="43"/>
  <c r="AC369" i="43"/>
  <c r="AA369" i="43"/>
  <c r="AB369" i="43"/>
  <c r="Z368" i="43"/>
  <c r="AH368" i="43"/>
  <c r="AA80" i="43"/>
  <c r="AG80" i="43"/>
  <c r="AD368" i="43"/>
  <c r="AC368" i="43"/>
  <c r="AA368" i="43"/>
  <c r="AB368" i="43"/>
  <c r="Z367" i="43"/>
  <c r="AH367" i="43"/>
  <c r="AA79" i="43"/>
  <c r="AG79" i="43"/>
  <c r="AD367" i="43"/>
  <c r="AC367" i="43"/>
  <c r="AA367" i="43"/>
  <c r="AB367" i="43"/>
  <c r="Z366" i="43"/>
  <c r="AH366" i="43"/>
  <c r="AA78" i="43"/>
  <c r="AG78" i="43"/>
  <c r="AD366" i="43"/>
  <c r="AC366" i="43"/>
  <c r="AA366" i="43"/>
  <c r="AB366" i="43"/>
  <c r="Z365" i="43"/>
  <c r="AH365" i="43"/>
  <c r="AA77" i="43"/>
  <c r="AG77" i="43"/>
  <c r="AD365" i="43"/>
  <c r="AC365" i="43"/>
  <c r="AA365" i="43"/>
  <c r="AB365" i="43"/>
  <c r="Z364" i="43"/>
  <c r="AH364" i="43"/>
  <c r="AA76" i="43"/>
  <c r="AG76" i="43"/>
  <c r="AD364" i="43"/>
  <c r="AC364" i="43"/>
  <c r="AA364" i="43"/>
  <c r="AB364" i="43"/>
  <c r="Z363" i="43"/>
  <c r="AH363" i="43"/>
  <c r="AA75" i="43"/>
  <c r="AG75" i="43"/>
  <c r="AD363" i="43"/>
  <c r="AC363" i="43"/>
  <c r="AA363" i="43"/>
  <c r="AB363" i="43"/>
  <c r="Z362" i="43"/>
  <c r="AH362" i="43"/>
  <c r="AA74" i="43"/>
  <c r="AG74" i="43"/>
  <c r="AD362" i="43"/>
  <c r="AC362" i="43"/>
  <c r="AA362" i="43"/>
  <c r="AB362" i="43"/>
  <c r="Z361" i="43"/>
  <c r="AH361" i="43"/>
  <c r="AA73" i="43"/>
  <c r="AG73" i="43"/>
  <c r="AD361" i="43"/>
  <c r="AC361" i="43"/>
  <c r="AA361" i="43"/>
  <c r="AB361" i="43"/>
  <c r="Z360" i="43"/>
  <c r="AH360" i="43"/>
  <c r="AA72" i="43"/>
  <c r="AG72" i="43"/>
  <c r="AD360" i="43"/>
  <c r="AC360" i="43"/>
  <c r="AA360" i="43"/>
  <c r="AB360" i="43"/>
  <c r="Z359" i="43"/>
  <c r="AH359" i="43"/>
  <c r="AA71" i="43"/>
  <c r="AG71" i="43"/>
  <c r="AD359" i="43"/>
  <c r="AC359" i="43"/>
  <c r="AA359" i="43"/>
  <c r="AB359" i="43"/>
  <c r="Z358" i="43"/>
  <c r="AH358" i="43"/>
  <c r="AA70" i="43"/>
  <c r="AG70" i="43"/>
  <c r="AD358" i="43"/>
  <c r="AC358" i="43"/>
  <c r="AA358" i="43"/>
  <c r="AB358" i="43"/>
  <c r="Z357" i="43"/>
  <c r="AH357" i="43"/>
  <c r="AA69" i="43"/>
  <c r="AG69" i="43"/>
  <c r="AD357" i="43"/>
  <c r="AC357" i="43"/>
  <c r="AA357" i="43"/>
  <c r="AB357" i="43"/>
  <c r="Z356" i="43"/>
  <c r="AH356" i="43"/>
  <c r="AA68" i="43"/>
  <c r="AG68" i="43"/>
  <c r="AD356" i="43"/>
  <c r="AC356" i="43"/>
  <c r="AA356" i="43"/>
  <c r="AB356" i="43"/>
  <c r="Z355" i="43"/>
  <c r="AH355" i="43"/>
  <c r="AA67" i="43"/>
  <c r="AG67" i="43"/>
  <c r="AD355" i="43"/>
  <c r="AC355" i="43"/>
  <c r="AA355" i="43"/>
  <c r="AB355" i="43"/>
  <c r="Z354" i="43"/>
  <c r="AH354" i="43"/>
  <c r="AA66" i="43"/>
  <c r="AG66" i="43"/>
  <c r="AD354" i="43"/>
  <c r="AC354" i="43"/>
  <c r="AA354" i="43"/>
  <c r="AB354" i="43"/>
  <c r="Z353" i="43"/>
  <c r="AH353" i="43"/>
  <c r="AA65" i="43"/>
  <c r="AG65" i="43"/>
  <c r="AD353" i="43"/>
  <c r="AC353" i="43"/>
  <c r="AA353" i="43"/>
  <c r="AB353" i="43"/>
  <c r="Z352" i="43"/>
  <c r="AH352" i="43"/>
  <c r="AA64" i="43"/>
  <c r="AG64" i="43"/>
  <c r="AD352" i="43"/>
  <c r="AC352" i="43"/>
  <c r="AA352" i="43"/>
  <c r="AB352" i="43"/>
  <c r="AF351" i="43"/>
  <c r="AE351" i="43"/>
  <c r="AD351" i="43"/>
  <c r="AC351" i="43"/>
  <c r="AB351" i="43"/>
  <c r="Z351" i="43"/>
  <c r="AF350" i="43"/>
  <c r="AE350" i="43"/>
  <c r="AD350" i="43"/>
  <c r="AC350" i="43"/>
  <c r="AB350" i="43"/>
  <c r="Z350" i="43"/>
  <c r="AF349" i="43"/>
  <c r="AE349" i="43"/>
  <c r="AD349" i="43"/>
  <c r="AC349" i="43"/>
  <c r="AB349" i="43"/>
  <c r="Z349" i="43"/>
  <c r="AF348" i="43"/>
  <c r="AE348" i="43"/>
  <c r="AD348" i="43"/>
  <c r="AC348" i="43"/>
  <c r="AB348" i="43"/>
  <c r="Z348" i="43"/>
  <c r="AF347" i="43"/>
  <c r="AE347" i="43"/>
  <c r="AD347" i="43"/>
  <c r="AC347" i="43"/>
  <c r="AB347" i="43"/>
  <c r="Z347" i="43"/>
  <c r="AF346" i="43"/>
  <c r="AE346" i="43"/>
  <c r="AD346" i="43"/>
  <c r="AC346" i="43"/>
  <c r="AB346" i="43"/>
  <c r="Z346" i="43"/>
  <c r="AF345" i="43"/>
  <c r="AE345" i="43"/>
  <c r="AD345" i="43"/>
  <c r="AC345" i="43"/>
  <c r="AB345" i="43"/>
  <c r="Z345" i="43"/>
  <c r="AF344" i="43"/>
  <c r="AE344" i="43"/>
  <c r="AD344" i="43"/>
  <c r="AC344" i="43"/>
  <c r="AB344" i="43"/>
  <c r="Z344" i="43"/>
  <c r="AF343" i="43"/>
  <c r="AE343" i="43"/>
  <c r="AD343" i="43"/>
  <c r="AC343" i="43"/>
  <c r="AB343" i="43"/>
  <c r="Z343" i="43"/>
  <c r="AF342" i="43"/>
  <c r="AE342" i="43"/>
  <c r="AD342" i="43"/>
  <c r="AC342" i="43"/>
  <c r="AB342" i="43"/>
  <c r="Z342" i="43"/>
  <c r="AF341" i="43"/>
  <c r="AE341" i="43"/>
  <c r="AD341" i="43"/>
  <c r="AC341" i="43"/>
  <c r="AB341" i="43"/>
  <c r="Z341" i="43"/>
  <c r="AF340" i="43"/>
  <c r="AE340" i="43"/>
  <c r="AD340" i="43"/>
  <c r="AC340" i="43"/>
  <c r="AB340" i="43"/>
  <c r="Z340" i="43"/>
  <c r="AF339" i="43"/>
  <c r="AE339" i="43"/>
  <c r="AD339" i="43"/>
  <c r="AC339" i="43"/>
  <c r="AB339" i="43"/>
  <c r="Z339" i="43"/>
  <c r="AF338" i="43"/>
  <c r="AE338" i="43"/>
  <c r="AD338" i="43"/>
  <c r="AC338" i="43"/>
  <c r="AB338" i="43"/>
  <c r="Z338" i="43"/>
  <c r="AF337" i="43"/>
  <c r="AE337" i="43"/>
  <c r="AD337" i="43"/>
  <c r="AC337" i="43"/>
  <c r="AB337" i="43"/>
  <c r="Z337" i="43"/>
  <c r="AF336" i="43"/>
  <c r="AE336" i="43"/>
  <c r="AD336" i="43"/>
  <c r="AC336" i="43"/>
  <c r="AB336" i="43"/>
  <c r="Z336" i="43"/>
  <c r="AF335" i="43"/>
  <c r="AE335" i="43"/>
  <c r="AD335" i="43"/>
  <c r="AC335" i="43"/>
  <c r="AB335" i="43"/>
  <c r="Z335" i="43"/>
  <c r="AF334" i="43"/>
  <c r="AE334" i="43"/>
  <c r="AD334" i="43"/>
  <c r="AC334" i="43"/>
  <c r="AB334" i="43"/>
  <c r="Z334" i="43"/>
  <c r="AF333" i="43"/>
  <c r="AE333" i="43"/>
  <c r="AD333" i="43"/>
  <c r="AC333" i="43"/>
  <c r="AB333" i="43"/>
  <c r="Z333" i="43"/>
  <c r="AF332" i="43"/>
  <c r="AE332" i="43"/>
  <c r="AD332" i="43"/>
  <c r="AC332" i="43"/>
  <c r="AB332" i="43"/>
  <c r="Z332" i="43"/>
  <c r="AF331" i="43"/>
  <c r="AE331" i="43"/>
  <c r="AD331" i="43"/>
  <c r="AC331" i="43"/>
  <c r="AB331" i="43"/>
  <c r="Z331" i="43"/>
  <c r="AF330" i="43"/>
  <c r="AE330" i="43"/>
  <c r="AD330" i="43"/>
  <c r="AC330" i="43"/>
  <c r="AB330" i="43"/>
  <c r="Z330" i="43"/>
  <c r="AF329" i="43"/>
  <c r="AE329" i="43"/>
  <c r="AD329" i="43"/>
  <c r="AC329" i="43"/>
  <c r="AB329" i="43"/>
  <c r="Z329" i="43"/>
  <c r="AF328" i="43"/>
  <c r="AE328" i="43"/>
  <c r="AD328" i="43"/>
  <c r="AC328" i="43"/>
  <c r="AB328" i="43"/>
  <c r="Z328" i="43"/>
  <c r="AF327" i="43"/>
  <c r="AE327" i="43"/>
  <c r="AD327" i="43"/>
  <c r="AC327" i="43"/>
  <c r="AB327" i="43"/>
  <c r="Z327" i="43"/>
  <c r="AF326" i="43"/>
  <c r="AE326" i="43"/>
  <c r="AD326" i="43"/>
  <c r="AC326" i="43"/>
  <c r="AB326" i="43"/>
  <c r="Z326" i="43"/>
  <c r="AF325" i="43"/>
  <c r="AE325" i="43"/>
  <c r="AD325" i="43"/>
  <c r="AC325" i="43"/>
  <c r="AB325" i="43"/>
  <c r="Z325" i="43"/>
  <c r="AF324" i="43"/>
  <c r="AE324" i="43"/>
  <c r="AD324" i="43"/>
  <c r="AC324" i="43"/>
  <c r="AB324" i="43"/>
  <c r="Z324" i="43"/>
  <c r="AF323" i="43"/>
  <c r="AE323" i="43"/>
  <c r="AD323" i="43"/>
  <c r="AC323" i="43"/>
  <c r="AB323" i="43"/>
  <c r="Z323" i="43"/>
  <c r="AF322" i="43"/>
  <c r="AE322" i="43"/>
  <c r="AD322" i="43"/>
  <c r="AC322" i="43"/>
  <c r="AB322" i="43"/>
  <c r="Z322" i="43"/>
  <c r="AF321" i="43"/>
  <c r="AE321" i="43"/>
  <c r="AD321" i="43"/>
  <c r="AC321" i="43"/>
  <c r="AB321" i="43"/>
  <c r="Z321" i="43"/>
  <c r="AF320" i="43"/>
  <c r="AE320" i="43"/>
  <c r="AD320" i="43"/>
  <c r="AC320" i="43"/>
  <c r="AB320" i="43"/>
  <c r="Z320" i="43"/>
  <c r="AF319" i="43"/>
  <c r="AE319" i="43"/>
  <c r="AD319" i="43"/>
  <c r="AC319" i="43"/>
  <c r="AB319" i="43"/>
  <c r="Z319" i="43"/>
  <c r="AF318" i="43"/>
  <c r="AE318" i="43"/>
  <c r="AD318" i="43"/>
  <c r="AC318" i="43"/>
  <c r="AB318" i="43"/>
  <c r="Z318" i="43"/>
  <c r="AF317" i="43"/>
  <c r="AE317" i="43"/>
  <c r="AD317" i="43"/>
  <c r="AC317" i="43"/>
  <c r="AB317" i="43"/>
  <c r="Z317" i="43"/>
  <c r="AF316" i="43"/>
  <c r="AE316" i="43"/>
  <c r="AD316" i="43"/>
  <c r="AC316" i="43"/>
  <c r="AB316" i="43"/>
  <c r="Z316" i="43"/>
  <c r="AF315" i="43"/>
  <c r="AE315" i="43"/>
  <c r="AD315" i="43"/>
  <c r="AC315" i="43"/>
  <c r="AB315" i="43"/>
  <c r="Z315" i="43"/>
  <c r="AF314" i="43"/>
  <c r="AE314" i="43"/>
  <c r="AD314" i="43"/>
  <c r="AC314" i="43"/>
  <c r="AB314" i="43"/>
  <c r="Z314" i="43"/>
  <c r="AF313" i="43"/>
  <c r="AE313" i="43"/>
  <c r="AD313" i="43"/>
  <c r="AC313" i="43"/>
  <c r="AB313" i="43"/>
  <c r="Z313" i="43"/>
  <c r="AF312" i="43"/>
  <c r="AE312" i="43"/>
  <c r="AD312" i="43"/>
  <c r="AC312" i="43"/>
  <c r="AB312" i="43"/>
  <c r="Z312" i="43"/>
  <c r="AF311" i="43"/>
  <c r="AE311" i="43"/>
  <c r="AD311" i="43"/>
  <c r="AC311" i="43"/>
  <c r="AB311" i="43"/>
  <c r="Z311" i="43"/>
  <c r="AF310" i="43"/>
  <c r="AE310" i="43"/>
  <c r="AD310" i="43"/>
  <c r="AC310" i="43"/>
  <c r="AB310" i="43"/>
  <c r="Z310" i="43"/>
  <c r="AF309" i="43"/>
  <c r="AE309" i="43"/>
  <c r="AD309" i="43"/>
  <c r="AC309" i="43"/>
  <c r="AB309" i="43"/>
  <c r="Z309" i="43"/>
  <c r="AF308" i="43"/>
  <c r="AE308" i="43"/>
  <c r="AD308" i="43"/>
  <c r="AC308" i="43"/>
  <c r="AB308" i="43"/>
  <c r="Z308" i="43"/>
  <c r="AF307" i="43"/>
  <c r="AE307" i="43"/>
  <c r="AD307" i="43"/>
  <c r="AC307" i="43"/>
  <c r="AB307" i="43"/>
  <c r="Z307" i="43"/>
  <c r="AF306" i="43"/>
  <c r="AE306" i="43"/>
  <c r="AD306" i="43"/>
  <c r="AC306" i="43"/>
  <c r="AB306" i="43"/>
  <c r="Z306" i="43"/>
  <c r="AF305" i="43"/>
  <c r="AE305" i="43"/>
  <c r="AD305" i="43"/>
  <c r="AC305" i="43"/>
  <c r="AB305" i="43"/>
  <c r="Z305" i="43"/>
  <c r="AF304" i="43"/>
  <c r="AE304" i="43"/>
  <c r="AD304" i="43"/>
  <c r="AC304" i="43"/>
  <c r="AB304" i="43"/>
  <c r="Z304" i="43"/>
  <c r="AF303" i="43"/>
  <c r="AE303" i="43"/>
  <c r="AD303" i="43"/>
  <c r="AC303" i="43"/>
  <c r="AB303" i="43"/>
  <c r="Z303" i="43"/>
  <c r="AF302" i="43"/>
  <c r="AE302" i="43"/>
  <c r="AD302" i="43"/>
  <c r="AC302" i="43"/>
  <c r="AB302" i="43"/>
  <c r="Z302" i="43"/>
  <c r="AF301" i="43"/>
  <c r="AE301" i="43"/>
  <c r="AD301" i="43"/>
  <c r="AC301" i="43"/>
  <c r="AB301" i="43"/>
  <c r="Z301" i="43"/>
  <c r="AF300" i="43"/>
  <c r="AE300" i="43"/>
  <c r="AD300" i="43"/>
  <c r="AC300" i="43"/>
  <c r="AB300" i="43"/>
  <c r="Z300" i="43"/>
  <c r="AF299" i="43"/>
  <c r="AE299" i="43"/>
  <c r="AD299" i="43"/>
  <c r="AC299" i="43"/>
  <c r="AB299" i="43"/>
  <c r="Z299" i="43"/>
  <c r="AF298" i="43"/>
  <c r="AE298" i="43"/>
  <c r="AD298" i="43"/>
  <c r="AC298" i="43"/>
  <c r="AB298" i="43"/>
  <c r="Z298" i="43"/>
  <c r="AF297" i="43"/>
  <c r="AE297" i="43"/>
  <c r="AD297" i="43"/>
  <c r="AC297" i="43"/>
  <c r="AB297" i="43"/>
  <c r="Z297" i="43"/>
  <c r="AF296" i="43"/>
  <c r="AE296" i="43"/>
  <c r="AD296" i="43"/>
  <c r="AC296" i="43"/>
  <c r="AB296" i="43"/>
  <c r="Z296" i="43"/>
  <c r="AF295" i="43"/>
  <c r="AE295" i="43"/>
  <c r="AD295" i="43"/>
  <c r="AC295" i="43"/>
  <c r="AB295" i="43"/>
  <c r="Z295" i="43"/>
  <c r="AF294" i="43"/>
  <c r="AE294" i="43"/>
  <c r="AD294" i="43"/>
  <c r="AC294" i="43"/>
  <c r="AB294" i="43"/>
  <c r="Z294" i="43"/>
  <c r="AF293" i="43"/>
  <c r="AE293" i="43"/>
  <c r="AD293" i="43"/>
  <c r="AC293" i="43"/>
  <c r="AB293" i="43"/>
  <c r="Z293" i="43"/>
  <c r="AF292" i="43"/>
  <c r="AE292" i="43"/>
  <c r="AD292" i="43"/>
  <c r="AC292" i="43"/>
  <c r="AB292" i="43"/>
  <c r="Z292" i="43"/>
  <c r="AF291" i="43"/>
  <c r="AE291" i="43"/>
  <c r="AD291" i="43"/>
  <c r="AC291" i="43"/>
  <c r="AB291" i="43"/>
  <c r="Z291" i="43"/>
  <c r="AF290" i="43"/>
  <c r="AE290" i="43"/>
  <c r="AD290" i="43"/>
  <c r="AC290" i="43"/>
  <c r="AB290" i="43"/>
  <c r="Z290" i="43"/>
  <c r="AF289" i="43"/>
  <c r="AE289" i="43"/>
  <c r="AD289" i="43"/>
  <c r="AC289" i="43"/>
  <c r="AB289" i="43"/>
  <c r="Z289" i="43"/>
  <c r="AF288" i="43"/>
  <c r="AE288" i="43"/>
  <c r="AD288" i="43"/>
  <c r="AC288" i="43"/>
  <c r="AB288" i="43"/>
  <c r="Z288" i="43"/>
  <c r="AF287" i="43"/>
  <c r="AE287" i="43"/>
  <c r="AD287" i="43"/>
  <c r="AC287" i="43"/>
  <c r="AB287" i="43"/>
  <c r="Z287" i="43"/>
  <c r="AF286" i="43"/>
  <c r="AE286" i="43"/>
  <c r="AD286" i="43"/>
  <c r="AC286" i="43"/>
  <c r="AB286" i="43"/>
  <c r="Z286" i="43"/>
  <c r="AF285" i="43"/>
  <c r="AE285" i="43"/>
  <c r="AD285" i="43"/>
  <c r="AC285" i="43"/>
  <c r="AB285" i="43"/>
  <c r="Z285" i="43"/>
  <c r="AF284" i="43"/>
  <c r="AE284" i="43"/>
  <c r="AD284" i="43"/>
  <c r="AC284" i="43"/>
  <c r="AB284" i="43"/>
  <c r="Z284" i="43"/>
  <c r="AF283" i="43"/>
  <c r="AE283" i="43"/>
  <c r="AD283" i="43"/>
  <c r="AC283" i="43"/>
  <c r="AB283" i="43"/>
  <c r="Z283" i="43"/>
  <c r="AF282" i="43"/>
  <c r="AE282" i="43"/>
  <c r="AD282" i="43"/>
  <c r="AC282" i="43"/>
  <c r="AB282" i="43"/>
  <c r="Z282" i="43"/>
  <c r="AF281" i="43"/>
  <c r="AE281" i="43"/>
  <c r="AD281" i="43"/>
  <c r="AC281" i="43"/>
  <c r="AB281" i="43"/>
  <c r="Z281" i="43"/>
  <c r="AF280" i="43"/>
  <c r="AE280" i="43"/>
  <c r="AD280" i="43"/>
  <c r="AC280" i="43"/>
  <c r="AB280" i="43"/>
  <c r="Z280" i="43"/>
  <c r="AF279" i="43"/>
  <c r="AE279" i="43"/>
  <c r="AD279" i="43"/>
  <c r="AC279" i="43"/>
  <c r="AB279" i="43"/>
  <c r="Z279" i="43"/>
  <c r="AF278" i="43"/>
  <c r="AE278" i="43"/>
  <c r="AD278" i="43"/>
  <c r="AC278" i="43"/>
  <c r="AB278" i="43"/>
  <c r="Z278" i="43"/>
  <c r="AF277" i="43"/>
  <c r="AE277" i="43"/>
  <c r="AD277" i="43"/>
  <c r="AC277" i="43"/>
  <c r="AB277" i="43"/>
  <c r="Z277" i="43"/>
  <c r="AF276" i="43"/>
  <c r="AE276" i="43"/>
  <c r="AD276" i="43"/>
  <c r="AC276" i="43"/>
  <c r="AB276" i="43"/>
  <c r="Z276" i="43"/>
  <c r="AF275" i="43"/>
  <c r="AE275" i="43"/>
  <c r="AD275" i="43"/>
  <c r="AC275" i="43"/>
  <c r="AB275" i="43"/>
  <c r="Z275" i="43"/>
  <c r="AF274" i="43"/>
  <c r="AE274" i="43"/>
  <c r="AD274" i="43"/>
  <c r="AC274" i="43"/>
  <c r="AB274" i="43"/>
  <c r="Z274" i="43"/>
  <c r="AF273" i="43"/>
  <c r="AE273" i="43"/>
  <c r="AD273" i="43"/>
  <c r="AC273" i="43"/>
  <c r="AB273" i="43"/>
  <c r="Z273" i="43"/>
  <c r="AF272" i="43"/>
  <c r="AE272" i="43"/>
  <c r="AD272" i="43"/>
  <c r="AC272" i="43"/>
  <c r="AB272" i="43"/>
  <c r="Z272" i="43"/>
  <c r="AF271" i="43"/>
  <c r="AE271" i="43"/>
  <c r="AD271" i="43"/>
  <c r="AC271" i="43"/>
  <c r="AB271" i="43"/>
  <c r="Z271" i="43"/>
  <c r="AF270" i="43"/>
  <c r="AE270" i="43"/>
  <c r="AD270" i="43"/>
  <c r="AC270" i="43"/>
  <c r="AB270" i="43"/>
  <c r="Z270" i="43"/>
  <c r="AF269" i="43"/>
  <c r="AE269" i="43"/>
  <c r="AD269" i="43"/>
  <c r="AC269" i="43"/>
  <c r="AB269" i="43"/>
  <c r="Z269" i="43"/>
  <c r="AF268" i="43"/>
  <c r="AE268" i="43"/>
  <c r="AD268" i="43"/>
  <c r="AC268" i="43"/>
  <c r="AB268" i="43"/>
  <c r="Z268" i="43"/>
  <c r="AF267" i="43"/>
  <c r="AE267" i="43"/>
  <c r="AD267" i="43"/>
  <c r="AC267" i="43"/>
  <c r="AB267" i="43"/>
  <c r="Z267" i="43"/>
  <c r="AF266" i="43"/>
  <c r="AE266" i="43"/>
  <c r="AD266" i="43"/>
  <c r="AC266" i="43"/>
  <c r="AB266" i="43"/>
  <c r="Z266" i="43"/>
  <c r="AF265" i="43"/>
  <c r="AE265" i="43"/>
  <c r="AD265" i="43"/>
  <c r="AC265" i="43"/>
  <c r="AB265" i="43"/>
  <c r="Z265" i="43"/>
  <c r="AF264" i="43"/>
  <c r="AE264" i="43"/>
  <c r="AD264" i="43"/>
  <c r="AC264" i="43"/>
  <c r="AB264" i="43"/>
  <c r="Z264" i="43"/>
  <c r="AF263" i="43"/>
  <c r="AE263" i="43"/>
  <c r="AD263" i="43"/>
  <c r="AC263" i="43"/>
  <c r="AB263" i="43"/>
  <c r="Z263" i="43"/>
  <c r="AF262" i="43"/>
  <c r="AE262" i="43"/>
  <c r="AD262" i="43"/>
  <c r="AC262" i="43"/>
  <c r="AB262" i="43"/>
  <c r="Z262" i="43"/>
  <c r="AF261" i="43"/>
  <c r="AE261" i="43"/>
  <c r="AD261" i="43"/>
  <c r="AC261" i="43"/>
  <c r="AB261" i="43"/>
  <c r="Z261" i="43"/>
  <c r="AF260" i="43"/>
  <c r="AE260" i="43"/>
  <c r="AD260" i="43"/>
  <c r="AC260" i="43"/>
  <c r="AB260" i="43"/>
  <c r="Z260" i="43"/>
  <c r="AF259" i="43"/>
  <c r="AE259" i="43"/>
  <c r="AD259" i="43"/>
  <c r="AC259" i="43"/>
  <c r="AB259" i="43"/>
  <c r="Z259" i="43"/>
  <c r="AF258" i="43"/>
  <c r="AE258" i="43"/>
  <c r="AD258" i="43"/>
  <c r="AC258" i="43"/>
  <c r="AB258" i="43"/>
  <c r="Z258" i="43"/>
  <c r="AF257" i="43"/>
  <c r="AE257" i="43"/>
  <c r="AD257" i="43"/>
  <c r="AC257" i="43"/>
  <c r="AB257" i="43"/>
  <c r="Z257" i="43"/>
  <c r="AF256" i="43"/>
  <c r="AE256" i="43"/>
  <c r="AD256" i="43"/>
  <c r="AC256" i="43"/>
  <c r="AB256" i="43"/>
  <c r="Z256" i="43"/>
  <c r="AF255" i="43"/>
  <c r="AE255" i="43"/>
  <c r="AD255" i="43"/>
  <c r="AC255" i="43"/>
  <c r="AB255" i="43"/>
  <c r="Z255" i="43"/>
  <c r="AF254" i="43"/>
  <c r="AE254" i="43"/>
  <c r="AD254" i="43"/>
  <c r="AC254" i="43"/>
  <c r="AB254" i="43"/>
  <c r="Z254" i="43"/>
  <c r="AF253" i="43"/>
  <c r="AE253" i="43"/>
  <c r="AD253" i="43"/>
  <c r="AC253" i="43"/>
  <c r="AB253" i="43"/>
  <c r="Z253" i="43"/>
  <c r="AF252" i="43"/>
  <c r="AE252" i="43"/>
  <c r="AD252" i="43"/>
  <c r="AC252" i="43"/>
  <c r="AB252" i="43"/>
  <c r="Z252" i="43"/>
  <c r="AF251" i="43"/>
  <c r="AE251" i="43"/>
  <c r="AD251" i="43"/>
  <c r="AC251" i="43"/>
  <c r="AB251" i="43"/>
  <c r="Z251" i="43"/>
  <c r="AF250" i="43"/>
  <c r="AE250" i="43"/>
  <c r="AD250" i="43"/>
  <c r="AC250" i="43"/>
  <c r="AB250" i="43"/>
  <c r="Z250" i="43"/>
  <c r="AF249" i="43"/>
  <c r="AE249" i="43"/>
  <c r="AD249" i="43"/>
  <c r="AC249" i="43"/>
  <c r="AB249" i="43"/>
  <c r="Z249" i="43"/>
  <c r="AF248" i="43"/>
  <c r="AE248" i="43"/>
  <c r="AD248" i="43"/>
  <c r="AC248" i="43"/>
  <c r="AB248" i="43"/>
  <c r="Z248" i="43"/>
  <c r="AF247" i="43"/>
  <c r="AE247" i="43"/>
  <c r="AD247" i="43"/>
  <c r="AC247" i="43"/>
  <c r="AB247" i="43"/>
  <c r="Z247" i="43"/>
  <c r="AF246" i="43"/>
  <c r="AE246" i="43"/>
  <c r="AD246" i="43"/>
  <c r="AC246" i="43"/>
  <c r="AB246" i="43"/>
  <c r="Z246" i="43"/>
  <c r="AF245" i="43"/>
  <c r="AE245" i="43"/>
  <c r="AD245" i="43"/>
  <c r="AC245" i="43"/>
  <c r="AB245" i="43"/>
  <c r="Z245" i="43"/>
  <c r="AF244" i="43"/>
  <c r="AE244" i="43"/>
  <c r="AD244" i="43"/>
  <c r="AC244" i="43"/>
  <c r="AB244" i="43"/>
  <c r="Z244" i="43"/>
  <c r="AF243" i="43"/>
  <c r="AE243" i="43"/>
  <c r="AD243" i="43"/>
  <c r="AC243" i="43"/>
  <c r="AB243" i="43"/>
  <c r="Z243" i="43"/>
  <c r="AF242" i="43"/>
  <c r="AE242" i="43"/>
  <c r="AD242" i="43"/>
  <c r="AC242" i="43"/>
  <c r="AB242" i="43"/>
  <c r="Z242" i="43"/>
  <c r="AF241" i="43"/>
  <c r="AE241" i="43"/>
  <c r="AD241" i="43"/>
  <c r="AC241" i="43"/>
  <c r="AB241" i="43"/>
  <c r="Z241" i="43"/>
  <c r="AF240" i="43"/>
  <c r="AE240" i="43"/>
  <c r="AD240" i="43"/>
  <c r="AC240" i="43"/>
  <c r="AB240" i="43"/>
  <c r="Z240" i="43"/>
  <c r="AF239" i="43"/>
  <c r="AE239" i="43"/>
  <c r="AD239" i="43"/>
  <c r="AC239" i="43"/>
  <c r="AB239" i="43"/>
  <c r="Z239" i="43"/>
  <c r="AF238" i="43"/>
  <c r="AE238" i="43"/>
  <c r="AD238" i="43"/>
  <c r="AC238" i="43"/>
  <c r="AB238" i="43"/>
  <c r="Z238" i="43"/>
  <c r="AF237" i="43"/>
  <c r="AE237" i="43"/>
  <c r="AD237" i="43"/>
  <c r="AC237" i="43"/>
  <c r="AB237" i="43"/>
  <c r="Z237" i="43"/>
  <c r="AF236" i="43"/>
  <c r="AE236" i="43"/>
  <c r="AD236" i="43"/>
  <c r="AC236" i="43"/>
  <c r="AB236" i="43"/>
  <c r="Z236" i="43"/>
  <c r="AF235" i="43"/>
  <c r="AE235" i="43"/>
  <c r="AD235" i="43"/>
  <c r="AC235" i="43"/>
  <c r="AB235" i="43"/>
  <c r="Z235" i="43"/>
  <c r="AF234" i="43"/>
  <c r="AE234" i="43"/>
  <c r="AD234" i="43"/>
  <c r="AC234" i="43"/>
  <c r="AB234" i="43"/>
  <c r="Z234" i="43"/>
  <c r="AF233" i="43"/>
  <c r="AE233" i="43"/>
  <c r="AD233" i="43"/>
  <c r="AC233" i="43"/>
  <c r="AB233" i="43"/>
  <c r="Z233" i="43"/>
  <c r="AF232" i="43"/>
  <c r="AE232" i="43"/>
  <c r="AD232" i="43"/>
  <c r="AC232" i="43"/>
  <c r="AB232" i="43"/>
  <c r="Z232" i="43"/>
  <c r="AF231" i="43"/>
  <c r="AE231" i="43"/>
  <c r="AD231" i="43"/>
  <c r="AC231" i="43"/>
  <c r="AB231" i="43"/>
  <c r="Z231" i="43"/>
  <c r="AF230" i="43"/>
  <c r="AE230" i="43"/>
  <c r="AD230" i="43"/>
  <c r="AC230" i="43"/>
  <c r="AB230" i="43"/>
  <c r="Z230" i="43"/>
  <c r="AF229" i="43"/>
  <c r="AE229" i="43"/>
  <c r="AD229" i="43"/>
  <c r="AC229" i="43"/>
  <c r="AB229" i="43"/>
  <c r="Z229" i="43"/>
  <c r="AF228" i="43"/>
  <c r="AE228" i="43"/>
  <c r="AD228" i="43"/>
  <c r="AC228" i="43"/>
  <c r="AB228" i="43"/>
  <c r="Z228" i="43"/>
  <c r="AF227" i="43"/>
  <c r="AE227" i="43"/>
  <c r="AD227" i="43"/>
  <c r="AC227" i="43"/>
  <c r="AB227" i="43"/>
  <c r="Z227" i="43"/>
  <c r="AF226" i="43"/>
  <c r="AE226" i="43"/>
  <c r="AD226" i="43"/>
  <c r="AC226" i="43"/>
  <c r="AB226" i="43"/>
  <c r="Z226" i="43"/>
  <c r="AF225" i="43"/>
  <c r="AE225" i="43"/>
  <c r="AD225" i="43"/>
  <c r="AC225" i="43"/>
  <c r="AB225" i="43"/>
  <c r="Z225" i="43"/>
  <c r="AF224" i="43"/>
  <c r="AE224" i="43"/>
  <c r="AD224" i="43"/>
  <c r="AC224" i="43"/>
  <c r="AB224" i="43"/>
  <c r="Z224" i="43"/>
  <c r="T224" i="43"/>
  <c r="S224" i="43"/>
  <c r="R224" i="43"/>
  <c r="Q224" i="43"/>
  <c r="P224" i="43"/>
  <c r="O224" i="43"/>
  <c r="N224" i="43"/>
  <c r="AF223" i="43"/>
  <c r="AE223" i="43"/>
  <c r="AD223" i="43"/>
  <c r="AC223" i="43"/>
  <c r="AB223" i="43"/>
  <c r="Z223" i="43"/>
  <c r="AF222" i="43"/>
  <c r="AE222" i="43"/>
  <c r="AD222" i="43"/>
  <c r="AC222" i="43"/>
  <c r="AB222" i="43"/>
  <c r="Z222" i="43"/>
  <c r="AF221" i="43"/>
  <c r="AE221" i="43"/>
  <c r="AD221" i="43"/>
  <c r="AC221" i="43"/>
  <c r="AB221" i="43"/>
  <c r="Z221" i="43"/>
  <c r="AF220" i="43"/>
  <c r="AE220" i="43"/>
  <c r="AD220" i="43"/>
  <c r="AC220" i="43"/>
  <c r="AB220" i="43"/>
  <c r="Z220" i="43"/>
  <c r="AF219" i="43"/>
  <c r="AE219" i="43"/>
  <c r="AD219" i="43"/>
  <c r="AC219" i="43"/>
  <c r="AB219" i="43"/>
  <c r="Z219" i="43"/>
  <c r="AF218" i="43"/>
  <c r="AE218" i="43"/>
  <c r="AD218" i="43"/>
  <c r="AC218" i="43"/>
  <c r="AB218" i="43"/>
  <c r="Z218" i="43"/>
  <c r="AF217" i="43"/>
  <c r="AE217" i="43"/>
  <c r="AD217" i="43"/>
  <c r="AC217" i="43"/>
  <c r="AB217" i="43"/>
  <c r="Z217" i="43"/>
  <c r="AF216" i="43"/>
  <c r="AE216" i="43"/>
  <c r="AD216" i="43"/>
  <c r="AC216" i="43"/>
  <c r="AB216" i="43"/>
  <c r="Z216" i="43"/>
  <c r="AF215" i="43"/>
  <c r="AE215" i="43"/>
  <c r="AD215" i="43"/>
  <c r="AC215" i="43"/>
  <c r="AB215" i="43"/>
  <c r="Z215" i="43"/>
  <c r="AF214" i="43"/>
  <c r="AE214" i="43"/>
  <c r="AD214" i="43"/>
  <c r="AC214" i="43"/>
  <c r="AB214" i="43"/>
  <c r="Z214" i="43"/>
  <c r="AF213" i="43"/>
  <c r="AE213" i="43"/>
  <c r="AD213" i="43"/>
  <c r="AC213" i="43"/>
  <c r="AB213" i="43"/>
  <c r="Z213" i="43"/>
  <c r="AF212" i="43"/>
  <c r="AE212" i="43"/>
  <c r="AD212" i="43"/>
  <c r="AC212" i="43"/>
  <c r="AB212" i="43"/>
  <c r="Z212" i="43"/>
  <c r="AF211" i="43"/>
  <c r="AE211" i="43"/>
  <c r="AD211" i="43"/>
  <c r="AC211" i="43"/>
  <c r="AB211" i="43"/>
  <c r="Z211" i="43"/>
  <c r="AF210" i="43"/>
  <c r="AE210" i="43"/>
  <c r="AD210" i="43"/>
  <c r="AC210" i="43"/>
  <c r="AB210" i="43"/>
  <c r="Z210" i="43"/>
  <c r="AF209" i="43"/>
  <c r="AE209" i="43"/>
  <c r="AD209" i="43"/>
  <c r="AC209" i="43"/>
  <c r="AB209" i="43"/>
  <c r="Z209" i="43"/>
  <c r="AF208" i="43"/>
  <c r="AE208" i="43"/>
  <c r="AD208" i="43"/>
  <c r="AC208" i="43"/>
  <c r="AB208" i="43"/>
  <c r="Z208" i="43"/>
  <c r="AF207" i="43"/>
  <c r="AE207" i="43"/>
  <c r="AD207" i="43"/>
  <c r="AC207" i="43"/>
  <c r="AB207" i="43"/>
  <c r="Z207" i="43"/>
  <c r="AF206" i="43"/>
  <c r="AE206" i="43"/>
  <c r="AD206" i="43"/>
  <c r="AC206" i="43"/>
  <c r="AB206" i="43"/>
  <c r="Z206" i="43"/>
  <c r="AF205" i="43"/>
  <c r="AE205" i="43"/>
  <c r="AD205" i="43"/>
  <c r="AC205" i="43"/>
  <c r="AB205" i="43"/>
  <c r="Z205" i="43"/>
  <c r="AF204" i="43"/>
  <c r="AE204" i="43"/>
  <c r="AD204" i="43"/>
  <c r="AC204" i="43"/>
  <c r="AB204" i="43"/>
  <c r="Z204" i="43"/>
  <c r="AF203" i="43"/>
  <c r="AE203" i="43"/>
  <c r="AD203" i="43"/>
  <c r="AC203" i="43"/>
  <c r="AB203" i="43"/>
  <c r="Z203" i="43"/>
  <c r="AF202" i="43"/>
  <c r="AE202" i="43"/>
  <c r="AD202" i="43"/>
  <c r="AC202" i="43"/>
  <c r="AB202" i="43"/>
  <c r="Z202" i="43"/>
  <c r="AF201" i="43"/>
  <c r="AE201" i="43"/>
  <c r="AD201" i="43"/>
  <c r="AC201" i="43"/>
  <c r="AB201" i="43"/>
  <c r="Z201" i="43"/>
  <c r="AF200" i="43"/>
  <c r="AE200" i="43"/>
  <c r="AD200" i="43"/>
  <c r="AC200" i="43"/>
  <c r="AB200" i="43"/>
  <c r="Z200" i="43"/>
  <c r="AF199" i="43"/>
  <c r="AE199" i="43"/>
  <c r="AD199" i="43"/>
  <c r="AC199" i="43"/>
  <c r="AB199" i="43"/>
  <c r="Z199" i="43"/>
  <c r="AF198" i="43"/>
  <c r="AE198" i="43"/>
  <c r="AD198" i="43"/>
  <c r="AC198" i="43"/>
  <c r="AB198" i="43"/>
  <c r="Z198" i="43"/>
  <c r="AF197" i="43"/>
  <c r="AE197" i="43"/>
  <c r="AD197" i="43"/>
  <c r="AC197" i="43"/>
  <c r="AB197" i="43"/>
  <c r="Z197" i="43"/>
  <c r="AF196" i="43"/>
  <c r="AE196" i="43"/>
  <c r="AD196" i="43"/>
  <c r="AC196" i="43"/>
  <c r="AB196" i="43"/>
  <c r="Z196" i="43"/>
  <c r="AF195" i="43"/>
  <c r="AE195" i="43"/>
  <c r="AD195" i="43"/>
  <c r="AC195" i="43"/>
  <c r="AB195" i="43"/>
  <c r="Z195" i="43"/>
  <c r="AF194" i="43"/>
  <c r="AE194" i="43"/>
  <c r="AD194" i="43"/>
  <c r="AC194" i="43"/>
  <c r="AB194" i="43"/>
  <c r="Z194" i="43"/>
  <c r="AF193" i="43"/>
  <c r="AE193" i="43"/>
  <c r="AD193" i="43"/>
  <c r="AC193" i="43"/>
  <c r="AB193" i="43"/>
  <c r="Z193" i="43"/>
  <c r="AF192" i="43"/>
  <c r="AE192" i="43"/>
  <c r="AD192" i="43"/>
  <c r="AC192" i="43"/>
  <c r="AB192" i="43"/>
  <c r="Z192" i="43"/>
  <c r="AF191" i="43"/>
  <c r="AE191" i="43"/>
  <c r="AD191" i="43"/>
  <c r="AC191" i="43"/>
  <c r="AB191" i="43"/>
  <c r="Z191" i="43"/>
  <c r="AF190" i="43"/>
  <c r="AE190" i="43"/>
  <c r="AD190" i="43"/>
  <c r="AC190" i="43"/>
  <c r="AB190" i="43"/>
  <c r="Z190" i="43"/>
  <c r="AF189" i="43"/>
  <c r="AE189" i="43"/>
  <c r="AD189" i="43"/>
  <c r="AC189" i="43"/>
  <c r="AB189" i="43"/>
  <c r="Z189" i="43"/>
  <c r="AF188" i="43"/>
  <c r="AE188" i="43"/>
  <c r="AD188" i="43"/>
  <c r="AC188" i="43"/>
  <c r="AB188" i="43"/>
  <c r="Z188" i="43"/>
  <c r="AF187" i="43"/>
  <c r="AE187" i="43"/>
  <c r="AD187" i="43"/>
  <c r="AC187" i="43"/>
  <c r="AB187" i="43"/>
  <c r="Z187" i="43"/>
  <c r="AF186" i="43"/>
  <c r="AE186" i="43"/>
  <c r="AD186" i="43"/>
  <c r="AC186" i="43"/>
  <c r="AB186" i="43"/>
  <c r="Z186" i="43"/>
  <c r="AF185" i="43"/>
  <c r="AE185" i="43"/>
  <c r="AD185" i="43"/>
  <c r="AC185" i="43"/>
  <c r="AB185" i="43"/>
  <c r="Z185" i="43"/>
  <c r="AF184" i="43"/>
  <c r="AE184" i="43"/>
  <c r="AD184" i="43"/>
  <c r="AC184" i="43"/>
  <c r="AB184" i="43"/>
  <c r="Z184" i="43"/>
  <c r="AF183" i="43"/>
  <c r="AE183" i="43"/>
  <c r="AD183" i="43"/>
  <c r="AC183" i="43"/>
  <c r="AB183" i="43"/>
  <c r="Z183" i="43"/>
  <c r="AF182" i="43"/>
  <c r="AE182" i="43"/>
  <c r="AD182" i="43"/>
  <c r="AC182" i="43"/>
  <c r="AB182" i="43"/>
  <c r="Z182" i="43"/>
  <c r="AF181" i="43"/>
  <c r="AE181" i="43"/>
  <c r="AD181" i="43"/>
  <c r="AC181" i="43"/>
  <c r="AB181" i="43"/>
  <c r="Z181" i="43"/>
  <c r="AF180" i="43"/>
  <c r="AE180" i="43"/>
  <c r="AD180" i="43"/>
  <c r="AC180" i="43"/>
  <c r="AB180" i="43"/>
  <c r="Z180" i="43"/>
  <c r="AF179" i="43"/>
  <c r="AE179" i="43"/>
  <c r="AD179" i="43"/>
  <c r="AC179" i="43"/>
  <c r="AB179" i="43"/>
  <c r="Z179" i="43"/>
  <c r="AF178" i="43"/>
  <c r="AE178" i="43"/>
  <c r="AD178" i="43"/>
  <c r="AC178" i="43"/>
  <c r="AB178" i="43"/>
  <c r="Z178" i="43"/>
  <c r="AF177" i="43"/>
  <c r="AE177" i="43"/>
  <c r="AD177" i="43"/>
  <c r="AC177" i="43"/>
  <c r="AB177" i="43"/>
  <c r="Z177" i="43"/>
  <c r="AF176" i="43"/>
  <c r="AE176" i="43"/>
  <c r="AD176" i="43"/>
  <c r="AC176" i="43"/>
  <c r="AB176" i="43"/>
  <c r="Z176" i="43"/>
  <c r="AF175" i="43"/>
  <c r="AE175" i="43"/>
  <c r="AD175" i="43"/>
  <c r="AC175" i="43"/>
  <c r="AB175" i="43"/>
  <c r="Z175" i="43"/>
  <c r="AF174" i="43"/>
  <c r="AE174" i="43"/>
  <c r="AD174" i="43"/>
  <c r="AC174" i="43"/>
  <c r="AB174" i="43"/>
  <c r="Z174" i="43"/>
  <c r="AF173" i="43"/>
  <c r="AE173" i="43"/>
  <c r="AD173" i="43"/>
  <c r="AC173" i="43"/>
  <c r="AB173" i="43"/>
  <c r="Z173" i="43"/>
  <c r="AF172" i="43"/>
  <c r="AE172" i="43"/>
  <c r="AD172" i="43"/>
  <c r="AC172" i="43"/>
  <c r="AB172" i="43"/>
  <c r="Z172" i="43"/>
  <c r="AF171" i="43"/>
  <c r="AE171" i="43"/>
  <c r="AD171" i="43"/>
  <c r="AC171" i="43"/>
  <c r="AB171" i="43"/>
  <c r="Z171" i="43"/>
  <c r="AF170" i="43"/>
  <c r="AE170" i="43"/>
  <c r="AD170" i="43"/>
  <c r="AC170" i="43"/>
  <c r="AB170" i="43"/>
  <c r="Z170" i="43"/>
  <c r="AF169" i="43"/>
  <c r="AE169" i="43"/>
  <c r="AD169" i="43"/>
  <c r="AC169" i="43"/>
  <c r="AB169" i="43"/>
  <c r="Z169" i="43"/>
  <c r="AF168" i="43"/>
  <c r="AE168" i="43"/>
  <c r="AD168" i="43"/>
  <c r="AC168" i="43"/>
  <c r="AB168" i="43"/>
  <c r="Z168" i="43"/>
  <c r="AF167" i="43"/>
  <c r="AE167" i="43"/>
  <c r="AD167" i="43"/>
  <c r="AC167" i="43"/>
  <c r="AB167" i="43"/>
  <c r="Z167" i="43"/>
  <c r="AF166" i="43"/>
  <c r="AE166" i="43"/>
  <c r="AD166" i="43"/>
  <c r="AC166" i="43"/>
  <c r="AB166" i="43"/>
  <c r="Z166" i="43"/>
  <c r="AF165" i="43"/>
  <c r="AE165" i="43"/>
  <c r="AD165" i="43"/>
  <c r="AC165" i="43"/>
  <c r="AB165" i="43"/>
  <c r="Z165" i="43"/>
  <c r="AF164" i="43"/>
  <c r="AE164" i="43"/>
  <c r="AD164" i="43"/>
  <c r="AC164" i="43"/>
  <c r="AB164" i="43"/>
  <c r="Z164" i="43"/>
  <c r="AF163" i="43"/>
  <c r="AE163" i="43"/>
  <c r="AD163" i="43"/>
  <c r="AC163" i="43"/>
  <c r="AB163" i="43"/>
  <c r="Z163" i="43"/>
  <c r="AF162" i="43"/>
  <c r="AE162" i="43"/>
  <c r="AD162" i="43"/>
  <c r="AC162" i="43"/>
  <c r="AB162" i="43"/>
  <c r="Z162" i="43"/>
  <c r="AF161" i="43"/>
  <c r="AE161" i="43"/>
  <c r="AD161" i="43"/>
  <c r="AC161" i="43"/>
  <c r="AB161" i="43"/>
  <c r="Z161" i="43"/>
  <c r="AF160" i="43"/>
  <c r="AE160" i="43"/>
  <c r="AD160" i="43"/>
  <c r="AC160" i="43"/>
  <c r="AB160" i="43"/>
  <c r="Z160" i="43"/>
  <c r="AF159" i="43"/>
  <c r="AE159" i="43"/>
  <c r="AD159" i="43"/>
  <c r="AC159" i="43"/>
  <c r="AB159" i="43"/>
  <c r="Z159" i="43"/>
  <c r="AF158" i="43"/>
  <c r="AE158" i="43"/>
  <c r="AD158" i="43"/>
  <c r="AC158" i="43"/>
  <c r="AB158" i="43"/>
  <c r="Z158" i="43"/>
  <c r="AF157" i="43"/>
  <c r="AE157" i="43"/>
  <c r="AD157" i="43"/>
  <c r="AC157" i="43"/>
  <c r="AB157" i="43"/>
  <c r="Z157" i="43"/>
  <c r="AF156" i="43"/>
  <c r="AE156" i="43"/>
  <c r="AD156" i="43"/>
  <c r="AC156" i="43"/>
  <c r="AB156" i="43"/>
  <c r="Z156" i="43"/>
  <c r="AF155" i="43"/>
  <c r="AE155" i="43"/>
  <c r="AD155" i="43"/>
  <c r="AC155" i="43"/>
  <c r="AB155" i="43"/>
  <c r="Z155" i="43"/>
  <c r="AF154" i="43"/>
  <c r="AE154" i="43"/>
  <c r="AD154" i="43"/>
  <c r="AC154" i="43"/>
  <c r="AB154" i="43"/>
  <c r="Z154" i="43"/>
  <c r="AF153" i="43"/>
  <c r="AE153" i="43"/>
  <c r="AD153" i="43"/>
  <c r="AC153" i="43"/>
  <c r="AB153" i="43"/>
  <c r="Z153" i="43"/>
  <c r="AF152" i="43"/>
  <c r="AE152" i="43"/>
  <c r="AD152" i="43"/>
  <c r="AC152" i="43"/>
  <c r="AB152" i="43"/>
  <c r="Z152" i="43"/>
  <c r="AF151" i="43"/>
  <c r="AE151" i="43"/>
  <c r="AD151" i="43"/>
  <c r="AC151" i="43"/>
  <c r="AB151" i="43"/>
  <c r="Z151" i="43"/>
  <c r="AF150" i="43"/>
  <c r="AE150" i="43"/>
  <c r="AD150" i="43"/>
  <c r="AC150" i="43"/>
  <c r="AB150" i="43"/>
  <c r="Z150" i="43"/>
  <c r="AF149" i="43"/>
  <c r="AE149" i="43"/>
  <c r="AD149" i="43"/>
  <c r="AC149" i="43"/>
  <c r="AB149" i="43"/>
  <c r="Z149" i="43"/>
  <c r="AF148" i="43"/>
  <c r="AE148" i="43"/>
  <c r="AD148" i="43"/>
  <c r="AC148" i="43"/>
  <c r="AB148" i="43"/>
  <c r="Z148" i="43"/>
  <c r="AD147" i="43"/>
  <c r="AC147" i="43"/>
  <c r="Z147" i="43"/>
  <c r="AF146" i="43"/>
  <c r="AE146" i="43"/>
  <c r="AD146" i="43"/>
  <c r="AC146" i="43"/>
  <c r="AB146" i="43"/>
  <c r="Z146" i="43"/>
  <c r="AF145" i="43"/>
  <c r="AE145" i="43"/>
  <c r="AD145" i="43"/>
  <c r="AC145" i="43"/>
  <c r="AB145" i="43"/>
  <c r="Z145" i="43"/>
  <c r="AF144" i="43"/>
  <c r="AE144" i="43"/>
  <c r="AD144" i="43"/>
  <c r="AC144" i="43"/>
  <c r="AB144" i="43"/>
  <c r="Z144" i="43"/>
  <c r="AF143" i="43"/>
  <c r="AE143" i="43"/>
  <c r="AD143" i="43"/>
  <c r="AC143" i="43"/>
  <c r="AB143" i="43"/>
  <c r="Z143" i="43"/>
  <c r="AF142" i="43"/>
  <c r="AE142" i="43"/>
  <c r="AD142" i="43"/>
  <c r="AC142" i="43"/>
  <c r="AB142" i="43"/>
  <c r="Z142" i="43"/>
  <c r="AD141" i="43"/>
  <c r="AC141" i="43"/>
  <c r="Z141" i="43"/>
  <c r="AF140" i="43"/>
  <c r="AE140" i="43"/>
  <c r="AD140" i="43"/>
  <c r="AC140" i="43"/>
  <c r="AB140" i="43"/>
  <c r="Z140" i="43"/>
  <c r="AF139" i="43"/>
  <c r="AE139" i="43"/>
  <c r="AD139" i="43"/>
  <c r="AC139" i="43"/>
  <c r="AB139" i="43"/>
  <c r="Z139" i="43"/>
  <c r="AF138" i="43"/>
  <c r="AE138" i="43"/>
  <c r="AD138" i="43"/>
  <c r="AC138" i="43"/>
  <c r="AB138" i="43"/>
  <c r="Z138" i="43"/>
  <c r="AF137" i="43"/>
  <c r="AE137" i="43"/>
  <c r="AD137" i="43"/>
  <c r="AC137" i="43"/>
  <c r="AB137" i="43"/>
  <c r="Z137" i="43"/>
  <c r="AF136" i="43"/>
  <c r="AE136" i="43"/>
  <c r="AD136" i="43"/>
  <c r="AC136" i="43"/>
  <c r="AB136" i="43"/>
  <c r="Z136" i="43"/>
  <c r="AD135" i="43"/>
  <c r="AC135" i="43"/>
  <c r="Z135" i="43"/>
  <c r="AF134" i="43"/>
  <c r="AE134" i="43"/>
  <c r="AD134" i="43"/>
  <c r="AC134" i="43"/>
  <c r="AB134" i="43"/>
  <c r="Z134" i="43"/>
  <c r="AF133" i="43"/>
  <c r="AE133" i="43"/>
  <c r="AD133" i="43"/>
  <c r="AC133" i="43"/>
  <c r="AB133" i="43"/>
  <c r="Z133" i="43"/>
  <c r="AF132" i="43"/>
  <c r="AE132" i="43"/>
  <c r="AD132" i="43"/>
  <c r="AC132" i="43"/>
  <c r="AB132" i="43"/>
  <c r="Z132" i="43"/>
  <c r="AF131" i="43"/>
  <c r="AE131" i="43"/>
  <c r="AD131" i="43"/>
  <c r="AC131" i="43"/>
  <c r="AB131" i="43"/>
  <c r="Z131" i="43"/>
  <c r="AF130" i="43"/>
  <c r="AE130" i="43"/>
  <c r="AD130" i="43"/>
  <c r="AC130" i="43"/>
  <c r="AB130" i="43"/>
  <c r="Z130" i="43"/>
  <c r="AD129" i="43"/>
  <c r="AC129" i="43"/>
  <c r="Z129" i="43"/>
  <c r="AF128" i="43"/>
  <c r="AE128" i="43"/>
  <c r="AD128" i="43"/>
  <c r="AC128" i="43"/>
  <c r="AB128" i="43"/>
  <c r="Z128" i="43"/>
  <c r="AF127" i="43"/>
  <c r="AE127" i="43"/>
  <c r="AD127" i="43"/>
  <c r="AC127" i="43"/>
  <c r="AB127" i="43"/>
  <c r="Z127" i="43"/>
  <c r="AF126" i="43"/>
  <c r="AE126" i="43"/>
  <c r="AD126" i="43"/>
  <c r="AC126" i="43"/>
  <c r="AB126" i="43"/>
  <c r="Z126" i="43"/>
  <c r="AF125" i="43"/>
  <c r="AE125" i="43"/>
  <c r="AD125" i="43"/>
  <c r="AC125" i="43"/>
  <c r="AB125" i="43"/>
  <c r="Z125" i="43"/>
  <c r="AF124" i="43"/>
  <c r="AE124" i="43"/>
  <c r="AD124" i="43"/>
  <c r="AC124" i="43"/>
  <c r="AB124" i="43"/>
  <c r="Z124" i="43"/>
  <c r="AD123" i="43"/>
  <c r="AC123" i="43"/>
  <c r="Z123" i="43"/>
  <c r="AF122" i="43"/>
  <c r="AE122" i="43"/>
  <c r="AD122" i="43"/>
  <c r="AC122" i="43"/>
  <c r="AB122" i="43"/>
  <c r="Z122" i="43"/>
  <c r="AF121" i="43"/>
  <c r="AE121" i="43"/>
  <c r="AD121" i="43"/>
  <c r="AC121" i="43"/>
  <c r="AB121" i="43"/>
  <c r="Z121" i="43"/>
  <c r="AF120" i="43"/>
  <c r="AE120" i="43"/>
  <c r="AD120" i="43"/>
  <c r="AC120" i="43"/>
  <c r="AB120" i="43"/>
  <c r="Z120" i="43"/>
  <c r="AF119" i="43"/>
  <c r="AE119" i="43"/>
  <c r="AD119" i="43"/>
  <c r="AC119" i="43"/>
  <c r="AB119" i="43"/>
  <c r="Z119" i="43"/>
  <c r="AF118" i="43"/>
  <c r="AE118" i="43"/>
  <c r="AD118" i="43"/>
  <c r="AC118" i="43"/>
  <c r="AB118" i="43"/>
  <c r="Z118" i="43"/>
  <c r="AD117" i="43"/>
  <c r="AC117" i="43"/>
  <c r="Z117" i="43"/>
  <c r="AF116" i="43"/>
  <c r="AE116" i="43"/>
  <c r="AD116" i="43"/>
  <c r="AC116" i="43"/>
  <c r="AB116" i="43"/>
  <c r="Z116" i="43"/>
  <c r="AF115" i="43"/>
  <c r="AE115" i="43"/>
  <c r="AD115" i="43"/>
  <c r="AC115" i="43"/>
  <c r="AB115" i="43"/>
  <c r="Z115" i="43"/>
  <c r="AF114" i="43"/>
  <c r="AE114" i="43"/>
  <c r="AD114" i="43"/>
  <c r="AC114" i="43"/>
  <c r="AB114" i="43"/>
  <c r="Z114" i="43"/>
  <c r="AF113" i="43"/>
  <c r="AE113" i="43"/>
  <c r="AD113" i="43"/>
  <c r="AC113" i="43"/>
  <c r="AB113" i="43"/>
  <c r="Z113" i="43"/>
  <c r="AF112" i="43"/>
  <c r="AE112" i="43"/>
  <c r="AD112" i="43"/>
  <c r="AC112" i="43"/>
  <c r="AB112" i="43"/>
  <c r="Z112" i="43"/>
  <c r="AD111" i="43"/>
  <c r="AC111" i="43"/>
  <c r="Z111" i="43"/>
  <c r="AF110" i="43"/>
  <c r="AE110" i="43"/>
  <c r="AD110" i="43"/>
  <c r="AC110" i="43"/>
  <c r="AB110" i="43"/>
  <c r="Z110" i="43"/>
  <c r="AF109" i="43"/>
  <c r="AE109" i="43"/>
  <c r="AD109" i="43"/>
  <c r="AC109" i="43"/>
  <c r="AB109" i="43"/>
  <c r="Z109" i="43"/>
  <c r="AF108" i="43"/>
  <c r="AE108" i="43"/>
  <c r="AD108" i="43"/>
  <c r="AC108" i="43"/>
  <c r="AB108" i="43"/>
  <c r="Z108" i="43"/>
  <c r="AF107" i="43"/>
  <c r="AE107" i="43"/>
  <c r="AD107" i="43"/>
  <c r="AC107" i="43"/>
  <c r="AB107" i="43"/>
  <c r="Z107" i="43"/>
  <c r="AF106" i="43"/>
  <c r="AE106" i="43"/>
  <c r="AD106" i="43"/>
  <c r="AC106" i="43"/>
  <c r="AB106" i="43"/>
  <c r="Z106" i="43"/>
  <c r="AD105" i="43"/>
  <c r="AC105" i="43"/>
  <c r="Z105" i="43"/>
  <c r="AF104" i="43"/>
  <c r="AE104" i="43"/>
  <c r="AD104" i="43"/>
  <c r="AC104" i="43"/>
  <c r="AB104" i="43"/>
  <c r="Z104" i="43"/>
  <c r="AF103" i="43"/>
  <c r="AE103" i="43"/>
  <c r="AD103" i="43"/>
  <c r="AC103" i="43"/>
  <c r="AB103" i="43"/>
  <c r="Z103" i="43"/>
  <c r="AF102" i="43"/>
  <c r="AE102" i="43"/>
  <c r="AD102" i="43"/>
  <c r="AC102" i="43"/>
  <c r="AB102" i="43"/>
  <c r="Z102" i="43"/>
  <c r="AF101" i="43"/>
  <c r="AE101" i="43"/>
  <c r="AD101" i="43"/>
  <c r="AC101" i="43"/>
  <c r="AB101" i="43"/>
  <c r="Z101" i="43"/>
  <c r="AF100" i="43"/>
  <c r="AE100" i="43"/>
  <c r="AD100" i="43"/>
  <c r="AC100" i="43"/>
  <c r="AB100" i="43"/>
  <c r="Z100" i="43"/>
  <c r="AF99" i="43"/>
  <c r="AE99" i="43"/>
  <c r="AD99" i="43"/>
  <c r="AC99" i="43"/>
  <c r="AB99" i="43"/>
  <c r="Z99" i="43"/>
  <c r="AF98" i="43"/>
  <c r="AE98" i="43"/>
  <c r="AD98" i="43"/>
  <c r="AC98" i="43"/>
  <c r="AB98" i="43"/>
  <c r="Z98" i="43"/>
  <c r="AF97" i="43"/>
  <c r="AE97" i="43"/>
  <c r="AD97" i="43"/>
  <c r="AC97" i="43"/>
  <c r="AB97" i="43"/>
  <c r="Z97" i="43"/>
  <c r="AF96" i="43"/>
  <c r="AE96" i="43"/>
  <c r="AD96" i="43"/>
  <c r="AC96" i="43"/>
  <c r="AB96" i="43"/>
  <c r="Z96" i="43"/>
  <c r="AF95" i="43"/>
  <c r="AE95" i="43"/>
  <c r="AD95" i="43"/>
  <c r="AC95" i="43"/>
  <c r="AB95" i="43"/>
  <c r="Z95" i="43"/>
  <c r="AF94" i="43"/>
  <c r="AE94" i="43"/>
  <c r="AD94" i="43"/>
  <c r="AC94" i="43"/>
  <c r="AB94" i="43"/>
  <c r="Z94" i="43"/>
  <c r="AF93" i="43"/>
  <c r="AE93" i="43"/>
  <c r="AD93" i="43"/>
  <c r="AC93" i="43"/>
  <c r="AB93" i="43"/>
  <c r="Z93" i="43"/>
  <c r="AF92" i="43"/>
  <c r="AE92" i="43"/>
  <c r="AD92" i="43"/>
  <c r="AC92" i="43"/>
  <c r="AB92" i="43"/>
  <c r="Z92" i="43"/>
  <c r="AF91" i="43"/>
  <c r="AE91" i="43"/>
  <c r="AD91" i="43"/>
  <c r="AC91" i="43"/>
  <c r="AB91" i="43"/>
  <c r="Z91" i="43"/>
  <c r="AF90" i="43"/>
  <c r="AE90" i="43"/>
  <c r="AD90" i="43"/>
  <c r="AC90" i="43"/>
  <c r="AB90" i="43"/>
  <c r="Z90" i="43"/>
  <c r="AF89" i="43"/>
  <c r="AE89" i="43"/>
  <c r="AD89" i="43"/>
  <c r="AC89" i="43"/>
  <c r="AB89" i="43"/>
  <c r="Z89" i="43"/>
  <c r="AF88" i="43"/>
  <c r="AE88" i="43"/>
  <c r="AD88" i="43"/>
  <c r="AC88" i="43"/>
  <c r="AB88" i="43"/>
  <c r="Z88" i="43"/>
  <c r="AF87" i="43"/>
  <c r="AE87" i="43"/>
  <c r="AD87" i="43"/>
  <c r="AC87" i="43"/>
  <c r="AB87" i="43"/>
  <c r="Z87" i="43"/>
  <c r="AF86" i="43"/>
  <c r="AE86" i="43"/>
  <c r="AD86" i="43"/>
  <c r="AC86" i="43"/>
  <c r="AB86" i="43"/>
  <c r="Z86" i="43"/>
  <c r="AF85" i="43"/>
  <c r="AE85" i="43"/>
  <c r="AD85" i="43"/>
  <c r="AC85" i="43"/>
  <c r="AB85" i="43"/>
  <c r="Z85" i="43"/>
  <c r="AF84" i="43"/>
  <c r="AE84" i="43"/>
  <c r="AD84" i="43"/>
  <c r="AC84" i="43"/>
  <c r="AB84" i="43"/>
  <c r="Z84" i="43"/>
  <c r="AF83" i="43"/>
  <c r="AE83" i="43"/>
  <c r="AD83" i="43"/>
  <c r="AC83" i="43"/>
  <c r="AB83" i="43"/>
  <c r="Z83" i="43"/>
  <c r="AF82" i="43"/>
  <c r="AE82" i="43"/>
  <c r="AD82" i="43"/>
  <c r="AC82" i="43"/>
  <c r="AB82" i="43"/>
  <c r="Z82" i="43"/>
  <c r="AF81" i="43"/>
  <c r="AE81" i="43"/>
  <c r="AD81" i="43"/>
  <c r="AC81" i="43"/>
  <c r="AB81" i="43"/>
  <c r="Z81" i="43"/>
  <c r="AF80" i="43"/>
  <c r="AE80" i="43"/>
  <c r="AD80" i="43"/>
  <c r="AC80" i="43"/>
  <c r="AB80" i="43"/>
  <c r="Z80" i="43"/>
  <c r="AF79" i="43"/>
  <c r="AE79" i="43"/>
  <c r="AD79" i="43"/>
  <c r="AC79" i="43"/>
  <c r="AB79" i="43"/>
  <c r="Z79" i="43"/>
  <c r="AF78" i="43"/>
  <c r="AE78" i="43"/>
  <c r="AD78" i="43"/>
  <c r="AC78" i="43"/>
  <c r="AB78" i="43"/>
  <c r="Z78" i="43"/>
  <c r="AF77" i="43"/>
  <c r="AE77" i="43"/>
  <c r="AD77" i="43"/>
  <c r="AC77" i="43"/>
  <c r="AB77" i="43"/>
  <c r="Z77" i="43"/>
  <c r="AF76" i="43"/>
  <c r="AE76" i="43"/>
  <c r="AD76" i="43"/>
  <c r="AC76" i="43"/>
  <c r="AB76" i="43"/>
  <c r="Z76" i="43"/>
  <c r="AF75" i="43"/>
  <c r="AE75" i="43"/>
  <c r="AD75" i="43"/>
  <c r="AC75" i="43"/>
  <c r="AB75" i="43"/>
  <c r="Z75" i="43"/>
  <c r="AF74" i="43"/>
  <c r="AE74" i="43"/>
  <c r="AD74" i="43"/>
  <c r="AC74" i="43"/>
  <c r="AB74" i="43"/>
  <c r="Z74" i="43"/>
  <c r="AF73" i="43"/>
  <c r="AE73" i="43"/>
  <c r="AD73" i="43"/>
  <c r="AC73" i="43"/>
  <c r="AB73" i="43"/>
  <c r="Z73" i="43"/>
  <c r="AF72" i="43"/>
  <c r="AE72" i="43"/>
  <c r="AD72" i="43"/>
  <c r="AC72" i="43"/>
  <c r="AB72" i="43"/>
  <c r="Z72" i="43"/>
  <c r="AF71" i="43"/>
  <c r="AE71" i="43"/>
  <c r="AD71" i="43"/>
  <c r="AC71" i="43"/>
  <c r="AB71" i="43"/>
  <c r="Z71" i="43"/>
  <c r="AF70" i="43"/>
  <c r="AE70" i="43"/>
  <c r="AD70" i="43"/>
  <c r="AC70" i="43"/>
  <c r="AB70" i="43"/>
  <c r="Z70" i="43"/>
  <c r="AF69" i="43"/>
  <c r="AE69" i="43"/>
  <c r="AD69" i="43"/>
  <c r="AC69" i="43"/>
  <c r="AB69" i="43"/>
  <c r="Z69" i="43"/>
  <c r="AF68" i="43"/>
  <c r="AE68" i="43"/>
  <c r="AD68" i="43"/>
  <c r="AC68" i="43"/>
  <c r="AB68" i="43"/>
  <c r="Z68" i="43"/>
  <c r="AF67" i="43"/>
  <c r="AE67" i="43"/>
  <c r="AD67" i="43"/>
  <c r="AC67" i="43"/>
  <c r="AB67" i="43"/>
  <c r="Z67" i="43"/>
  <c r="AF66" i="43"/>
  <c r="AE66" i="43"/>
  <c r="AD66" i="43"/>
  <c r="AC66" i="43"/>
  <c r="AB66" i="43"/>
  <c r="Z66" i="43"/>
  <c r="AF65" i="43"/>
  <c r="AE65" i="43"/>
  <c r="AD65" i="43"/>
  <c r="AC65" i="43"/>
  <c r="AB65" i="43"/>
  <c r="Z65" i="43"/>
  <c r="AF64" i="43"/>
  <c r="AE64" i="43"/>
  <c r="AD64" i="43"/>
  <c r="AC64" i="43"/>
  <c r="AB64" i="43"/>
  <c r="Z64" i="43"/>
  <c r="BR60" i="43"/>
  <c r="BZ51" i="43"/>
  <c r="BY51" i="43"/>
  <c r="BX51" i="43"/>
  <c r="BW51" i="43"/>
  <c r="BV51" i="43"/>
  <c r="BU51" i="43"/>
  <c r="BT51" i="43"/>
  <c r="BS51" i="43"/>
  <c r="BR59" i="43"/>
  <c r="CA51" i="43"/>
  <c r="BR58" i="43"/>
  <c r="BR57" i="43"/>
  <c r="BR56" i="43"/>
  <c r="BR55" i="43"/>
  <c r="BR54" i="43"/>
  <c r="BR53" i="43"/>
  <c r="BR52" i="43"/>
  <c r="BR37" i="43"/>
  <c r="CA29" i="43"/>
  <c r="BR38" i="43"/>
  <c r="BZ29" i="43"/>
  <c r="BR36" i="43"/>
  <c r="BY29" i="43"/>
  <c r="BR35" i="43"/>
  <c r="BX29" i="43"/>
  <c r="BR34" i="43"/>
  <c r="BW29" i="43"/>
  <c r="BR33" i="43"/>
  <c r="BV29" i="43"/>
  <c r="BR32" i="43"/>
  <c r="BU29" i="43"/>
  <c r="BR31" i="43"/>
  <c r="BT29" i="43"/>
  <c r="BR30" i="43"/>
  <c r="BS29" i="43"/>
  <c r="BR49" i="43"/>
  <c r="BR48" i="43"/>
  <c r="BR47" i="43"/>
  <c r="BR46" i="43"/>
  <c r="BR45" i="43"/>
  <c r="BR44" i="43"/>
  <c r="BR43" i="43"/>
  <c r="BR42" i="43"/>
  <c r="BR41" i="43"/>
  <c r="CA40" i="43"/>
  <c r="BZ40" i="43"/>
  <c r="BY40" i="43"/>
  <c r="BX40" i="43"/>
  <c r="BW40" i="43"/>
  <c r="BV40" i="43"/>
  <c r="BU40" i="43"/>
  <c r="BT40" i="43"/>
  <c r="BS40" i="43"/>
  <c r="C38" i="43"/>
  <c r="C37" i="43"/>
  <c r="C36" i="43"/>
  <c r="C35" i="43"/>
  <c r="C34" i="43"/>
  <c r="C33" i="43"/>
  <c r="C32" i="43"/>
  <c r="C31" i="43"/>
  <c r="C30" i="43"/>
  <c r="AD25" i="43"/>
  <c r="AE25" i="43"/>
  <c r="AE17" i="43"/>
  <c r="AE18" i="43"/>
  <c r="AE19" i="43"/>
  <c r="AE20" i="43"/>
  <c r="AE21" i="43"/>
  <c r="AE22" i="43"/>
  <c r="AE23" i="43"/>
  <c r="AE24" i="43"/>
  <c r="AF25" i="43"/>
  <c r="Y25" i="43"/>
  <c r="I25" i="43"/>
  <c r="G25" i="43"/>
  <c r="F25" i="43"/>
  <c r="E25" i="43"/>
  <c r="D25" i="43"/>
  <c r="AD24" i="43"/>
  <c r="AF24" i="43"/>
  <c r="Y24" i="43"/>
  <c r="I24" i="43"/>
  <c r="G24" i="43"/>
  <c r="F24" i="43"/>
  <c r="E24" i="43"/>
  <c r="D24" i="43"/>
  <c r="AD23" i="43"/>
  <c r="AF23" i="43"/>
  <c r="Y23" i="43"/>
  <c r="I23" i="43"/>
  <c r="G23" i="43"/>
  <c r="F23" i="43"/>
  <c r="E23" i="43"/>
  <c r="D23" i="43"/>
  <c r="AD22" i="43"/>
  <c r="AF22" i="43"/>
  <c r="I22" i="43"/>
  <c r="G22" i="43"/>
  <c r="F22" i="43"/>
  <c r="E22" i="43"/>
  <c r="D22" i="43"/>
  <c r="AD21" i="43"/>
  <c r="AF21" i="43"/>
  <c r="I21" i="43"/>
  <c r="G21" i="43"/>
  <c r="F21" i="43"/>
  <c r="E21" i="43"/>
  <c r="D21" i="43"/>
  <c r="AD20" i="43"/>
  <c r="AF20" i="43"/>
  <c r="I20" i="43"/>
  <c r="G20" i="43"/>
  <c r="F20" i="43"/>
  <c r="E20" i="43"/>
  <c r="D20" i="43"/>
  <c r="AD19" i="43"/>
  <c r="AF19" i="43"/>
  <c r="I19" i="43"/>
  <c r="G19" i="43"/>
  <c r="F19" i="43"/>
  <c r="E19" i="43"/>
  <c r="D19" i="43"/>
  <c r="AD18" i="43"/>
  <c r="AF18" i="43"/>
  <c r="I18" i="43"/>
  <c r="G18" i="43"/>
  <c r="F18" i="43"/>
  <c r="E18" i="43"/>
  <c r="D18" i="43"/>
  <c r="AD17" i="43"/>
  <c r="AF17" i="43"/>
  <c r="I17" i="43"/>
  <c r="G17" i="43"/>
  <c r="F17" i="43"/>
  <c r="E17" i="43"/>
  <c r="D17" i="43"/>
  <c r="B13" i="43"/>
  <c r="I368" i="42"/>
  <c r="W351" i="42"/>
  <c r="H368" i="42"/>
  <c r="V351" i="42"/>
  <c r="Z639" i="42"/>
  <c r="AH639" i="42"/>
  <c r="J368" i="42"/>
  <c r="K368" i="42"/>
  <c r="X351" i="42"/>
  <c r="Y351" i="42"/>
  <c r="AA351" i="42"/>
  <c r="AH351" i="42"/>
  <c r="AG351" i="42"/>
  <c r="AD639" i="42"/>
  <c r="AC639" i="42"/>
  <c r="AA639" i="42"/>
  <c r="AB639" i="42"/>
  <c r="I367" i="42"/>
  <c r="W350" i="42"/>
  <c r="H367" i="42"/>
  <c r="V350" i="42"/>
  <c r="Z638" i="42"/>
  <c r="AH638" i="42"/>
  <c r="J367" i="42"/>
  <c r="K367" i="42"/>
  <c r="X350" i="42"/>
  <c r="Y350" i="42"/>
  <c r="AA350" i="42"/>
  <c r="AH350" i="42"/>
  <c r="AG350" i="42"/>
  <c r="AD638" i="42"/>
  <c r="AC638" i="42"/>
  <c r="AA638" i="42"/>
  <c r="AB638" i="42"/>
  <c r="I366" i="42"/>
  <c r="W349" i="42"/>
  <c r="H366" i="42"/>
  <c r="V349" i="42"/>
  <c r="Z637" i="42"/>
  <c r="AH637" i="42"/>
  <c r="J366" i="42"/>
  <c r="K366" i="42"/>
  <c r="X349" i="42"/>
  <c r="Y349" i="42"/>
  <c r="AA349" i="42"/>
  <c r="AH349" i="42"/>
  <c r="AG349" i="42"/>
  <c r="AD637" i="42"/>
  <c r="AC637" i="42"/>
  <c r="AA637" i="42"/>
  <c r="AB637" i="42"/>
  <c r="I365" i="42"/>
  <c r="W348" i="42"/>
  <c r="H365" i="42"/>
  <c r="V348" i="42"/>
  <c r="Z636" i="42"/>
  <c r="AH636" i="42"/>
  <c r="J365" i="42"/>
  <c r="K365" i="42"/>
  <c r="X348" i="42"/>
  <c r="Y348" i="42"/>
  <c r="AA348" i="42"/>
  <c r="AH348" i="42"/>
  <c r="AG348" i="42"/>
  <c r="AD636" i="42"/>
  <c r="AC636" i="42"/>
  <c r="AA636" i="42"/>
  <c r="AB636" i="42"/>
  <c r="I364" i="42"/>
  <c r="W347" i="42"/>
  <c r="H364" i="42"/>
  <c r="V347" i="42"/>
  <c r="Z635" i="42"/>
  <c r="AH635" i="42"/>
  <c r="J364" i="42"/>
  <c r="K364" i="42"/>
  <c r="X347" i="42"/>
  <c r="Y347" i="42"/>
  <c r="AA347" i="42"/>
  <c r="AH347" i="42"/>
  <c r="AG347" i="42"/>
  <c r="AD635" i="42"/>
  <c r="AC635" i="42"/>
  <c r="AA635" i="42"/>
  <c r="AB635" i="42"/>
  <c r="I363" i="42"/>
  <c r="W346" i="42"/>
  <c r="H363" i="42"/>
  <c r="V346" i="42"/>
  <c r="Z634" i="42"/>
  <c r="AH634" i="42"/>
  <c r="J363" i="42"/>
  <c r="K363" i="42"/>
  <c r="X346" i="42"/>
  <c r="Y346" i="42"/>
  <c r="AA346" i="42"/>
  <c r="AH346" i="42"/>
  <c r="AG346" i="42"/>
  <c r="AD634" i="42"/>
  <c r="AC634" i="42"/>
  <c r="AA634" i="42"/>
  <c r="AB634" i="42"/>
  <c r="I362" i="42"/>
  <c r="W345" i="42"/>
  <c r="H362" i="42"/>
  <c r="V345" i="42"/>
  <c r="Z633" i="42"/>
  <c r="AH633" i="42"/>
  <c r="J362" i="42"/>
  <c r="K362" i="42"/>
  <c r="X345" i="42"/>
  <c r="Y345" i="42"/>
  <c r="AA345" i="42"/>
  <c r="AH345" i="42"/>
  <c r="AG345" i="42"/>
  <c r="AD633" i="42"/>
  <c r="AC633" i="42"/>
  <c r="AA633" i="42"/>
  <c r="AB633" i="42"/>
  <c r="I361" i="42"/>
  <c r="W344" i="42"/>
  <c r="H361" i="42"/>
  <c r="V344" i="42"/>
  <c r="Z632" i="42"/>
  <c r="AH632" i="42"/>
  <c r="J361" i="42"/>
  <c r="K361" i="42"/>
  <c r="X344" i="42"/>
  <c r="Y344" i="42"/>
  <c r="AA344" i="42"/>
  <c r="AH344" i="42"/>
  <c r="AG344" i="42"/>
  <c r="AD632" i="42"/>
  <c r="AC632" i="42"/>
  <c r="AA632" i="42"/>
  <c r="AB632" i="42"/>
  <c r="I360" i="42"/>
  <c r="W343" i="42"/>
  <c r="H360" i="42"/>
  <c r="V343" i="42"/>
  <c r="Z631" i="42"/>
  <c r="AH631" i="42"/>
  <c r="J360" i="42"/>
  <c r="K360" i="42"/>
  <c r="X343" i="42"/>
  <c r="Y343" i="42"/>
  <c r="AA343" i="42"/>
  <c r="AH343" i="42"/>
  <c r="AG343" i="42"/>
  <c r="AD631" i="42"/>
  <c r="AC631" i="42"/>
  <c r="AA631" i="42"/>
  <c r="AB631" i="42"/>
  <c r="I359" i="42"/>
  <c r="W342" i="42"/>
  <c r="H359" i="42"/>
  <c r="V342" i="42"/>
  <c r="Z630" i="42"/>
  <c r="AH630" i="42"/>
  <c r="J359" i="42"/>
  <c r="K359" i="42"/>
  <c r="X342" i="42"/>
  <c r="Y342" i="42"/>
  <c r="AA342" i="42"/>
  <c r="AH342" i="42"/>
  <c r="AG342" i="42"/>
  <c r="AD630" i="42"/>
  <c r="AC630" i="42"/>
  <c r="AA630" i="42"/>
  <c r="AB630" i="42"/>
  <c r="I358" i="42"/>
  <c r="W341" i="42"/>
  <c r="H358" i="42"/>
  <c r="V341" i="42"/>
  <c r="Z629" i="42"/>
  <c r="AH629" i="42"/>
  <c r="J358" i="42"/>
  <c r="K358" i="42"/>
  <c r="X341" i="42"/>
  <c r="Y341" i="42"/>
  <c r="AA341" i="42"/>
  <c r="AH341" i="42"/>
  <c r="AG341" i="42"/>
  <c r="AD629" i="42"/>
  <c r="AC629" i="42"/>
  <c r="AA629" i="42"/>
  <c r="AB629" i="42"/>
  <c r="I357" i="42"/>
  <c r="W340" i="42"/>
  <c r="H357" i="42"/>
  <c r="V340" i="42"/>
  <c r="Z628" i="42"/>
  <c r="AH628" i="42"/>
  <c r="J357" i="42"/>
  <c r="K357" i="42"/>
  <c r="X340" i="42"/>
  <c r="Y340" i="42"/>
  <c r="AA340" i="42"/>
  <c r="AH340" i="42"/>
  <c r="AG340" i="42"/>
  <c r="AD628" i="42"/>
  <c r="AC628" i="42"/>
  <c r="AA628" i="42"/>
  <c r="AB628" i="42"/>
  <c r="I356" i="42"/>
  <c r="W339" i="42"/>
  <c r="H356" i="42"/>
  <c r="V339" i="42"/>
  <c r="Z627" i="42"/>
  <c r="AH627" i="42"/>
  <c r="J356" i="42"/>
  <c r="K356" i="42"/>
  <c r="X339" i="42"/>
  <c r="Y339" i="42"/>
  <c r="AA339" i="42"/>
  <c r="AH339" i="42"/>
  <c r="AG339" i="42"/>
  <c r="AD627" i="42"/>
  <c r="AC627" i="42"/>
  <c r="AA627" i="42"/>
  <c r="AB627" i="42"/>
  <c r="I355" i="42"/>
  <c r="W338" i="42"/>
  <c r="H355" i="42"/>
  <c r="V338" i="42"/>
  <c r="Z626" i="42"/>
  <c r="AH626" i="42"/>
  <c r="J355" i="42"/>
  <c r="K355" i="42"/>
  <c r="X338" i="42"/>
  <c r="Y338" i="42"/>
  <c r="AA338" i="42"/>
  <c r="AH338" i="42"/>
  <c r="AG338" i="42"/>
  <c r="AD626" i="42"/>
  <c r="AC626" i="42"/>
  <c r="AA626" i="42"/>
  <c r="AB626" i="42"/>
  <c r="I354" i="42"/>
  <c r="W337" i="42"/>
  <c r="H354" i="42"/>
  <c r="V337" i="42"/>
  <c r="Z625" i="42"/>
  <c r="AH625" i="42"/>
  <c r="J354" i="42"/>
  <c r="K354" i="42"/>
  <c r="X337" i="42"/>
  <c r="Y337" i="42"/>
  <c r="AA337" i="42"/>
  <c r="AH337" i="42"/>
  <c r="AG337" i="42"/>
  <c r="AD625" i="42"/>
  <c r="AC625" i="42"/>
  <c r="AA625" i="42"/>
  <c r="AB625" i="42"/>
  <c r="I353" i="42"/>
  <c r="W336" i="42"/>
  <c r="H353" i="42"/>
  <c r="V336" i="42"/>
  <c r="Z624" i="42"/>
  <c r="AH624" i="42"/>
  <c r="J353" i="42"/>
  <c r="K353" i="42"/>
  <c r="X336" i="42"/>
  <c r="Y336" i="42"/>
  <c r="AA336" i="42"/>
  <c r="AH336" i="42"/>
  <c r="AG336" i="42"/>
  <c r="AD624" i="42"/>
  <c r="AC624" i="42"/>
  <c r="AA624" i="42"/>
  <c r="AB624" i="42"/>
  <c r="I352" i="42"/>
  <c r="W335" i="42"/>
  <c r="H352" i="42"/>
  <c r="V335" i="42"/>
  <c r="Z623" i="42"/>
  <c r="AH623" i="42"/>
  <c r="J352" i="42"/>
  <c r="K352" i="42"/>
  <c r="X335" i="42"/>
  <c r="Y335" i="42"/>
  <c r="AA335" i="42"/>
  <c r="AH335" i="42"/>
  <c r="AG335" i="42"/>
  <c r="AD623" i="42"/>
  <c r="AC623" i="42"/>
  <c r="AA623" i="42"/>
  <c r="AB623" i="42"/>
  <c r="I351" i="42"/>
  <c r="W334" i="42"/>
  <c r="H351" i="42"/>
  <c r="V334" i="42"/>
  <c r="Z622" i="42"/>
  <c r="AH622" i="42"/>
  <c r="J351" i="42"/>
  <c r="K351" i="42"/>
  <c r="X334" i="42"/>
  <c r="Y334" i="42"/>
  <c r="AA334" i="42"/>
  <c r="AH334" i="42"/>
  <c r="AG334" i="42"/>
  <c r="AD622" i="42"/>
  <c r="AC622" i="42"/>
  <c r="AA622" i="42"/>
  <c r="AB622" i="42"/>
  <c r="I350" i="42"/>
  <c r="W333" i="42"/>
  <c r="H350" i="42"/>
  <c r="V333" i="42"/>
  <c r="Z621" i="42"/>
  <c r="AH621" i="42"/>
  <c r="J350" i="42"/>
  <c r="K350" i="42"/>
  <c r="X333" i="42"/>
  <c r="Y333" i="42"/>
  <c r="AA333" i="42"/>
  <c r="AH333" i="42"/>
  <c r="AG333" i="42"/>
  <c r="AD621" i="42"/>
  <c r="AC621" i="42"/>
  <c r="AA621" i="42"/>
  <c r="AB621" i="42"/>
  <c r="I349" i="42"/>
  <c r="W332" i="42"/>
  <c r="H349" i="42"/>
  <c r="V332" i="42"/>
  <c r="Z620" i="42"/>
  <c r="AH620" i="42"/>
  <c r="J349" i="42"/>
  <c r="K349" i="42"/>
  <c r="X332" i="42"/>
  <c r="Y332" i="42"/>
  <c r="AA332" i="42"/>
  <c r="AH332" i="42"/>
  <c r="AG332" i="42"/>
  <c r="AD620" i="42"/>
  <c r="AC620" i="42"/>
  <c r="AA620" i="42"/>
  <c r="AB620" i="42"/>
  <c r="I348" i="42"/>
  <c r="W331" i="42"/>
  <c r="H348" i="42"/>
  <c r="V331" i="42"/>
  <c r="Z619" i="42"/>
  <c r="AH619" i="42"/>
  <c r="J348" i="42"/>
  <c r="K348" i="42"/>
  <c r="X331" i="42"/>
  <c r="Y331" i="42"/>
  <c r="AA331" i="42"/>
  <c r="AH331" i="42"/>
  <c r="AG331" i="42"/>
  <c r="AD619" i="42"/>
  <c r="AC619" i="42"/>
  <c r="AA619" i="42"/>
  <c r="AB619" i="42"/>
  <c r="I347" i="42"/>
  <c r="W330" i="42"/>
  <c r="H347" i="42"/>
  <c r="V330" i="42"/>
  <c r="Z618" i="42"/>
  <c r="AH618" i="42"/>
  <c r="J347" i="42"/>
  <c r="K347" i="42"/>
  <c r="X330" i="42"/>
  <c r="Y330" i="42"/>
  <c r="AA330" i="42"/>
  <c r="AH330" i="42"/>
  <c r="AG330" i="42"/>
  <c r="AD618" i="42"/>
  <c r="AC618" i="42"/>
  <c r="AA618" i="42"/>
  <c r="AB618" i="42"/>
  <c r="I346" i="42"/>
  <c r="W329" i="42"/>
  <c r="H346" i="42"/>
  <c r="V329" i="42"/>
  <c r="Z617" i="42"/>
  <c r="AH617" i="42"/>
  <c r="J346" i="42"/>
  <c r="K346" i="42"/>
  <c r="X329" i="42"/>
  <c r="Y329" i="42"/>
  <c r="AA329" i="42"/>
  <c r="AH329" i="42"/>
  <c r="AG329" i="42"/>
  <c r="AD617" i="42"/>
  <c r="AC617" i="42"/>
  <c r="AA617" i="42"/>
  <c r="AB617" i="42"/>
  <c r="I345" i="42"/>
  <c r="W328" i="42"/>
  <c r="H345" i="42"/>
  <c r="V328" i="42"/>
  <c r="Z616" i="42"/>
  <c r="AH616" i="42"/>
  <c r="J345" i="42"/>
  <c r="K345" i="42"/>
  <c r="X328" i="42"/>
  <c r="Y328" i="42"/>
  <c r="AA328" i="42"/>
  <c r="AH328" i="42"/>
  <c r="AG328" i="42"/>
  <c r="AD616" i="42"/>
  <c r="AC616" i="42"/>
  <c r="AA616" i="42"/>
  <c r="AB616" i="42"/>
  <c r="I344" i="42"/>
  <c r="W327" i="42"/>
  <c r="H344" i="42"/>
  <c r="V327" i="42"/>
  <c r="Z615" i="42"/>
  <c r="AH615" i="42"/>
  <c r="J344" i="42"/>
  <c r="K344" i="42"/>
  <c r="X327" i="42"/>
  <c r="Y327" i="42"/>
  <c r="AA327" i="42"/>
  <c r="AH327" i="42"/>
  <c r="AG327" i="42"/>
  <c r="AD615" i="42"/>
  <c r="AC615" i="42"/>
  <c r="AA615" i="42"/>
  <c r="AB615" i="42"/>
  <c r="I343" i="42"/>
  <c r="W326" i="42"/>
  <c r="H343" i="42"/>
  <c r="V326" i="42"/>
  <c r="Z614" i="42"/>
  <c r="AH614" i="42"/>
  <c r="J343" i="42"/>
  <c r="K343" i="42"/>
  <c r="X326" i="42"/>
  <c r="Y326" i="42"/>
  <c r="AA326" i="42"/>
  <c r="AH326" i="42"/>
  <c r="AG326" i="42"/>
  <c r="AD614" i="42"/>
  <c r="AC614" i="42"/>
  <c r="AA614" i="42"/>
  <c r="AB614" i="42"/>
  <c r="I342" i="42"/>
  <c r="W325" i="42"/>
  <c r="H342" i="42"/>
  <c r="V325" i="42"/>
  <c r="Z613" i="42"/>
  <c r="AH613" i="42"/>
  <c r="J342" i="42"/>
  <c r="K342" i="42"/>
  <c r="X325" i="42"/>
  <c r="Y325" i="42"/>
  <c r="AA325" i="42"/>
  <c r="AH325" i="42"/>
  <c r="AG325" i="42"/>
  <c r="AD613" i="42"/>
  <c r="AC613" i="42"/>
  <c r="AA613" i="42"/>
  <c r="AB613" i="42"/>
  <c r="I341" i="42"/>
  <c r="W324" i="42"/>
  <c r="H341" i="42"/>
  <c r="V324" i="42"/>
  <c r="Z612" i="42"/>
  <c r="AH612" i="42"/>
  <c r="J341" i="42"/>
  <c r="K341" i="42"/>
  <c r="X324" i="42"/>
  <c r="Y324" i="42"/>
  <c r="AA324" i="42"/>
  <c r="AH324" i="42"/>
  <c r="AG324" i="42"/>
  <c r="AD612" i="42"/>
  <c r="AC612" i="42"/>
  <c r="AA612" i="42"/>
  <c r="AB612" i="42"/>
  <c r="I340" i="42"/>
  <c r="W323" i="42"/>
  <c r="H340" i="42"/>
  <c r="V323" i="42"/>
  <c r="Z611" i="42"/>
  <c r="AH611" i="42"/>
  <c r="J340" i="42"/>
  <c r="K340" i="42"/>
  <c r="X323" i="42"/>
  <c r="Y323" i="42"/>
  <c r="AA323" i="42"/>
  <c r="AH323" i="42"/>
  <c r="AG323" i="42"/>
  <c r="AD611" i="42"/>
  <c r="AC611" i="42"/>
  <c r="AA611" i="42"/>
  <c r="AB611" i="42"/>
  <c r="I339" i="42"/>
  <c r="W322" i="42"/>
  <c r="H339" i="42"/>
  <c r="V322" i="42"/>
  <c r="Z610" i="42"/>
  <c r="AH610" i="42"/>
  <c r="J339" i="42"/>
  <c r="K339" i="42"/>
  <c r="X322" i="42"/>
  <c r="Y322" i="42"/>
  <c r="AA322" i="42"/>
  <c r="AH322" i="42"/>
  <c r="AG322" i="42"/>
  <c r="AD610" i="42"/>
  <c r="AC610" i="42"/>
  <c r="AA610" i="42"/>
  <c r="AB610" i="42"/>
  <c r="I338" i="42"/>
  <c r="W321" i="42"/>
  <c r="H338" i="42"/>
  <c r="V321" i="42"/>
  <c r="Z609" i="42"/>
  <c r="AH609" i="42"/>
  <c r="J338" i="42"/>
  <c r="K338" i="42"/>
  <c r="X321" i="42"/>
  <c r="Y321" i="42"/>
  <c r="AA321" i="42"/>
  <c r="AH321" i="42"/>
  <c r="AG321" i="42"/>
  <c r="AD609" i="42"/>
  <c r="AC609" i="42"/>
  <c r="AA609" i="42"/>
  <c r="AB609" i="42"/>
  <c r="I337" i="42"/>
  <c r="W320" i="42"/>
  <c r="H337" i="42"/>
  <c r="V320" i="42"/>
  <c r="Z608" i="42"/>
  <c r="AH608" i="42"/>
  <c r="J337" i="42"/>
  <c r="K337" i="42"/>
  <c r="X320" i="42"/>
  <c r="Y320" i="42"/>
  <c r="AA320" i="42"/>
  <c r="AH320" i="42"/>
  <c r="AG320" i="42"/>
  <c r="AD608" i="42"/>
  <c r="AC608" i="42"/>
  <c r="AA608" i="42"/>
  <c r="AB608" i="42"/>
  <c r="I336" i="42"/>
  <c r="W319" i="42"/>
  <c r="H336" i="42"/>
  <c r="V319" i="42"/>
  <c r="Z607" i="42"/>
  <c r="AH607" i="42"/>
  <c r="J336" i="42"/>
  <c r="K336" i="42"/>
  <c r="X319" i="42"/>
  <c r="Y319" i="42"/>
  <c r="AA319" i="42"/>
  <c r="AH319" i="42"/>
  <c r="AG319" i="42"/>
  <c r="AD607" i="42"/>
  <c r="AC607" i="42"/>
  <c r="AA607" i="42"/>
  <c r="AB607" i="42"/>
  <c r="I335" i="42"/>
  <c r="W318" i="42"/>
  <c r="H335" i="42"/>
  <c r="V318" i="42"/>
  <c r="Z606" i="42"/>
  <c r="AH606" i="42"/>
  <c r="J335" i="42"/>
  <c r="K335" i="42"/>
  <c r="X318" i="42"/>
  <c r="Y318" i="42"/>
  <c r="AA318" i="42"/>
  <c r="AH318" i="42"/>
  <c r="AG318" i="42"/>
  <c r="AD606" i="42"/>
  <c r="AC606" i="42"/>
  <c r="AA606" i="42"/>
  <c r="AB606" i="42"/>
  <c r="I334" i="42"/>
  <c r="W317" i="42"/>
  <c r="H334" i="42"/>
  <c r="V317" i="42"/>
  <c r="Z605" i="42"/>
  <c r="AH605" i="42"/>
  <c r="J334" i="42"/>
  <c r="K334" i="42"/>
  <c r="X317" i="42"/>
  <c r="Y317" i="42"/>
  <c r="AA317" i="42"/>
  <c r="AH317" i="42"/>
  <c r="AG317" i="42"/>
  <c r="AD605" i="42"/>
  <c r="AC605" i="42"/>
  <c r="AA605" i="42"/>
  <c r="AB605" i="42"/>
  <c r="I333" i="42"/>
  <c r="W316" i="42"/>
  <c r="H333" i="42"/>
  <c r="V316" i="42"/>
  <c r="Z604" i="42"/>
  <c r="AH604" i="42"/>
  <c r="J333" i="42"/>
  <c r="K333" i="42"/>
  <c r="X316" i="42"/>
  <c r="Y316" i="42"/>
  <c r="AA316" i="42"/>
  <c r="AH316" i="42"/>
  <c r="AG316" i="42"/>
  <c r="AD604" i="42"/>
  <c r="AC604" i="42"/>
  <c r="AA604" i="42"/>
  <c r="AB604" i="42"/>
  <c r="I332" i="42"/>
  <c r="W315" i="42"/>
  <c r="H332" i="42"/>
  <c r="V315" i="42"/>
  <c r="Z603" i="42"/>
  <c r="AH603" i="42"/>
  <c r="J332" i="42"/>
  <c r="K332" i="42"/>
  <c r="X315" i="42"/>
  <c r="Y315" i="42"/>
  <c r="AA315" i="42"/>
  <c r="AH315" i="42"/>
  <c r="AG315" i="42"/>
  <c r="AD603" i="42"/>
  <c r="AC603" i="42"/>
  <c r="AA603" i="42"/>
  <c r="AB603" i="42"/>
  <c r="I331" i="42"/>
  <c r="W314" i="42"/>
  <c r="H331" i="42"/>
  <c r="V314" i="42"/>
  <c r="Z602" i="42"/>
  <c r="AH602" i="42"/>
  <c r="J331" i="42"/>
  <c r="K331" i="42"/>
  <c r="X314" i="42"/>
  <c r="Y314" i="42"/>
  <c r="AA314" i="42"/>
  <c r="AH314" i="42"/>
  <c r="AG314" i="42"/>
  <c r="AD602" i="42"/>
  <c r="AC602" i="42"/>
  <c r="AA602" i="42"/>
  <c r="AB602" i="42"/>
  <c r="I330" i="42"/>
  <c r="W313" i="42"/>
  <c r="H330" i="42"/>
  <c r="V313" i="42"/>
  <c r="Z601" i="42"/>
  <c r="AH601" i="42"/>
  <c r="J330" i="42"/>
  <c r="K330" i="42"/>
  <c r="X313" i="42"/>
  <c r="Y313" i="42"/>
  <c r="AA313" i="42"/>
  <c r="AH313" i="42"/>
  <c r="AG313" i="42"/>
  <c r="AD601" i="42"/>
  <c r="AC601" i="42"/>
  <c r="AA601" i="42"/>
  <c r="AB601" i="42"/>
  <c r="I329" i="42"/>
  <c r="W312" i="42"/>
  <c r="H329" i="42"/>
  <c r="V312" i="42"/>
  <c r="Z600" i="42"/>
  <c r="AH600" i="42"/>
  <c r="J329" i="42"/>
  <c r="K329" i="42"/>
  <c r="X312" i="42"/>
  <c r="Y312" i="42"/>
  <c r="AA312" i="42"/>
  <c r="AH312" i="42"/>
  <c r="AG312" i="42"/>
  <c r="AD600" i="42"/>
  <c r="AC600" i="42"/>
  <c r="AA600" i="42"/>
  <c r="AB600" i="42"/>
  <c r="I328" i="42"/>
  <c r="W311" i="42"/>
  <c r="H328" i="42"/>
  <c r="V311" i="42"/>
  <c r="Z599" i="42"/>
  <c r="AH599" i="42"/>
  <c r="J328" i="42"/>
  <c r="K328" i="42"/>
  <c r="X311" i="42"/>
  <c r="Y311" i="42"/>
  <c r="AA311" i="42"/>
  <c r="AH311" i="42"/>
  <c r="AG311" i="42"/>
  <c r="AD599" i="42"/>
  <c r="AC599" i="42"/>
  <c r="AA599" i="42"/>
  <c r="AB599" i="42"/>
  <c r="I327" i="42"/>
  <c r="W310" i="42"/>
  <c r="H327" i="42"/>
  <c r="V310" i="42"/>
  <c r="Z598" i="42"/>
  <c r="AH598" i="42"/>
  <c r="J327" i="42"/>
  <c r="K327" i="42"/>
  <c r="X310" i="42"/>
  <c r="Y310" i="42"/>
  <c r="AA310" i="42"/>
  <c r="AH310" i="42"/>
  <c r="AG310" i="42"/>
  <c r="AD598" i="42"/>
  <c r="AC598" i="42"/>
  <c r="AA598" i="42"/>
  <c r="AB598" i="42"/>
  <c r="I326" i="42"/>
  <c r="W309" i="42"/>
  <c r="H326" i="42"/>
  <c r="V309" i="42"/>
  <c r="Z597" i="42"/>
  <c r="AH597" i="42"/>
  <c r="J326" i="42"/>
  <c r="K326" i="42"/>
  <c r="X309" i="42"/>
  <c r="Y309" i="42"/>
  <c r="AA309" i="42"/>
  <c r="AH309" i="42"/>
  <c r="AG309" i="42"/>
  <c r="AD597" i="42"/>
  <c r="AC597" i="42"/>
  <c r="AA597" i="42"/>
  <c r="AB597" i="42"/>
  <c r="I325" i="42"/>
  <c r="W308" i="42"/>
  <c r="H325" i="42"/>
  <c r="V308" i="42"/>
  <c r="Z596" i="42"/>
  <c r="AH596" i="42"/>
  <c r="J325" i="42"/>
  <c r="K325" i="42"/>
  <c r="X308" i="42"/>
  <c r="Y308" i="42"/>
  <c r="AA308" i="42"/>
  <c r="AH308" i="42"/>
  <c r="AG308" i="42"/>
  <c r="AD596" i="42"/>
  <c r="AC596" i="42"/>
  <c r="AA596" i="42"/>
  <c r="AB596" i="42"/>
  <c r="I324" i="42"/>
  <c r="W307" i="42"/>
  <c r="H324" i="42"/>
  <c r="V307" i="42"/>
  <c r="Z595" i="42"/>
  <c r="AH595" i="42"/>
  <c r="J324" i="42"/>
  <c r="K324" i="42"/>
  <c r="X307" i="42"/>
  <c r="Y307" i="42"/>
  <c r="AA307" i="42"/>
  <c r="AH307" i="42"/>
  <c r="AG307" i="42"/>
  <c r="AD595" i="42"/>
  <c r="AC595" i="42"/>
  <c r="AA595" i="42"/>
  <c r="AB595" i="42"/>
  <c r="I323" i="42"/>
  <c r="W306" i="42"/>
  <c r="H323" i="42"/>
  <c r="V306" i="42"/>
  <c r="Z594" i="42"/>
  <c r="AH594" i="42"/>
  <c r="J323" i="42"/>
  <c r="K323" i="42"/>
  <c r="X306" i="42"/>
  <c r="Y306" i="42"/>
  <c r="AA306" i="42"/>
  <c r="AH306" i="42"/>
  <c r="AG306" i="42"/>
  <c r="AD594" i="42"/>
  <c r="AC594" i="42"/>
  <c r="AA594" i="42"/>
  <c r="AB594" i="42"/>
  <c r="I322" i="42"/>
  <c r="W305" i="42"/>
  <c r="H322" i="42"/>
  <c r="V305" i="42"/>
  <c r="Z593" i="42"/>
  <c r="AH593" i="42"/>
  <c r="J322" i="42"/>
  <c r="K322" i="42"/>
  <c r="X305" i="42"/>
  <c r="Y305" i="42"/>
  <c r="AA305" i="42"/>
  <c r="AH305" i="42"/>
  <c r="AG305" i="42"/>
  <c r="AD593" i="42"/>
  <c r="AC593" i="42"/>
  <c r="AA593" i="42"/>
  <c r="AB593" i="42"/>
  <c r="I321" i="42"/>
  <c r="W304" i="42"/>
  <c r="H321" i="42"/>
  <c r="V304" i="42"/>
  <c r="Z592" i="42"/>
  <c r="AH592" i="42"/>
  <c r="J321" i="42"/>
  <c r="K321" i="42"/>
  <c r="X304" i="42"/>
  <c r="Y304" i="42"/>
  <c r="AA304" i="42"/>
  <c r="AH304" i="42"/>
  <c r="AG304" i="42"/>
  <c r="AD592" i="42"/>
  <c r="AC592" i="42"/>
  <c r="AA592" i="42"/>
  <c r="AB592" i="42"/>
  <c r="I320" i="42"/>
  <c r="W303" i="42"/>
  <c r="H320" i="42"/>
  <c r="V303" i="42"/>
  <c r="Z591" i="42"/>
  <c r="AH591" i="42"/>
  <c r="J320" i="42"/>
  <c r="K320" i="42"/>
  <c r="X303" i="42"/>
  <c r="Y303" i="42"/>
  <c r="AA303" i="42"/>
  <c r="AH303" i="42"/>
  <c r="AG303" i="42"/>
  <c r="AD591" i="42"/>
  <c r="AC591" i="42"/>
  <c r="AA591" i="42"/>
  <c r="AB591" i="42"/>
  <c r="I319" i="42"/>
  <c r="W302" i="42"/>
  <c r="H319" i="42"/>
  <c r="V302" i="42"/>
  <c r="Z590" i="42"/>
  <c r="AH590" i="42"/>
  <c r="J319" i="42"/>
  <c r="K319" i="42"/>
  <c r="X302" i="42"/>
  <c r="Y302" i="42"/>
  <c r="AA302" i="42"/>
  <c r="AH302" i="42"/>
  <c r="AG302" i="42"/>
  <c r="AD590" i="42"/>
  <c r="AC590" i="42"/>
  <c r="AA590" i="42"/>
  <c r="AB590" i="42"/>
  <c r="I318" i="42"/>
  <c r="W301" i="42"/>
  <c r="H318" i="42"/>
  <c r="V301" i="42"/>
  <c r="Z589" i="42"/>
  <c r="AH589" i="42"/>
  <c r="J318" i="42"/>
  <c r="K318" i="42"/>
  <c r="X301" i="42"/>
  <c r="Y301" i="42"/>
  <c r="AA301" i="42"/>
  <c r="AH301" i="42"/>
  <c r="AG301" i="42"/>
  <c r="AD589" i="42"/>
  <c r="AC589" i="42"/>
  <c r="AA589" i="42"/>
  <c r="AB589" i="42"/>
  <c r="I317" i="42"/>
  <c r="W300" i="42"/>
  <c r="H317" i="42"/>
  <c r="V300" i="42"/>
  <c r="Z588" i="42"/>
  <c r="AH588" i="42"/>
  <c r="J317" i="42"/>
  <c r="K317" i="42"/>
  <c r="X300" i="42"/>
  <c r="Y300" i="42"/>
  <c r="AA300" i="42"/>
  <c r="AH300" i="42"/>
  <c r="AG300" i="42"/>
  <c r="AD588" i="42"/>
  <c r="AC588" i="42"/>
  <c r="AA588" i="42"/>
  <c r="AB588" i="42"/>
  <c r="I316" i="42"/>
  <c r="W299" i="42"/>
  <c r="H316" i="42"/>
  <c r="V299" i="42"/>
  <c r="Z587" i="42"/>
  <c r="AH587" i="42"/>
  <c r="J316" i="42"/>
  <c r="K316" i="42"/>
  <c r="X299" i="42"/>
  <c r="Y299" i="42"/>
  <c r="AA299" i="42"/>
  <c r="AH299" i="42"/>
  <c r="AG299" i="42"/>
  <c r="AD587" i="42"/>
  <c r="AC587" i="42"/>
  <c r="AA587" i="42"/>
  <c r="AB587" i="42"/>
  <c r="I315" i="42"/>
  <c r="W298" i="42"/>
  <c r="H315" i="42"/>
  <c r="V298" i="42"/>
  <c r="Z586" i="42"/>
  <c r="AH586" i="42"/>
  <c r="J315" i="42"/>
  <c r="K315" i="42"/>
  <c r="X298" i="42"/>
  <c r="Y298" i="42"/>
  <c r="AA298" i="42"/>
  <c r="AH298" i="42"/>
  <c r="AG298" i="42"/>
  <c r="AD586" i="42"/>
  <c r="AC586" i="42"/>
  <c r="AA586" i="42"/>
  <c r="AB586" i="42"/>
  <c r="I314" i="42"/>
  <c r="W297" i="42"/>
  <c r="H314" i="42"/>
  <c r="V297" i="42"/>
  <c r="Z585" i="42"/>
  <c r="AH585" i="42"/>
  <c r="J314" i="42"/>
  <c r="K314" i="42"/>
  <c r="X297" i="42"/>
  <c r="Y297" i="42"/>
  <c r="AA297" i="42"/>
  <c r="AH297" i="42"/>
  <c r="AG297" i="42"/>
  <c r="AD585" i="42"/>
  <c r="AC585" i="42"/>
  <c r="AA585" i="42"/>
  <c r="AB585" i="42"/>
  <c r="I313" i="42"/>
  <c r="W296" i="42"/>
  <c r="H313" i="42"/>
  <c r="V296" i="42"/>
  <c r="Z584" i="42"/>
  <c r="AH584" i="42"/>
  <c r="J313" i="42"/>
  <c r="K313" i="42"/>
  <c r="X296" i="42"/>
  <c r="Y296" i="42"/>
  <c r="AA296" i="42"/>
  <c r="AH296" i="42"/>
  <c r="AG296" i="42"/>
  <c r="AD584" i="42"/>
  <c r="AC584" i="42"/>
  <c r="AA584" i="42"/>
  <c r="AB584" i="42"/>
  <c r="I312" i="42"/>
  <c r="W295" i="42"/>
  <c r="H312" i="42"/>
  <c r="V295" i="42"/>
  <c r="Z583" i="42"/>
  <c r="AH583" i="42"/>
  <c r="J312" i="42"/>
  <c r="K312" i="42"/>
  <c r="X295" i="42"/>
  <c r="Y295" i="42"/>
  <c r="AA295" i="42"/>
  <c r="AH295" i="42"/>
  <c r="AG295" i="42"/>
  <c r="AD583" i="42"/>
  <c r="AC583" i="42"/>
  <c r="AA583" i="42"/>
  <c r="AB583" i="42"/>
  <c r="I311" i="42"/>
  <c r="W294" i="42"/>
  <c r="H311" i="42"/>
  <c r="V294" i="42"/>
  <c r="Z582" i="42"/>
  <c r="AH582" i="42"/>
  <c r="J311" i="42"/>
  <c r="K311" i="42"/>
  <c r="X294" i="42"/>
  <c r="Y294" i="42"/>
  <c r="AA294" i="42"/>
  <c r="AH294" i="42"/>
  <c r="AG294" i="42"/>
  <c r="AD582" i="42"/>
  <c r="AC582" i="42"/>
  <c r="AA582" i="42"/>
  <c r="AB582" i="42"/>
  <c r="I310" i="42"/>
  <c r="W293" i="42"/>
  <c r="H310" i="42"/>
  <c r="V293" i="42"/>
  <c r="Z581" i="42"/>
  <c r="AH581" i="42"/>
  <c r="J310" i="42"/>
  <c r="K310" i="42"/>
  <c r="X293" i="42"/>
  <c r="Y293" i="42"/>
  <c r="AA293" i="42"/>
  <c r="AH293" i="42"/>
  <c r="AG293" i="42"/>
  <c r="AD581" i="42"/>
  <c r="AC581" i="42"/>
  <c r="AA581" i="42"/>
  <c r="AB581" i="42"/>
  <c r="I309" i="42"/>
  <c r="W292" i="42"/>
  <c r="H309" i="42"/>
  <c r="V292" i="42"/>
  <c r="Z580" i="42"/>
  <c r="AH580" i="42"/>
  <c r="J309" i="42"/>
  <c r="K309" i="42"/>
  <c r="X292" i="42"/>
  <c r="Y292" i="42"/>
  <c r="AA292" i="42"/>
  <c r="AH292" i="42"/>
  <c r="AG292" i="42"/>
  <c r="AD580" i="42"/>
  <c r="AC580" i="42"/>
  <c r="AA580" i="42"/>
  <c r="AB580" i="42"/>
  <c r="I308" i="42"/>
  <c r="W291" i="42"/>
  <c r="H308" i="42"/>
  <c r="V291" i="42"/>
  <c r="Z579" i="42"/>
  <c r="AH579" i="42"/>
  <c r="J308" i="42"/>
  <c r="K308" i="42"/>
  <c r="X291" i="42"/>
  <c r="Y291" i="42"/>
  <c r="AA291" i="42"/>
  <c r="AH291" i="42"/>
  <c r="AG291" i="42"/>
  <c r="AD579" i="42"/>
  <c r="AC579" i="42"/>
  <c r="AA579" i="42"/>
  <c r="AB579" i="42"/>
  <c r="I307" i="42"/>
  <c r="W290" i="42"/>
  <c r="H307" i="42"/>
  <c r="V290" i="42"/>
  <c r="Z578" i="42"/>
  <c r="AH578" i="42"/>
  <c r="J307" i="42"/>
  <c r="K307" i="42"/>
  <c r="X290" i="42"/>
  <c r="Y290" i="42"/>
  <c r="AA290" i="42"/>
  <c r="AH290" i="42"/>
  <c r="AG290" i="42"/>
  <c r="AD578" i="42"/>
  <c r="AC578" i="42"/>
  <c r="AA578" i="42"/>
  <c r="AB578" i="42"/>
  <c r="I306" i="42"/>
  <c r="W289" i="42"/>
  <c r="H306" i="42"/>
  <c r="V289" i="42"/>
  <c r="Z577" i="42"/>
  <c r="AH577" i="42"/>
  <c r="J306" i="42"/>
  <c r="K306" i="42"/>
  <c r="X289" i="42"/>
  <c r="Y289" i="42"/>
  <c r="AA289" i="42"/>
  <c r="AH289" i="42"/>
  <c r="AG289" i="42"/>
  <c r="AD577" i="42"/>
  <c r="AC577" i="42"/>
  <c r="AA577" i="42"/>
  <c r="AB577" i="42"/>
  <c r="I305" i="42"/>
  <c r="W288" i="42"/>
  <c r="H305" i="42"/>
  <c r="V288" i="42"/>
  <c r="Z576" i="42"/>
  <c r="AH576" i="42"/>
  <c r="J305" i="42"/>
  <c r="K305" i="42"/>
  <c r="X288" i="42"/>
  <c r="Y288" i="42"/>
  <c r="AA288" i="42"/>
  <c r="AH288" i="42"/>
  <c r="AG288" i="42"/>
  <c r="AD576" i="42"/>
  <c r="AC576" i="42"/>
  <c r="AA576" i="42"/>
  <c r="AB576" i="42"/>
  <c r="I304" i="42"/>
  <c r="W287" i="42"/>
  <c r="H304" i="42"/>
  <c r="V287" i="42"/>
  <c r="Z575" i="42"/>
  <c r="AH575" i="42"/>
  <c r="J304" i="42"/>
  <c r="K304" i="42"/>
  <c r="X287" i="42"/>
  <c r="Y287" i="42"/>
  <c r="AA287" i="42"/>
  <c r="AH287" i="42"/>
  <c r="AG287" i="42"/>
  <c r="AD575" i="42"/>
  <c r="AC575" i="42"/>
  <c r="AA575" i="42"/>
  <c r="AB575" i="42"/>
  <c r="I303" i="42"/>
  <c r="W286" i="42"/>
  <c r="H303" i="42"/>
  <c r="V286" i="42"/>
  <c r="Z574" i="42"/>
  <c r="AH574" i="42"/>
  <c r="J303" i="42"/>
  <c r="K303" i="42"/>
  <c r="X286" i="42"/>
  <c r="Y286" i="42"/>
  <c r="AA286" i="42"/>
  <c r="AH286" i="42"/>
  <c r="AG286" i="42"/>
  <c r="AD574" i="42"/>
  <c r="AC574" i="42"/>
  <c r="AA574" i="42"/>
  <c r="AB574" i="42"/>
  <c r="I302" i="42"/>
  <c r="W285" i="42"/>
  <c r="H302" i="42"/>
  <c r="V285" i="42"/>
  <c r="Z573" i="42"/>
  <c r="AH573" i="42"/>
  <c r="J302" i="42"/>
  <c r="K302" i="42"/>
  <c r="X285" i="42"/>
  <c r="Y285" i="42"/>
  <c r="AA285" i="42"/>
  <c r="AH285" i="42"/>
  <c r="AG285" i="42"/>
  <c r="AD573" i="42"/>
  <c r="AC573" i="42"/>
  <c r="AA573" i="42"/>
  <c r="AB573" i="42"/>
  <c r="I301" i="42"/>
  <c r="W284" i="42"/>
  <c r="H301" i="42"/>
  <c r="V284" i="42"/>
  <c r="Z572" i="42"/>
  <c r="AH572" i="42"/>
  <c r="J301" i="42"/>
  <c r="K301" i="42"/>
  <c r="X284" i="42"/>
  <c r="Y284" i="42"/>
  <c r="AA284" i="42"/>
  <c r="AH284" i="42"/>
  <c r="AG284" i="42"/>
  <c r="AD572" i="42"/>
  <c r="AC572" i="42"/>
  <c r="AA572" i="42"/>
  <c r="AB572" i="42"/>
  <c r="I300" i="42"/>
  <c r="W283" i="42"/>
  <c r="H300" i="42"/>
  <c r="V283" i="42"/>
  <c r="Z571" i="42"/>
  <c r="AH571" i="42"/>
  <c r="J300" i="42"/>
  <c r="K300" i="42"/>
  <c r="X283" i="42"/>
  <c r="Y283" i="42"/>
  <c r="AA283" i="42"/>
  <c r="AH283" i="42"/>
  <c r="AG283" i="42"/>
  <c r="AD571" i="42"/>
  <c r="AC571" i="42"/>
  <c r="AA571" i="42"/>
  <c r="AB571" i="42"/>
  <c r="I299" i="42"/>
  <c r="W282" i="42"/>
  <c r="H299" i="42"/>
  <c r="V282" i="42"/>
  <c r="Z570" i="42"/>
  <c r="AH570" i="42"/>
  <c r="J299" i="42"/>
  <c r="K299" i="42"/>
  <c r="X282" i="42"/>
  <c r="Y282" i="42"/>
  <c r="AA282" i="42"/>
  <c r="AH282" i="42"/>
  <c r="AG282" i="42"/>
  <c r="AD570" i="42"/>
  <c r="AC570" i="42"/>
  <c r="AA570" i="42"/>
  <c r="AB570" i="42"/>
  <c r="I298" i="42"/>
  <c r="W281" i="42"/>
  <c r="H298" i="42"/>
  <c r="V281" i="42"/>
  <c r="Z569" i="42"/>
  <c r="AH569" i="42"/>
  <c r="J298" i="42"/>
  <c r="K298" i="42"/>
  <c r="X281" i="42"/>
  <c r="Y281" i="42"/>
  <c r="AA281" i="42"/>
  <c r="AH281" i="42"/>
  <c r="AG281" i="42"/>
  <c r="AD569" i="42"/>
  <c r="AC569" i="42"/>
  <c r="AA569" i="42"/>
  <c r="AB569" i="42"/>
  <c r="I297" i="42"/>
  <c r="W280" i="42"/>
  <c r="H297" i="42"/>
  <c r="V280" i="42"/>
  <c r="Z568" i="42"/>
  <c r="AH568" i="42"/>
  <c r="J297" i="42"/>
  <c r="K297" i="42"/>
  <c r="X280" i="42"/>
  <c r="Y280" i="42"/>
  <c r="AA280" i="42"/>
  <c r="AH280" i="42"/>
  <c r="AG280" i="42"/>
  <c r="AD568" i="42"/>
  <c r="AC568" i="42"/>
  <c r="AA568" i="42"/>
  <c r="AB568" i="42"/>
  <c r="I296" i="42"/>
  <c r="W279" i="42"/>
  <c r="H296" i="42"/>
  <c r="V279" i="42"/>
  <c r="Z567" i="42"/>
  <c r="AH567" i="42"/>
  <c r="J296" i="42"/>
  <c r="K296" i="42"/>
  <c r="X279" i="42"/>
  <c r="Y279" i="42"/>
  <c r="AA279" i="42"/>
  <c r="AH279" i="42"/>
  <c r="AG279" i="42"/>
  <c r="AD567" i="42"/>
  <c r="AC567" i="42"/>
  <c r="AA567" i="42"/>
  <c r="AB567" i="42"/>
  <c r="I295" i="42"/>
  <c r="W278" i="42"/>
  <c r="H295" i="42"/>
  <c r="V278" i="42"/>
  <c r="Z566" i="42"/>
  <c r="AH566" i="42"/>
  <c r="J295" i="42"/>
  <c r="K295" i="42"/>
  <c r="X278" i="42"/>
  <c r="Y278" i="42"/>
  <c r="AA278" i="42"/>
  <c r="AH278" i="42"/>
  <c r="AG278" i="42"/>
  <c r="AD566" i="42"/>
  <c r="AC566" i="42"/>
  <c r="AA566" i="42"/>
  <c r="AB566" i="42"/>
  <c r="I294" i="42"/>
  <c r="W277" i="42"/>
  <c r="H294" i="42"/>
  <c r="V277" i="42"/>
  <c r="Z565" i="42"/>
  <c r="AH565" i="42"/>
  <c r="J294" i="42"/>
  <c r="K294" i="42"/>
  <c r="X277" i="42"/>
  <c r="Y277" i="42"/>
  <c r="AA277" i="42"/>
  <c r="AH277" i="42"/>
  <c r="AG277" i="42"/>
  <c r="AD565" i="42"/>
  <c r="AC565" i="42"/>
  <c r="AA565" i="42"/>
  <c r="AB565" i="42"/>
  <c r="I293" i="42"/>
  <c r="W276" i="42"/>
  <c r="H293" i="42"/>
  <c r="V276" i="42"/>
  <c r="Z564" i="42"/>
  <c r="AH564" i="42"/>
  <c r="J293" i="42"/>
  <c r="K293" i="42"/>
  <c r="X276" i="42"/>
  <c r="Y276" i="42"/>
  <c r="AA276" i="42"/>
  <c r="AH276" i="42"/>
  <c r="AG276" i="42"/>
  <c r="AD564" i="42"/>
  <c r="AC564" i="42"/>
  <c r="AA564" i="42"/>
  <c r="AB564" i="42"/>
  <c r="I292" i="42"/>
  <c r="W275" i="42"/>
  <c r="H292" i="42"/>
  <c r="V275" i="42"/>
  <c r="Z563" i="42"/>
  <c r="AH563" i="42"/>
  <c r="J292" i="42"/>
  <c r="K292" i="42"/>
  <c r="X275" i="42"/>
  <c r="Y275" i="42"/>
  <c r="AA275" i="42"/>
  <c r="AH275" i="42"/>
  <c r="AG275" i="42"/>
  <c r="AD563" i="42"/>
  <c r="AC563" i="42"/>
  <c r="AA563" i="42"/>
  <c r="AB563" i="42"/>
  <c r="I291" i="42"/>
  <c r="W274" i="42"/>
  <c r="H291" i="42"/>
  <c r="V274" i="42"/>
  <c r="Z562" i="42"/>
  <c r="AH562" i="42"/>
  <c r="J291" i="42"/>
  <c r="K291" i="42"/>
  <c r="X274" i="42"/>
  <c r="Y274" i="42"/>
  <c r="AA274" i="42"/>
  <c r="AH274" i="42"/>
  <c r="AG274" i="42"/>
  <c r="AD562" i="42"/>
  <c r="AC562" i="42"/>
  <c r="AA562" i="42"/>
  <c r="AB562" i="42"/>
  <c r="I290" i="42"/>
  <c r="W273" i="42"/>
  <c r="H290" i="42"/>
  <c r="V273" i="42"/>
  <c r="Z561" i="42"/>
  <c r="AH561" i="42"/>
  <c r="J290" i="42"/>
  <c r="K290" i="42"/>
  <c r="X273" i="42"/>
  <c r="Y273" i="42"/>
  <c r="AA273" i="42"/>
  <c r="AH273" i="42"/>
  <c r="AG273" i="42"/>
  <c r="AD561" i="42"/>
  <c r="AC561" i="42"/>
  <c r="AA561" i="42"/>
  <c r="AB561" i="42"/>
  <c r="I289" i="42"/>
  <c r="W272" i="42"/>
  <c r="H289" i="42"/>
  <c r="V272" i="42"/>
  <c r="Z560" i="42"/>
  <c r="AH560" i="42"/>
  <c r="J289" i="42"/>
  <c r="K289" i="42"/>
  <c r="X272" i="42"/>
  <c r="Y272" i="42"/>
  <c r="AA272" i="42"/>
  <c r="AH272" i="42"/>
  <c r="AG272" i="42"/>
  <c r="AD560" i="42"/>
  <c r="AC560" i="42"/>
  <c r="AA560" i="42"/>
  <c r="AB560" i="42"/>
  <c r="I288" i="42"/>
  <c r="W271" i="42"/>
  <c r="H288" i="42"/>
  <c r="V271" i="42"/>
  <c r="Z559" i="42"/>
  <c r="AH559" i="42"/>
  <c r="J288" i="42"/>
  <c r="K288" i="42"/>
  <c r="X271" i="42"/>
  <c r="Y271" i="42"/>
  <c r="AA271" i="42"/>
  <c r="AH271" i="42"/>
  <c r="AG271" i="42"/>
  <c r="AD559" i="42"/>
  <c r="AC559" i="42"/>
  <c r="AA559" i="42"/>
  <c r="AB559" i="42"/>
  <c r="I287" i="42"/>
  <c r="W270" i="42"/>
  <c r="H287" i="42"/>
  <c r="V270" i="42"/>
  <c r="Z558" i="42"/>
  <c r="AH558" i="42"/>
  <c r="J287" i="42"/>
  <c r="K287" i="42"/>
  <c r="X270" i="42"/>
  <c r="Y270" i="42"/>
  <c r="AA270" i="42"/>
  <c r="AH270" i="42"/>
  <c r="AG270" i="42"/>
  <c r="AD558" i="42"/>
  <c r="AC558" i="42"/>
  <c r="AA558" i="42"/>
  <c r="AB558" i="42"/>
  <c r="I286" i="42"/>
  <c r="W269" i="42"/>
  <c r="H286" i="42"/>
  <c r="V269" i="42"/>
  <c r="Z557" i="42"/>
  <c r="AH557" i="42"/>
  <c r="J286" i="42"/>
  <c r="K286" i="42"/>
  <c r="X269" i="42"/>
  <c r="Y269" i="42"/>
  <c r="AA269" i="42"/>
  <c r="AH269" i="42"/>
  <c r="AG269" i="42"/>
  <c r="AD557" i="42"/>
  <c r="AC557" i="42"/>
  <c r="AA557" i="42"/>
  <c r="AB557" i="42"/>
  <c r="I285" i="42"/>
  <c r="W268" i="42"/>
  <c r="H285" i="42"/>
  <c r="V268" i="42"/>
  <c r="Z556" i="42"/>
  <c r="AH556" i="42"/>
  <c r="J285" i="42"/>
  <c r="K285" i="42"/>
  <c r="X268" i="42"/>
  <c r="Y268" i="42"/>
  <c r="AA268" i="42"/>
  <c r="AH268" i="42"/>
  <c r="AG268" i="42"/>
  <c r="AD556" i="42"/>
  <c r="AC556" i="42"/>
  <c r="AA556" i="42"/>
  <c r="AB556" i="42"/>
  <c r="I284" i="42"/>
  <c r="W267" i="42"/>
  <c r="H284" i="42"/>
  <c r="V267" i="42"/>
  <c r="Z555" i="42"/>
  <c r="AH555" i="42"/>
  <c r="J284" i="42"/>
  <c r="K284" i="42"/>
  <c r="X267" i="42"/>
  <c r="Y267" i="42"/>
  <c r="AA267" i="42"/>
  <c r="AH267" i="42"/>
  <c r="AG267" i="42"/>
  <c r="AD555" i="42"/>
  <c r="AC555" i="42"/>
  <c r="AA555" i="42"/>
  <c r="AB555" i="42"/>
  <c r="I283" i="42"/>
  <c r="W266" i="42"/>
  <c r="H283" i="42"/>
  <c r="V266" i="42"/>
  <c r="Z554" i="42"/>
  <c r="AH554" i="42"/>
  <c r="J283" i="42"/>
  <c r="K283" i="42"/>
  <c r="X266" i="42"/>
  <c r="Y266" i="42"/>
  <c r="AA266" i="42"/>
  <c r="AH266" i="42"/>
  <c r="AG266" i="42"/>
  <c r="AD554" i="42"/>
  <c r="AC554" i="42"/>
  <c r="AA554" i="42"/>
  <c r="AB554" i="42"/>
  <c r="I282" i="42"/>
  <c r="W265" i="42"/>
  <c r="H282" i="42"/>
  <c r="V265" i="42"/>
  <c r="Z553" i="42"/>
  <c r="AH553" i="42"/>
  <c r="J282" i="42"/>
  <c r="K282" i="42"/>
  <c r="X265" i="42"/>
  <c r="Y265" i="42"/>
  <c r="AA265" i="42"/>
  <c r="AH265" i="42"/>
  <c r="AG265" i="42"/>
  <c r="AD553" i="42"/>
  <c r="AC553" i="42"/>
  <c r="AA553" i="42"/>
  <c r="AB553" i="42"/>
  <c r="I281" i="42"/>
  <c r="W264" i="42"/>
  <c r="H281" i="42"/>
  <c r="V264" i="42"/>
  <c r="Z552" i="42"/>
  <c r="AH552" i="42"/>
  <c r="J281" i="42"/>
  <c r="K281" i="42"/>
  <c r="X264" i="42"/>
  <c r="Y264" i="42"/>
  <c r="AA264" i="42"/>
  <c r="AH264" i="42"/>
  <c r="AG264" i="42"/>
  <c r="AD552" i="42"/>
  <c r="AC552" i="42"/>
  <c r="AA552" i="42"/>
  <c r="AB552" i="42"/>
  <c r="I280" i="42"/>
  <c r="W263" i="42"/>
  <c r="H280" i="42"/>
  <c r="V263" i="42"/>
  <c r="Z551" i="42"/>
  <c r="AH551" i="42"/>
  <c r="J280" i="42"/>
  <c r="K280" i="42"/>
  <c r="X263" i="42"/>
  <c r="Y263" i="42"/>
  <c r="AA263" i="42"/>
  <c r="AH263" i="42"/>
  <c r="AG263" i="42"/>
  <c r="AD551" i="42"/>
  <c r="AC551" i="42"/>
  <c r="AA551" i="42"/>
  <c r="AB551" i="42"/>
  <c r="I279" i="42"/>
  <c r="W262" i="42"/>
  <c r="H279" i="42"/>
  <c r="V262" i="42"/>
  <c r="Z550" i="42"/>
  <c r="AH550" i="42"/>
  <c r="J279" i="42"/>
  <c r="K279" i="42"/>
  <c r="X262" i="42"/>
  <c r="Y262" i="42"/>
  <c r="AA262" i="42"/>
  <c r="AH262" i="42"/>
  <c r="AG262" i="42"/>
  <c r="AD550" i="42"/>
  <c r="AC550" i="42"/>
  <c r="AA550" i="42"/>
  <c r="AB550" i="42"/>
  <c r="I278" i="42"/>
  <c r="W261" i="42"/>
  <c r="H278" i="42"/>
  <c r="V261" i="42"/>
  <c r="Z549" i="42"/>
  <c r="AH549" i="42"/>
  <c r="J278" i="42"/>
  <c r="K278" i="42"/>
  <c r="X261" i="42"/>
  <c r="Y261" i="42"/>
  <c r="AA261" i="42"/>
  <c r="AH261" i="42"/>
  <c r="AG261" i="42"/>
  <c r="AD549" i="42"/>
  <c r="AC549" i="42"/>
  <c r="AA549" i="42"/>
  <c r="AB549" i="42"/>
  <c r="I277" i="42"/>
  <c r="W260" i="42"/>
  <c r="H277" i="42"/>
  <c r="V260" i="42"/>
  <c r="Z548" i="42"/>
  <c r="AH548" i="42"/>
  <c r="J277" i="42"/>
  <c r="K277" i="42"/>
  <c r="X260" i="42"/>
  <c r="Y260" i="42"/>
  <c r="AA260" i="42"/>
  <c r="AH260" i="42"/>
  <c r="AG260" i="42"/>
  <c r="AD548" i="42"/>
  <c r="AC548" i="42"/>
  <c r="AA548" i="42"/>
  <c r="AB548" i="42"/>
  <c r="I276" i="42"/>
  <c r="W259" i="42"/>
  <c r="H276" i="42"/>
  <c r="V259" i="42"/>
  <c r="Z547" i="42"/>
  <c r="AH547" i="42"/>
  <c r="J276" i="42"/>
  <c r="K276" i="42"/>
  <c r="X259" i="42"/>
  <c r="Y259" i="42"/>
  <c r="AA259" i="42"/>
  <c r="AH259" i="42"/>
  <c r="AG259" i="42"/>
  <c r="AD547" i="42"/>
  <c r="AC547" i="42"/>
  <c r="AA547" i="42"/>
  <c r="AB547" i="42"/>
  <c r="I275" i="42"/>
  <c r="W258" i="42"/>
  <c r="H275" i="42"/>
  <c r="V258" i="42"/>
  <c r="Z546" i="42"/>
  <c r="AH546" i="42"/>
  <c r="J275" i="42"/>
  <c r="K275" i="42"/>
  <c r="X258" i="42"/>
  <c r="Y258" i="42"/>
  <c r="AA258" i="42"/>
  <c r="AH258" i="42"/>
  <c r="AG258" i="42"/>
  <c r="AD546" i="42"/>
  <c r="AC546" i="42"/>
  <c r="AA546" i="42"/>
  <c r="AB546" i="42"/>
  <c r="I274" i="42"/>
  <c r="W257" i="42"/>
  <c r="H274" i="42"/>
  <c r="V257" i="42"/>
  <c r="Z545" i="42"/>
  <c r="AH545" i="42"/>
  <c r="J274" i="42"/>
  <c r="K274" i="42"/>
  <c r="X257" i="42"/>
  <c r="Y257" i="42"/>
  <c r="AA257" i="42"/>
  <c r="AH257" i="42"/>
  <c r="AG257" i="42"/>
  <c r="AD545" i="42"/>
  <c r="AC545" i="42"/>
  <c r="AA545" i="42"/>
  <c r="AB545" i="42"/>
  <c r="I273" i="42"/>
  <c r="W256" i="42"/>
  <c r="H273" i="42"/>
  <c r="V256" i="42"/>
  <c r="Z544" i="42"/>
  <c r="AH544" i="42"/>
  <c r="J273" i="42"/>
  <c r="K273" i="42"/>
  <c r="X256" i="42"/>
  <c r="Y256" i="42"/>
  <c r="AA256" i="42"/>
  <c r="AH256" i="42"/>
  <c r="AG256" i="42"/>
  <c r="AD544" i="42"/>
  <c r="AC544" i="42"/>
  <c r="AA544" i="42"/>
  <c r="AB544" i="42"/>
  <c r="I272" i="42"/>
  <c r="W255" i="42"/>
  <c r="H272" i="42"/>
  <c r="V255" i="42"/>
  <c r="Z543" i="42"/>
  <c r="AH543" i="42"/>
  <c r="J272" i="42"/>
  <c r="K272" i="42"/>
  <c r="X255" i="42"/>
  <c r="Y255" i="42"/>
  <c r="AA255" i="42"/>
  <c r="AH255" i="42"/>
  <c r="AG255" i="42"/>
  <c r="AD543" i="42"/>
  <c r="AC543" i="42"/>
  <c r="AA543" i="42"/>
  <c r="AB543" i="42"/>
  <c r="I271" i="42"/>
  <c r="W254" i="42"/>
  <c r="H271" i="42"/>
  <c r="V254" i="42"/>
  <c r="Z542" i="42"/>
  <c r="AH542" i="42"/>
  <c r="J271" i="42"/>
  <c r="K271" i="42"/>
  <c r="X254" i="42"/>
  <c r="Y254" i="42"/>
  <c r="AA254" i="42"/>
  <c r="AH254" i="42"/>
  <c r="AG254" i="42"/>
  <c r="AD542" i="42"/>
  <c r="AC542" i="42"/>
  <c r="AA542" i="42"/>
  <c r="AB542" i="42"/>
  <c r="I270" i="42"/>
  <c r="W253" i="42"/>
  <c r="H270" i="42"/>
  <c r="V253" i="42"/>
  <c r="Z541" i="42"/>
  <c r="AH541" i="42"/>
  <c r="J270" i="42"/>
  <c r="K270" i="42"/>
  <c r="X253" i="42"/>
  <c r="Y253" i="42"/>
  <c r="AA253" i="42"/>
  <c r="AH253" i="42"/>
  <c r="AG253" i="42"/>
  <c r="AD541" i="42"/>
  <c r="AC541" i="42"/>
  <c r="AA541" i="42"/>
  <c r="AB541" i="42"/>
  <c r="I269" i="42"/>
  <c r="W252" i="42"/>
  <c r="H269" i="42"/>
  <c r="V252" i="42"/>
  <c r="Z540" i="42"/>
  <c r="AH540" i="42"/>
  <c r="J269" i="42"/>
  <c r="K269" i="42"/>
  <c r="X252" i="42"/>
  <c r="Y252" i="42"/>
  <c r="AA252" i="42"/>
  <c r="AH252" i="42"/>
  <c r="AG252" i="42"/>
  <c r="AD540" i="42"/>
  <c r="AC540" i="42"/>
  <c r="AA540" i="42"/>
  <c r="AB540" i="42"/>
  <c r="I268" i="42"/>
  <c r="W251" i="42"/>
  <c r="H268" i="42"/>
  <c r="V251" i="42"/>
  <c r="Z539" i="42"/>
  <c r="AH539" i="42"/>
  <c r="J268" i="42"/>
  <c r="K268" i="42"/>
  <c r="X251" i="42"/>
  <c r="Y251" i="42"/>
  <c r="AA251" i="42"/>
  <c r="AH251" i="42"/>
  <c r="AG251" i="42"/>
  <c r="AD539" i="42"/>
  <c r="AC539" i="42"/>
  <c r="AA539" i="42"/>
  <c r="AB539" i="42"/>
  <c r="I267" i="42"/>
  <c r="W250" i="42"/>
  <c r="H267" i="42"/>
  <c r="V250" i="42"/>
  <c r="Z538" i="42"/>
  <c r="AH538" i="42"/>
  <c r="J267" i="42"/>
  <c r="K267" i="42"/>
  <c r="X250" i="42"/>
  <c r="Y250" i="42"/>
  <c r="AA250" i="42"/>
  <c r="AH250" i="42"/>
  <c r="AG250" i="42"/>
  <c r="AD538" i="42"/>
  <c r="AC538" i="42"/>
  <c r="AA538" i="42"/>
  <c r="AB538" i="42"/>
  <c r="I266" i="42"/>
  <c r="W249" i="42"/>
  <c r="H266" i="42"/>
  <c r="V249" i="42"/>
  <c r="Z537" i="42"/>
  <c r="AH537" i="42"/>
  <c r="J266" i="42"/>
  <c r="K266" i="42"/>
  <c r="X249" i="42"/>
  <c r="Y249" i="42"/>
  <c r="AA249" i="42"/>
  <c r="AH249" i="42"/>
  <c r="AG249" i="42"/>
  <c r="AD537" i="42"/>
  <c r="AC537" i="42"/>
  <c r="AA537" i="42"/>
  <c r="AB537" i="42"/>
  <c r="I265" i="42"/>
  <c r="W248" i="42"/>
  <c r="H265" i="42"/>
  <c r="V248" i="42"/>
  <c r="Z536" i="42"/>
  <c r="AH536" i="42"/>
  <c r="J265" i="42"/>
  <c r="K265" i="42"/>
  <c r="X248" i="42"/>
  <c r="Y248" i="42"/>
  <c r="AA248" i="42"/>
  <c r="AH248" i="42"/>
  <c r="AG248" i="42"/>
  <c r="AD536" i="42"/>
  <c r="AC536" i="42"/>
  <c r="AA536" i="42"/>
  <c r="AB536" i="42"/>
  <c r="I264" i="42"/>
  <c r="W247" i="42"/>
  <c r="H264" i="42"/>
  <c r="V247" i="42"/>
  <c r="Z535" i="42"/>
  <c r="AH535" i="42"/>
  <c r="J264" i="42"/>
  <c r="K264" i="42"/>
  <c r="X247" i="42"/>
  <c r="Y247" i="42"/>
  <c r="AA247" i="42"/>
  <c r="AH247" i="42"/>
  <c r="AG247" i="42"/>
  <c r="AD535" i="42"/>
  <c r="AC535" i="42"/>
  <c r="AA535" i="42"/>
  <c r="AB535" i="42"/>
  <c r="I263" i="42"/>
  <c r="W246" i="42"/>
  <c r="H263" i="42"/>
  <c r="V246" i="42"/>
  <c r="Z534" i="42"/>
  <c r="AH534" i="42"/>
  <c r="J263" i="42"/>
  <c r="K263" i="42"/>
  <c r="X246" i="42"/>
  <c r="Y246" i="42"/>
  <c r="AA246" i="42"/>
  <c r="AH246" i="42"/>
  <c r="AG246" i="42"/>
  <c r="AD534" i="42"/>
  <c r="AC534" i="42"/>
  <c r="AA534" i="42"/>
  <c r="AB534" i="42"/>
  <c r="I262" i="42"/>
  <c r="W245" i="42"/>
  <c r="H262" i="42"/>
  <c r="V245" i="42"/>
  <c r="Z533" i="42"/>
  <c r="AH533" i="42"/>
  <c r="J262" i="42"/>
  <c r="K262" i="42"/>
  <c r="X245" i="42"/>
  <c r="Y245" i="42"/>
  <c r="AA245" i="42"/>
  <c r="AH245" i="42"/>
  <c r="AG245" i="42"/>
  <c r="AD533" i="42"/>
  <c r="AC533" i="42"/>
  <c r="AA533" i="42"/>
  <c r="AB533" i="42"/>
  <c r="I261" i="42"/>
  <c r="W244" i="42"/>
  <c r="H261" i="42"/>
  <c r="V244" i="42"/>
  <c r="Z532" i="42"/>
  <c r="AH532" i="42"/>
  <c r="J261" i="42"/>
  <c r="K261" i="42"/>
  <c r="X244" i="42"/>
  <c r="Y244" i="42"/>
  <c r="AA244" i="42"/>
  <c r="AH244" i="42"/>
  <c r="AG244" i="42"/>
  <c r="AD532" i="42"/>
  <c r="AC532" i="42"/>
  <c r="AA532" i="42"/>
  <c r="AB532" i="42"/>
  <c r="I260" i="42"/>
  <c r="W243" i="42"/>
  <c r="H260" i="42"/>
  <c r="V243" i="42"/>
  <c r="Z531" i="42"/>
  <c r="AH531" i="42"/>
  <c r="J260" i="42"/>
  <c r="K260" i="42"/>
  <c r="X243" i="42"/>
  <c r="Y243" i="42"/>
  <c r="AA243" i="42"/>
  <c r="AH243" i="42"/>
  <c r="AG243" i="42"/>
  <c r="AD531" i="42"/>
  <c r="AC531" i="42"/>
  <c r="AA531" i="42"/>
  <c r="AB531" i="42"/>
  <c r="I259" i="42"/>
  <c r="W242" i="42"/>
  <c r="H259" i="42"/>
  <c r="V242" i="42"/>
  <c r="Z530" i="42"/>
  <c r="AH530" i="42"/>
  <c r="J259" i="42"/>
  <c r="K259" i="42"/>
  <c r="X242" i="42"/>
  <c r="Y242" i="42"/>
  <c r="AA242" i="42"/>
  <c r="AH242" i="42"/>
  <c r="AG242" i="42"/>
  <c r="AD530" i="42"/>
  <c r="AC530" i="42"/>
  <c r="AA530" i="42"/>
  <c r="AB530" i="42"/>
  <c r="I258" i="42"/>
  <c r="W241" i="42"/>
  <c r="H258" i="42"/>
  <c r="V241" i="42"/>
  <c r="Z529" i="42"/>
  <c r="AH529" i="42"/>
  <c r="J258" i="42"/>
  <c r="K258" i="42"/>
  <c r="X241" i="42"/>
  <c r="Y241" i="42"/>
  <c r="AA241" i="42"/>
  <c r="AH241" i="42"/>
  <c r="AG241" i="42"/>
  <c r="AD529" i="42"/>
  <c r="AC529" i="42"/>
  <c r="AA529" i="42"/>
  <c r="AB529" i="42"/>
  <c r="I257" i="42"/>
  <c r="W240" i="42"/>
  <c r="H257" i="42"/>
  <c r="V240" i="42"/>
  <c r="Z528" i="42"/>
  <c r="AH528" i="42"/>
  <c r="J257" i="42"/>
  <c r="K257" i="42"/>
  <c r="X240" i="42"/>
  <c r="Y240" i="42"/>
  <c r="AA240" i="42"/>
  <c r="AH240" i="42"/>
  <c r="AG240" i="42"/>
  <c r="AD528" i="42"/>
  <c r="AC528" i="42"/>
  <c r="AA528" i="42"/>
  <c r="AB528" i="42"/>
  <c r="I256" i="42"/>
  <c r="W239" i="42"/>
  <c r="H256" i="42"/>
  <c r="V239" i="42"/>
  <c r="Z527" i="42"/>
  <c r="AH527" i="42"/>
  <c r="J256" i="42"/>
  <c r="K256" i="42"/>
  <c r="X239" i="42"/>
  <c r="Y239" i="42"/>
  <c r="AA239" i="42"/>
  <c r="AH239" i="42"/>
  <c r="AG239" i="42"/>
  <c r="AD527" i="42"/>
  <c r="AC527" i="42"/>
  <c r="AA527" i="42"/>
  <c r="AB527" i="42"/>
  <c r="I255" i="42"/>
  <c r="W238" i="42"/>
  <c r="H255" i="42"/>
  <c r="V238" i="42"/>
  <c r="Z526" i="42"/>
  <c r="AH526" i="42"/>
  <c r="J255" i="42"/>
  <c r="K255" i="42"/>
  <c r="X238" i="42"/>
  <c r="Y238" i="42"/>
  <c r="AA238" i="42"/>
  <c r="AH238" i="42"/>
  <c r="AG238" i="42"/>
  <c r="AD526" i="42"/>
  <c r="AC526" i="42"/>
  <c r="AA526" i="42"/>
  <c r="AB526" i="42"/>
  <c r="I254" i="42"/>
  <c r="W237" i="42"/>
  <c r="H254" i="42"/>
  <c r="V237" i="42"/>
  <c r="Z525" i="42"/>
  <c r="AH525" i="42"/>
  <c r="J254" i="42"/>
  <c r="K254" i="42"/>
  <c r="X237" i="42"/>
  <c r="Y237" i="42"/>
  <c r="AA237" i="42"/>
  <c r="AH237" i="42"/>
  <c r="AG237" i="42"/>
  <c r="AD525" i="42"/>
  <c r="AC525" i="42"/>
  <c r="AA525" i="42"/>
  <c r="AB525" i="42"/>
  <c r="I253" i="42"/>
  <c r="W236" i="42"/>
  <c r="H253" i="42"/>
  <c r="V236" i="42"/>
  <c r="Z524" i="42"/>
  <c r="AH524" i="42"/>
  <c r="J253" i="42"/>
  <c r="K253" i="42"/>
  <c r="X236" i="42"/>
  <c r="Y236" i="42"/>
  <c r="AA236" i="42"/>
  <c r="AH236" i="42"/>
  <c r="AG236" i="42"/>
  <c r="AD524" i="42"/>
  <c r="AC524" i="42"/>
  <c r="AA524" i="42"/>
  <c r="AB524" i="42"/>
  <c r="I252" i="42"/>
  <c r="W235" i="42"/>
  <c r="H252" i="42"/>
  <c r="V235" i="42"/>
  <c r="Z523" i="42"/>
  <c r="AH523" i="42"/>
  <c r="J252" i="42"/>
  <c r="K252" i="42"/>
  <c r="X235" i="42"/>
  <c r="Y235" i="42"/>
  <c r="AA235" i="42"/>
  <c r="AH235" i="42"/>
  <c r="AG235" i="42"/>
  <c r="AD523" i="42"/>
  <c r="AC523" i="42"/>
  <c r="AA523" i="42"/>
  <c r="AB523" i="42"/>
  <c r="I251" i="42"/>
  <c r="W234" i="42"/>
  <c r="H251" i="42"/>
  <c r="V234" i="42"/>
  <c r="Z522" i="42"/>
  <c r="AH522" i="42"/>
  <c r="J251" i="42"/>
  <c r="K251" i="42"/>
  <c r="X234" i="42"/>
  <c r="Y234" i="42"/>
  <c r="AA234" i="42"/>
  <c r="AH234" i="42"/>
  <c r="AG234" i="42"/>
  <c r="AD522" i="42"/>
  <c r="AC522" i="42"/>
  <c r="AA522" i="42"/>
  <c r="AB522" i="42"/>
  <c r="I250" i="42"/>
  <c r="W233" i="42"/>
  <c r="H250" i="42"/>
  <c r="V233" i="42"/>
  <c r="Z521" i="42"/>
  <c r="AH521" i="42"/>
  <c r="J250" i="42"/>
  <c r="K250" i="42"/>
  <c r="X233" i="42"/>
  <c r="Y233" i="42"/>
  <c r="AA233" i="42"/>
  <c r="AH233" i="42"/>
  <c r="AG233" i="42"/>
  <c r="AD521" i="42"/>
  <c r="AC521" i="42"/>
  <c r="AA521" i="42"/>
  <c r="AB521" i="42"/>
  <c r="I249" i="42"/>
  <c r="W232" i="42"/>
  <c r="H249" i="42"/>
  <c r="V232" i="42"/>
  <c r="Z520" i="42"/>
  <c r="AH520" i="42"/>
  <c r="J249" i="42"/>
  <c r="K249" i="42"/>
  <c r="X232" i="42"/>
  <c r="Y232" i="42"/>
  <c r="AA232" i="42"/>
  <c r="AH232" i="42"/>
  <c r="AG232" i="42"/>
  <c r="AD520" i="42"/>
  <c r="AC520" i="42"/>
  <c r="AA520" i="42"/>
  <c r="AB520" i="42"/>
  <c r="I248" i="42"/>
  <c r="W231" i="42"/>
  <c r="H248" i="42"/>
  <c r="V231" i="42"/>
  <c r="Z519" i="42"/>
  <c r="AH519" i="42"/>
  <c r="J248" i="42"/>
  <c r="K248" i="42"/>
  <c r="X231" i="42"/>
  <c r="Y231" i="42"/>
  <c r="AA231" i="42"/>
  <c r="AH231" i="42"/>
  <c r="AG231" i="42"/>
  <c r="AD519" i="42"/>
  <c r="AC519" i="42"/>
  <c r="AA519" i="42"/>
  <c r="AB519" i="42"/>
  <c r="I247" i="42"/>
  <c r="W230" i="42"/>
  <c r="H247" i="42"/>
  <c r="V230" i="42"/>
  <c r="Z518" i="42"/>
  <c r="AH518" i="42"/>
  <c r="J247" i="42"/>
  <c r="K247" i="42"/>
  <c r="X230" i="42"/>
  <c r="Y230" i="42"/>
  <c r="AA230" i="42"/>
  <c r="AH230" i="42"/>
  <c r="AG230" i="42"/>
  <c r="AD518" i="42"/>
  <c r="AC518" i="42"/>
  <c r="AA518" i="42"/>
  <c r="AB518" i="42"/>
  <c r="I246" i="42"/>
  <c r="W229" i="42"/>
  <c r="H246" i="42"/>
  <c r="V229" i="42"/>
  <c r="Z517" i="42"/>
  <c r="AH517" i="42"/>
  <c r="J246" i="42"/>
  <c r="K246" i="42"/>
  <c r="X229" i="42"/>
  <c r="Y229" i="42"/>
  <c r="AA229" i="42"/>
  <c r="AH229" i="42"/>
  <c r="AG229" i="42"/>
  <c r="AD517" i="42"/>
  <c r="AC517" i="42"/>
  <c r="AA517" i="42"/>
  <c r="AB517" i="42"/>
  <c r="I245" i="42"/>
  <c r="W228" i="42"/>
  <c r="H245" i="42"/>
  <c r="V228" i="42"/>
  <c r="Z516" i="42"/>
  <c r="AH516" i="42"/>
  <c r="J245" i="42"/>
  <c r="K245" i="42"/>
  <c r="X228" i="42"/>
  <c r="Y228" i="42"/>
  <c r="AA228" i="42"/>
  <c r="AH228" i="42"/>
  <c r="AG228" i="42"/>
  <c r="AD516" i="42"/>
  <c r="AC516" i="42"/>
  <c r="AA516" i="42"/>
  <c r="AB516" i="42"/>
  <c r="I244" i="42"/>
  <c r="W227" i="42"/>
  <c r="H244" i="42"/>
  <c r="V227" i="42"/>
  <c r="Z515" i="42"/>
  <c r="AH515" i="42"/>
  <c r="J244" i="42"/>
  <c r="K244" i="42"/>
  <c r="X227" i="42"/>
  <c r="Y227" i="42"/>
  <c r="AA227" i="42"/>
  <c r="AH227" i="42"/>
  <c r="AG227" i="42"/>
  <c r="AD515" i="42"/>
  <c r="AC515" i="42"/>
  <c r="AA515" i="42"/>
  <c r="AB515" i="42"/>
  <c r="I243" i="42"/>
  <c r="W226" i="42"/>
  <c r="H243" i="42"/>
  <c r="V226" i="42"/>
  <c r="Z514" i="42"/>
  <c r="AH514" i="42"/>
  <c r="J243" i="42"/>
  <c r="K243" i="42"/>
  <c r="X226" i="42"/>
  <c r="Y226" i="42"/>
  <c r="AA226" i="42"/>
  <c r="AH226" i="42"/>
  <c r="AG226" i="42"/>
  <c r="AD514" i="42"/>
  <c r="AC514" i="42"/>
  <c r="AA514" i="42"/>
  <c r="AB514" i="42"/>
  <c r="I242" i="42"/>
  <c r="W225" i="42"/>
  <c r="H242" i="42"/>
  <c r="V225" i="42"/>
  <c r="Z513" i="42"/>
  <c r="AH513" i="42"/>
  <c r="J242" i="42"/>
  <c r="K242" i="42"/>
  <c r="X225" i="42"/>
  <c r="Y225" i="42"/>
  <c r="AA225" i="42"/>
  <c r="AH225" i="42"/>
  <c r="AG225" i="42"/>
  <c r="AD513" i="42"/>
  <c r="AC513" i="42"/>
  <c r="AA513" i="42"/>
  <c r="AB513" i="42"/>
  <c r="I241" i="42"/>
  <c r="W224" i="42"/>
  <c r="H241" i="42"/>
  <c r="V224" i="42"/>
  <c r="Z512" i="42"/>
  <c r="AH512" i="42"/>
  <c r="J241" i="42"/>
  <c r="K241" i="42"/>
  <c r="X224" i="42"/>
  <c r="Y224" i="42"/>
  <c r="AA224" i="42"/>
  <c r="AH224" i="42"/>
  <c r="AG224" i="42"/>
  <c r="AD512" i="42"/>
  <c r="AC512" i="42"/>
  <c r="AA512" i="42"/>
  <c r="AB512" i="42"/>
  <c r="I240" i="42"/>
  <c r="W223" i="42"/>
  <c r="H240" i="42"/>
  <c r="V223" i="42"/>
  <c r="Z511" i="42"/>
  <c r="AH511" i="42"/>
  <c r="J240" i="42"/>
  <c r="K240" i="42"/>
  <c r="X223" i="42"/>
  <c r="Y223" i="42"/>
  <c r="AA223" i="42"/>
  <c r="AH223" i="42"/>
  <c r="AG223" i="42"/>
  <c r="AD511" i="42"/>
  <c r="AC511" i="42"/>
  <c r="AA511" i="42"/>
  <c r="AB511" i="42"/>
  <c r="I239" i="42"/>
  <c r="W222" i="42"/>
  <c r="H239" i="42"/>
  <c r="V222" i="42"/>
  <c r="Z510" i="42"/>
  <c r="AH510" i="42"/>
  <c r="J239" i="42"/>
  <c r="K239" i="42"/>
  <c r="X222" i="42"/>
  <c r="Y222" i="42"/>
  <c r="AA222" i="42"/>
  <c r="AH222" i="42"/>
  <c r="AG222" i="42"/>
  <c r="AD510" i="42"/>
  <c r="AC510" i="42"/>
  <c r="AA510" i="42"/>
  <c r="AB510" i="42"/>
  <c r="I238" i="42"/>
  <c r="W221" i="42"/>
  <c r="H238" i="42"/>
  <c r="V221" i="42"/>
  <c r="Z509" i="42"/>
  <c r="AH509" i="42"/>
  <c r="J238" i="42"/>
  <c r="K238" i="42"/>
  <c r="X221" i="42"/>
  <c r="Y221" i="42"/>
  <c r="AA221" i="42"/>
  <c r="AH221" i="42"/>
  <c r="AG221" i="42"/>
  <c r="AD509" i="42"/>
  <c r="AC509" i="42"/>
  <c r="AA509" i="42"/>
  <c r="AB509" i="42"/>
  <c r="I237" i="42"/>
  <c r="W220" i="42"/>
  <c r="H237" i="42"/>
  <c r="V220" i="42"/>
  <c r="Z508" i="42"/>
  <c r="AH508" i="42"/>
  <c r="J237" i="42"/>
  <c r="K237" i="42"/>
  <c r="X220" i="42"/>
  <c r="Y220" i="42"/>
  <c r="AA220" i="42"/>
  <c r="AH220" i="42"/>
  <c r="AG220" i="42"/>
  <c r="AD508" i="42"/>
  <c r="AC508" i="42"/>
  <c r="AA508" i="42"/>
  <c r="AB508" i="42"/>
  <c r="I236" i="42"/>
  <c r="W219" i="42"/>
  <c r="H236" i="42"/>
  <c r="V219" i="42"/>
  <c r="Z507" i="42"/>
  <c r="AH507" i="42"/>
  <c r="J236" i="42"/>
  <c r="K236" i="42"/>
  <c r="X219" i="42"/>
  <c r="Y219" i="42"/>
  <c r="AA219" i="42"/>
  <c r="AH219" i="42"/>
  <c r="AG219" i="42"/>
  <c r="AD507" i="42"/>
  <c r="AC507" i="42"/>
  <c r="AA507" i="42"/>
  <c r="AB507" i="42"/>
  <c r="I235" i="42"/>
  <c r="W218" i="42"/>
  <c r="H235" i="42"/>
  <c r="V218" i="42"/>
  <c r="Z506" i="42"/>
  <c r="AH506" i="42"/>
  <c r="J235" i="42"/>
  <c r="K235" i="42"/>
  <c r="X218" i="42"/>
  <c r="Y218" i="42"/>
  <c r="AA218" i="42"/>
  <c r="AH218" i="42"/>
  <c r="AG218" i="42"/>
  <c r="AD506" i="42"/>
  <c r="AC506" i="42"/>
  <c r="AA506" i="42"/>
  <c r="AB506" i="42"/>
  <c r="I234" i="42"/>
  <c r="W217" i="42"/>
  <c r="H234" i="42"/>
  <c r="V217" i="42"/>
  <c r="Z505" i="42"/>
  <c r="AH505" i="42"/>
  <c r="J234" i="42"/>
  <c r="K234" i="42"/>
  <c r="X217" i="42"/>
  <c r="Y217" i="42"/>
  <c r="AA217" i="42"/>
  <c r="AH217" i="42"/>
  <c r="AG217" i="42"/>
  <c r="AD505" i="42"/>
  <c r="AC505" i="42"/>
  <c r="AA505" i="42"/>
  <c r="AB505" i="42"/>
  <c r="I233" i="42"/>
  <c r="W216" i="42"/>
  <c r="H233" i="42"/>
  <c r="V216" i="42"/>
  <c r="Z504" i="42"/>
  <c r="AH504" i="42"/>
  <c r="J233" i="42"/>
  <c r="K233" i="42"/>
  <c r="X216" i="42"/>
  <c r="Y216" i="42"/>
  <c r="AA216" i="42"/>
  <c r="AH216" i="42"/>
  <c r="AG216" i="42"/>
  <c r="AD504" i="42"/>
  <c r="AC504" i="42"/>
  <c r="AA504" i="42"/>
  <c r="AB504" i="42"/>
  <c r="I232" i="42"/>
  <c r="W215" i="42"/>
  <c r="H232" i="42"/>
  <c r="V215" i="42"/>
  <c r="Z503" i="42"/>
  <c r="AH503" i="42"/>
  <c r="J232" i="42"/>
  <c r="K232" i="42"/>
  <c r="X215" i="42"/>
  <c r="Y215" i="42"/>
  <c r="AA215" i="42"/>
  <c r="AH215" i="42"/>
  <c r="AG215" i="42"/>
  <c r="AD503" i="42"/>
  <c r="AC503" i="42"/>
  <c r="AA503" i="42"/>
  <c r="AB503" i="42"/>
  <c r="I231" i="42"/>
  <c r="W214" i="42"/>
  <c r="H231" i="42"/>
  <c r="V214" i="42"/>
  <c r="Z502" i="42"/>
  <c r="AH502" i="42"/>
  <c r="J231" i="42"/>
  <c r="K231" i="42"/>
  <c r="X214" i="42"/>
  <c r="Y214" i="42"/>
  <c r="AA214" i="42"/>
  <c r="AH214" i="42"/>
  <c r="AG214" i="42"/>
  <c r="AD502" i="42"/>
  <c r="AC502" i="42"/>
  <c r="AA502" i="42"/>
  <c r="AB502" i="42"/>
  <c r="I230" i="42"/>
  <c r="W213" i="42"/>
  <c r="H230" i="42"/>
  <c r="V213" i="42"/>
  <c r="Z501" i="42"/>
  <c r="AH501" i="42"/>
  <c r="J230" i="42"/>
  <c r="K230" i="42"/>
  <c r="X213" i="42"/>
  <c r="Y213" i="42"/>
  <c r="AA213" i="42"/>
  <c r="AH213" i="42"/>
  <c r="AG213" i="42"/>
  <c r="AD501" i="42"/>
  <c r="AC501" i="42"/>
  <c r="AA501" i="42"/>
  <c r="AB501" i="42"/>
  <c r="I229" i="42"/>
  <c r="W212" i="42"/>
  <c r="H229" i="42"/>
  <c r="V212" i="42"/>
  <c r="Z500" i="42"/>
  <c r="AH500" i="42"/>
  <c r="J229" i="42"/>
  <c r="K229" i="42"/>
  <c r="X212" i="42"/>
  <c r="Y212" i="42"/>
  <c r="AA212" i="42"/>
  <c r="AH212" i="42"/>
  <c r="AG212" i="42"/>
  <c r="AD500" i="42"/>
  <c r="AC500" i="42"/>
  <c r="AA500" i="42"/>
  <c r="AB500" i="42"/>
  <c r="I228" i="42"/>
  <c r="W211" i="42"/>
  <c r="H228" i="42"/>
  <c r="V211" i="42"/>
  <c r="Z499" i="42"/>
  <c r="AH499" i="42"/>
  <c r="J228" i="42"/>
  <c r="K228" i="42"/>
  <c r="X211" i="42"/>
  <c r="Y211" i="42"/>
  <c r="AA211" i="42"/>
  <c r="AH211" i="42"/>
  <c r="AG211" i="42"/>
  <c r="AD499" i="42"/>
  <c r="AC499" i="42"/>
  <c r="AA499" i="42"/>
  <c r="AB499" i="42"/>
  <c r="I227" i="42"/>
  <c r="W210" i="42"/>
  <c r="H227" i="42"/>
  <c r="V210" i="42"/>
  <c r="Z498" i="42"/>
  <c r="AH498" i="42"/>
  <c r="J227" i="42"/>
  <c r="K227" i="42"/>
  <c r="X210" i="42"/>
  <c r="Y210" i="42"/>
  <c r="AA210" i="42"/>
  <c r="AH210" i="42"/>
  <c r="AG210" i="42"/>
  <c r="AD498" i="42"/>
  <c r="AC498" i="42"/>
  <c r="AA498" i="42"/>
  <c r="AB498" i="42"/>
  <c r="I226" i="42"/>
  <c r="W209" i="42"/>
  <c r="H226" i="42"/>
  <c r="V209" i="42"/>
  <c r="Z497" i="42"/>
  <c r="AH497" i="42"/>
  <c r="J226" i="42"/>
  <c r="K226" i="42"/>
  <c r="X209" i="42"/>
  <c r="Y209" i="42"/>
  <c r="AA209" i="42"/>
  <c r="AH209" i="42"/>
  <c r="AG209" i="42"/>
  <c r="AD497" i="42"/>
  <c r="AC497" i="42"/>
  <c r="AA497" i="42"/>
  <c r="AB497" i="42"/>
  <c r="I225" i="42"/>
  <c r="W208" i="42"/>
  <c r="H225" i="42"/>
  <c r="V208" i="42"/>
  <c r="Z496" i="42"/>
  <c r="AH496" i="42"/>
  <c r="J225" i="42"/>
  <c r="K225" i="42"/>
  <c r="X208" i="42"/>
  <c r="Y208" i="42"/>
  <c r="AA208" i="42"/>
  <c r="AH208" i="42"/>
  <c r="AG208" i="42"/>
  <c r="AD496" i="42"/>
  <c r="AC496" i="42"/>
  <c r="AA496" i="42"/>
  <c r="AB496" i="42"/>
  <c r="I224" i="42"/>
  <c r="W207" i="42"/>
  <c r="H224" i="42"/>
  <c r="V207" i="42"/>
  <c r="Z495" i="42"/>
  <c r="AH495" i="42"/>
  <c r="J224" i="42"/>
  <c r="K224" i="42"/>
  <c r="X207" i="42"/>
  <c r="Y207" i="42"/>
  <c r="AA207" i="42"/>
  <c r="AH207" i="42"/>
  <c r="AG207" i="42"/>
  <c r="AD495" i="42"/>
  <c r="AC495" i="42"/>
  <c r="AA495" i="42"/>
  <c r="AB495" i="42"/>
  <c r="I223" i="42"/>
  <c r="W206" i="42"/>
  <c r="H223" i="42"/>
  <c r="V206" i="42"/>
  <c r="Z494" i="42"/>
  <c r="AH494" i="42"/>
  <c r="J223" i="42"/>
  <c r="K223" i="42"/>
  <c r="X206" i="42"/>
  <c r="Y206" i="42"/>
  <c r="AA206" i="42"/>
  <c r="AH206" i="42"/>
  <c r="AG206" i="42"/>
  <c r="AD494" i="42"/>
  <c r="AC494" i="42"/>
  <c r="AA494" i="42"/>
  <c r="AB494" i="42"/>
  <c r="I222" i="42"/>
  <c r="W205" i="42"/>
  <c r="H222" i="42"/>
  <c r="V205" i="42"/>
  <c r="Z493" i="42"/>
  <c r="AH493" i="42"/>
  <c r="J222" i="42"/>
  <c r="K222" i="42"/>
  <c r="X205" i="42"/>
  <c r="Y205" i="42"/>
  <c r="AA205" i="42"/>
  <c r="AH205" i="42"/>
  <c r="AG205" i="42"/>
  <c r="AD493" i="42"/>
  <c r="AC493" i="42"/>
  <c r="AA493" i="42"/>
  <c r="AB493" i="42"/>
  <c r="I221" i="42"/>
  <c r="W204" i="42"/>
  <c r="H221" i="42"/>
  <c r="V204" i="42"/>
  <c r="Z492" i="42"/>
  <c r="AH492" i="42"/>
  <c r="J221" i="42"/>
  <c r="K221" i="42"/>
  <c r="X204" i="42"/>
  <c r="Y204" i="42"/>
  <c r="AA204" i="42"/>
  <c r="AH204" i="42"/>
  <c r="AG204" i="42"/>
  <c r="AD492" i="42"/>
  <c r="AC492" i="42"/>
  <c r="AA492" i="42"/>
  <c r="AB492" i="42"/>
  <c r="I220" i="42"/>
  <c r="W203" i="42"/>
  <c r="H220" i="42"/>
  <c r="V203" i="42"/>
  <c r="Z491" i="42"/>
  <c r="AH491" i="42"/>
  <c r="J220" i="42"/>
  <c r="K220" i="42"/>
  <c r="X203" i="42"/>
  <c r="Y203" i="42"/>
  <c r="AA203" i="42"/>
  <c r="AH203" i="42"/>
  <c r="AG203" i="42"/>
  <c r="AD491" i="42"/>
  <c r="AC491" i="42"/>
  <c r="AA491" i="42"/>
  <c r="AB491" i="42"/>
  <c r="I219" i="42"/>
  <c r="W202" i="42"/>
  <c r="H219" i="42"/>
  <c r="V202" i="42"/>
  <c r="Z490" i="42"/>
  <c r="AH490" i="42"/>
  <c r="J219" i="42"/>
  <c r="K219" i="42"/>
  <c r="X202" i="42"/>
  <c r="Y202" i="42"/>
  <c r="AA202" i="42"/>
  <c r="AH202" i="42"/>
  <c r="AG202" i="42"/>
  <c r="AD490" i="42"/>
  <c r="AC490" i="42"/>
  <c r="AA490" i="42"/>
  <c r="AB490" i="42"/>
  <c r="I218" i="42"/>
  <c r="W201" i="42"/>
  <c r="H218" i="42"/>
  <c r="V201" i="42"/>
  <c r="Z489" i="42"/>
  <c r="AH489" i="42"/>
  <c r="J218" i="42"/>
  <c r="K218" i="42"/>
  <c r="X201" i="42"/>
  <c r="Y201" i="42"/>
  <c r="AA201" i="42"/>
  <c r="AH201" i="42"/>
  <c r="AG201" i="42"/>
  <c r="AD489" i="42"/>
  <c r="AC489" i="42"/>
  <c r="AA489" i="42"/>
  <c r="AB489" i="42"/>
  <c r="I217" i="42"/>
  <c r="W200" i="42"/>
  <c r="H217" i="42"/>
  <c r="V200" i="42"/>
  <c r="Z488" i="42"/>
  <c r="AH488" i="42"/>
  <c r="J217" i="42"/>
  <c r="K217" i="42"/>
  <c r="X200" i="42"/>
  <c r="Y200" i="42"/>
  <c r="AA200" i="42"/>
  <c r="AH200" i="42"/>
  <c r="AG200" i="42"/>
  <c r="AD488" i="42"/>
  <c r="AC488" i="42"/>
  <c r="AA488" i="42"/>
  <c r="AB488" i="42"/>
  <c r="I216" i="42"/>
  <c r="W199" i="42"/>
  <c r="H216" i="42"/>
  <c r="V199" i="42"/>
  <c r="Z487" i="42"/>
  <c r="AH487" i="42"/>
  <c r="J216" i="42"/>
  <c r="K216" i="42"/>
  <c r="X199" i="42"/>
  <c r="Y199" i="42"/>
  <c r="AA199" i="42"/>
  <c r="AH199" i="42"/>
  <c r="AG199" i="42"/>
  <c r="AD487" i="42"/>
  <c r="AC487" i="42"/>
  <c r="AA487" i="42"/>
  <c r="AB487" i="42"/>
  <c r="I215" i="42"/>
  <c r="W198" i="42"/>
  <c r="H215" i="42"/>
  <c r="V198" i="42"/>
  <c r="Z486" i="42"/>
  <c r="AH486" i="42"/>
  <c r="J215" i="42"/>
  <c r="K215" i="42"/>
  <c r="X198" i="42"/>
  <c r="Y198" i="42"/>
  <c r="AA198" i="42"/>
  <c r="AH198" i="42"/>
  <c r="AG198" i="42"/>
  <c r="AD486" i="42"/>
  <c r="AC486" i="42"/>
  <c r="AA486" i="42"/>
  <c r="AB486" i="42"/>
  <c r="I214" i="42"/>
  <c r="W197" i="42"/>
  <c r="H214" i="42"/>
  <c r="V197" i="42"/>
  <c r="Z485" i="42"/>
  <c r="AH485" i="42"/>
  <c r="J214" i="42"/>
  <c r="K214" i="42"/>
  <c r="X197" i="42"/>
  <c r="Y197" i="42"/>
  <c r="AA197" i="42"/>
  <c r="AH197" i="42"/>
  <c r="AG197" i="42"/>
  <c r="AD485" i="42"/>
  <c r="AC485" i="42"/>
  <c r="AA485" i="42"/>
  <c r="AB485" i="42"/>
  <c r="I213" i="42"/>
  <c r="W196" i="42"/>
  <c r="H213" i="42"/>
  <c r="V196" i="42"/>
  <c r="Z484" i="42"/>
  <c r="AH484" i="42"/>
  <c r="J213" i="42"/>
  <c r="K213" i="42"/>
  <c r="X196" i="42"/>
  <c r="Y196" i="42"/>
  <c r="AA196" i="42"/>
  <c r="AH196" i="42"/>
  <c r="AG196" i="42"/>
  <c r="AD484" i="42"/>
  <c r="AC484" i="42"/>
  <c r="AA484" i="42"/>
  <c r="AB484" i="42"/>
  <c r="I212" i="42"/>
  <c r="W195" i="42"/>
  <c r="H212" i="42"/>
  <c r="V195" i="42"/>
  <c r="Z483" i="42"/>
  <c r="AH483" i="42"/>
  <c r="J212" i="42"/>
  <c r="K212" i="42"/>
  <c r="X195" i="42"/>
  <c r="Y195" i="42"/>
  <c r="AA195" i="42"/>
  <c r="AH195" i="42"/>
  <c r="AG195" i="42"/>
  <c r="AD483" i="42"/>
  <c r="AC483" i="42"/>
  <c r="AA483" i="42"/>
  <c r="AB483" i="42"/>
  <c r="I211" i="42"/>
  <c r="W194" i="42"/>
  <c r="H211" i="42"/>
  <c r="V194" i="42"/>
  <c r="Z482" i="42"/>
  <c r="AH482" i="42"/>
  <c r="J211" i="42"/>
  <c r="K211" i="42"/>
  <c r="X194" i="42"/>
  <c r="Y194" i="42"/>
  <c r="AA194" i="42"/>
  <c r="AH194" i="42"/>
  <c r="AG194" i="42"/>
  <c r="AD482" i="42"/>
  <c r="AC482" i="42"/>
  <c r="AA482" i="42"/>
  <c r="AB482" i="42"/>
  <c r="I210" i="42"/>
  <c r="W193" i="42"/>
  <c r="H210" i="42"/>
  <c r="V193" i="42"/>
  <c r="Z481" i="42"/>
  <c r="AH481" i="42"/>
  <c r="J210" i="42"/>
  <c r="K210" i="42"/>
  <c r="X193" i="42"/>
  <c r="Y193" i="42"/>
  <c r="AA193" i="42"/>
  <c r="AH193" i="42"/>
  <c r="AG193" i="42"/>
  <c r="AD481" i="42"/>
  <c r="AC481" i="42"/>
  <c r="AA481" i="42"/>
  <c r="AB481" i="42"/>
  <c r="I209" i="42"/>
  <c r="W192" i="42"/>
  <c r="H209" i="42"/>
  <c r="V192" i="42"/>
  <c r="Z480" i="42"/>
  <c r="AH480" i="42"/>
  <c r="J209" i="42"/>
  <c r="K209" i="42"/>
  <c r="X192" i="42"/>
  <c r="Y192" i="42"/>
  <c r="AA192" i="42"/>
  <c r="AH192" i="42"/>
  <c r="AG192" i="42"/>
  <c r="AD480" i="42"/>
  <c r="AC480" i="42"/>
  <c r="AA480" i="42"/>
  <c r="AB480" i="42"/>
  <c r="I208" i="42"/>
  <c r="W191" i="42"/>
  <c r="H208" i="42"/>
  <c r="V191" i="42"/>
  <c r="Z479" i="42"/>
  <c r="AH479" i="42"/>
  <c r="J208" i="42"/>
  <c r="K208" i="42"/>
  <c r="X191" i="42"/>
  <c r="Y191" i="42"/>
  <c r="AA191" i="42"/>
  <c r="AH191" i="42"/>
  <c r="AG191" i="42"/>
  <c r="AD479" i="42"/>
  <c r="AC479" i="42"/>
  <c r="AA479" i="42"/>
  <c r="AB479" i="42"/>
  <c r="I207" i="42"/>
  <c r="W190" i="42"/>
  <c r="H207" i="42"/>
  <c r="V190" i="42"/>
  <c r="Z478" i="42"/>
  <c r="AH478" i="42"/>
  <c r="J207" i="42"/>
  <c r="K207" i="42"/>
  <c r="X190" i="42"/>
  <c r="Y190" i="42"/>
  <c r="AA190" i="42"/>
  <c r="AH190" i="42"/>
  <c r="AG190" i="42"/>
  <c r="AD478" i="42"/>
  <c r="AC478" i="42"/>
  <c r="AA478" i="42"/>
  <c r="AB478" i="42"/>
  <c r="I206" i="42"/>
  <c r="W189" i="42"/>
  <c r="H206" i="42"/>
  <c r="V189" i="42"/>
  <c r="Z477" i="42"/>
  <c r="AH477" i="42"/>
  <c r="J206" i="42"/>
  <c r="K206" i="42"/>
  <c r="X189" i="42"/>
  <c r="Y189" i="42"/>
  <c r="AA189" i="42"/>
  <c r="AH189" i="42"/>
  <c r="AG189" i="42"/>
  <c r="AD477" i="42"/>
  <c r="AC477" i="42"/>
  <c r="AA477" i="42"/>
  <c r="AB477" i="42"/>
  <c r="I205" i="42"/>
  <c r="W188" i="42"/>
  <c r="H205" i="42"/>
  <c r="V188" i="42"/>
  <c r="Z476" i="42"/>
  <c r="AH476" i="42"/>
  <c r="J205" i="42"/>
  <c r="K205" i="42"/>
  <c r="X188" i="42"/>
  <c r="Y188" i="42"/>
  <c r="AA188" i="42"/>
  <c r="AH188" i="42"/>
  <c r="AG188" i="42"/>
  <c r="AD476" i="42"/>
  <c r="AC476" i="42"/>
  <c r="AA476" i="42"/>
  <c r="AB476" i="42"/>
  <c r="I204" i="42"/>
  <c r="W187" i="42"/>
  <c r="H204" i="42"/>
  <c r="V187" i="42"/>
  <c r="Z475" i="42"/>
  <c r="AH475" i="42"/>
  <c r="J204" i="42"/>
  <c r="K204" i="42"/>
  <c r="X187" i="42"/>
  <c r="Y187" i="42"/>
  <c r="AA187" i="42"/>
  <c r="AH187" i="42"/>
  <c r="AG187" i="42"/>
  <c r="AD475" i="42"/>
  <c r="AC475" i="42"/>
  <c r="AA475" i="42"/>
  <c r="AB475" i="42"/>
  <c r="I203" i="42"/>
  <c r="W186" i="42"/>
  <c r="H203" i="42"/>
  <c r="V186" i="42"/>
  <c r="Z474" i="42"/>
  <c r="AH474" i="42"/>
  <c r="J203" i="42"/>
  <c r="K203" i="42"/>
  <c r="X186" i="42"/>
  <c r="Y186" i="42"/>
  <c r="AA186" i="42"/>
  <c r="AH186" i="42"/>
  <c r="AG186" i="42"/>
  <c r="AD474" i="42"/>
  <c r="AC474" i="42"/>
  <c r="AA474" i="42"/>
  <c r="AB474" i="42"/>
  <c r="I202" i="42"/>
  <c r="W185" i="42"/>
  <c r="H202" i="42"/>
  <c r="V185" i="42"/>
  <c r="Z473" i="42"/>
  <c r="AH473" i="42"/>
  <c r="J202" i="42"/>
  <c r="K202" i="42"/>
  <c r="X185" i="42"/>
  <c r="Y185" i="42"/>
  <c r="AA185" i="42"/>
  <c r="AH185" i="42"/>
  <c r="AG185" i="42"/>
  <c r="AD473" i="42"/>
  <c r="AC473" i="42"/>
  <c r="AA473" i="42"/>
  <c r="AB473" i="42"/>
  <c r="I201" i="42"/>
  <c r="W184" i="42"/>
  <c r="H201" i="42"/>
  <c r="V184" i="42"/>
  <c r="Z472" i="42"/>
  <c r="AH472" i="42"/>
  <c r="J201" i="42"/>
  <c r="K201" i="42"/>
  <c r="X184" i="42"/>
  <c r="Y184" i="42"/>
  <c r="AA184" i="42"/>
  <c r="AH184" i="42"/>
  <c r="AG184" i="42"/>
  <c r="AD472" i="42"/>
  <c r="AC472" i="42"/>
  <c r="AA472" i="42"/>
  <c r="AB472" i="42"/>
  <c r="I200" i="42"/>
  <c r="W183" i="42"/>
  <c r="H200" i="42"/>
  <c r="V183" i="42"/>
  <c r="Z471" i="42"/>
  <c r="AH471" i="42"/>
  <c r="J200" i="42"/>
  <c r="K200" i="42"/>
  <c r="X183" i="42"/>
  <c r="Y183" i="42"/>
  <c r="AA183" i="42"/>
  <c r="AH183" i="42"/>
  <c r="AG183" i="42"/>
  <c r="AD471" i="42"/>
  <c r="AC471" i="42"/>
  <c r="AA471" i="42"/>
  <c r="AB471" i="42"/>
  <c r="I199" i="42"/>
  <c r="W182" i="42"/>
  <c r="H199" i="42"/>
  <c r="V182" i="42"/>
  <c r="Z470" i="42"/>
  <c r="AH470" i="42"/>
  <c r="J199" i="42"/>
  <c r="K199" i="42"/>
  <c r="X182" i="42"/>
  <c r="Y182" i="42"/>
  <c r="AA182" i="42"/>
  <c r="AH182" i="42"/>
  <c r="AG182" i="42"/>
  <c r="AD470" i="42"/>
  <c r="AC470" i="42"/>
  <c r="AA470" i="42"/>
  <c r="AB470" i="42"/>
  <c r="I198" i="42"/>
  <c r="W181" i="42"/>
  <c r="H198" i="42"/>
  <c r="V181" i="42"/>
  <c r="Z469" i="42"/>
  <c r="AH469" i="42"/>
  <c r="J198" i="42"/>
  <c r="K198" i="42"/>
  <c r="X181" i="42"/>
  <c r="Y181" i="42"/>
  <c r="AA181" i="42"/>
  <c r="AH181" i="42"/>
  <c r="AG181" i="42"/>
  <c r="AD469" i="42"/>
  <c r="AC469" i="42"/>
  <c r="AA469" i="42"/>
  <c r="AB469" i="42"/>
  <c r="I197" i="42"/>
  <c r="W180" i="42"/>
  <c r="H197" i="42"/>
  <c r="V180" i="42"/>
  <c r="Z468" i="42"/>
  <c r="AH468" i="42"/>
  <c r="J197" i="42"/>
  <c r="K197" i="42"/>
  <c r="X180" i="42"/>
  <c r="Y180" i="42"/>
  <c r="AA180" i="42"/>
  <c r="AH180" i="42"/>
  <c r="AG180" i="42"/>
  <c r="AD468" i="42"/>
  <c r="AC468" i="42"/>
  <c r="AA468" i="42"/>
  <c r="AB468" i="42"/>
  <c r="I196" i="42"/>
  <c r="W179" i="42"/>
  <c r="H196" i="42"/>
  <c r="V179" i="42"/>
  <c r="Z467" i="42"/>
  <c r="AH467" i="42"/>
  <c r="J196" i="42"/>
  <c r="K196" i="42"/>
  <c r="X179" i="42"/>
  <c r="Y179" i="42"/>
  <c r="AA179" i="42"/>
  <c r="AH179" i="42"/>
  <c r="AG179" i="42"/>
  <c r="AD467" i="42"/>
  <c r="AC467" i="42"/>
  <c r="AA467" i="42"/>
  <c r="AB467" i="42"/>
  <c r="I195" i="42"/>
  <c r="W178" i="42"/>
  <c r="H195" i="42"/>
  <c r="V178" i="42"/>
  <c r="Z466" i="42"/>
  <c r="AH466" i="42"/>
  <c r="J195" i="42"/>
  <c r="K195" i="42"/>
  <c r="X178" i="42"/>
  <c r="Y178" i="42"/>
  <c r="AA178" i="42"/>
  <c r="AH178" i="42"/>
  <c r="AG178" i="42"/>
  <c r="AD466" i="42"/>
  <c r="AC466" i="42"/>
  <c r="AA466" i="42"/>
  <c r="AB466" i="42"/>
  <c r="I194" i="42"/>
  <c r="W177" i="42"/>
  <c r="H194" i="42"/>
  <c r="V177" i="42"/>
  <c r="Z465" i="42"/>
  <c r="AH465" i="42"/>
  <c r="J194" i="42"/>
  <c r="K194" i="42"/>
  <c r="X177" i="42"/>
  <c r="Y177" i="42"/>
  <c r="AA177" i="42"/>
  <c r="AH177" i="42"/>
  <c r="AG177" i="42"/>
  <c r="AD465" i="42"/>
  <c r="AC465" i="42"/>
  <c r="AA465" i="42"/>
  <c r="AB465" i="42"/>
  <c r="I193" i="42"/>
  <c r="W176" i="42"/>
  <c r="H193" i="42"/>
  <c r="V176" i="42"/>
  <c r="Z464" i="42"/>
  <c r="AH464" i="42"/>
  <c r="J193" i="42"/>
  <c r="K193" i="42"/>
  <c r="X176" i="42"/>
  <c r="Y176" i="42"/>
  <c r="AA176" i="42"/>
  <c r="AH176" i="42"/>
  <c r="AG176" i="42"/>
  <c r="AD464" i="42"/>
  <c r="AC464" i="42"/>
  <c r="AA464" i="42"/>
  <c r="AB464" i="42"/>
  <c r="I192" i="42"/>
  <c r="W175" i="42"/>
  <c r="H192" i="42"/>
  <c r="V175" i="42"/>
  <c r="Z463" i="42"/>
  <c r="AH463" i="42"/>
  <c r="J192" i="42"/>
  <c r="K192" i="42"/>
  <c r="X175" i="42"/>
  <c r="Y175" i="42"/>
  <c r="AA175" i="42"/>
  <c r="AH175" i="42"/>
  <c r="AG175" i="42"/>
  <c r="AD463" i="42"/>
  <c r="AC463" i="42"/>
  <c r="AA463" i="42"/>
  <c r="AB463" i="42"/>
  <c r="I191" i="42"/>
  <c r="W174" i="42"/>
  <c r="H191" i="42"/>
  <c r="V174" i="42"/>
  <c r="Z462" i="42"/>
  <c r="AH462" i="42"/>
  <c r="J191" i="42"/>
  <c r="K191" i="42"/>
  <c r="X174" i="42"/>
  <c r="Y174" i="42"/>
  <c r="AA174" i="42"/>
  <c r="AH174" i="42"/>
  <c r="AG174" i="42"/>
  <c r="AD462" i="42"/>
  <c r="AC462" i="42"/>
  <c r="AA462" i="42"/>
  <c r="AB462" i="42"/>
  <c r="I190" i="42"/>
  <c r="W173" i="42"/>
  <c r="H190" i="42"/>
  <c r="V173" i="42"/>
  <c r="Z461" i="42"/>
  <c r="AH461" i="42"/>
  <c r="J190" i="42"/>
  <c r="K190" i="42"/>
  <c r="X173" i="42"/>
  <c r="Y173" i="42"/>
  <c r="AA173" i="42"/>
  <c r="AH173" i="42"/>
  <c r="AG173" i="42"/>
  <c r="AD461" i="42"/>
  <c r="AC461" i="42"/>
  <c r="AA461" i="42"/>
  <c r="AB461" i="42"/>
  <c r="I189" i="42"/>
  <c r="W172" i="42"/>
  <c r="H189" i="42"/>
  <c r="V172" i="42"/>
  <c r="Z460" i="42"/>
  <c r="AH460" i="42"/>
  <c r="J189" i="42"/>
  <c r="K189" i="42"/>
  <c r="X172" i="42"/>
  <c r="Y172" i="42"/>
  <c r="AA172" i="42"/>
  <c r="AH172" i="42"/>
  <c r="AG172" i="42"/>
  <c r="AD460" i="42"/>
  <c r="AC460" i="42"/>
  <c r="AA460" i="42"/>
  <c r="AB460" i="42"/>
  <c r="I188" i="42"/>
  <c r="W171" i="42"/>
  <c r="H188" i="42"/>
  <c r="V171" i="42"/>
  <c r="Z459" i="42"/>
  <c r="AH459" i="42"/>
  <c r="J188" i="42"/>
  <c r="K188" i="42"/>
  <c r="X171" i="42"/>
  <c r="Y171" i="42"/>
  <c r="AA171" i="42"/>
  <c r="AH171" i="42"/>
  <c r="AG171" i="42"/>
  <c r="AD459" i="42"/>
  <c r="AC459" i="42"/>
  <c r="AA459" i="42"/>
  <c r="AB459" i="42"/>
  <c r="I187" i="42"/>
  <c r="W170" i="42"/>
  <c r="H187" i="42"/>
  <c r="V170" i="42"/>
  <c r="Z458" i="42"/>
  <c r="AH458" i="42"/>
  <c r="J187" i="42"/>
  <c r="K187" i="42"/>
  <c r="X170" i="42"/>
  <c r="Y170" i="42"/>
  <c r="AA170" i="42"/>
  <c r="AH170" i="42"/>
  <c r="AG170" i="42"/>
  <c r="AD458" i="42"/>
  <c r="AC458" i="42"/>
  <c r="AA458" i="42"/>
  <c r="AB458" i="42"/>
  <c r="I186" i="42"/>
  <c r="W169" i="42"/>
  <c r="H186" i="42"/>
  <c r="V169" i="42"/>
  <c r="Z457" i="42"/>
  <c r="AH457" i="42"/>
  <c r="J186" i="42"/>
  <c r="K186" i="42"/>
  <c r="X169" i="42"/>
  <c r="Y169" i="42"/>
  <c r="AA169" i="42"/>
  <c r="AH169" i="42"/>
  <c r="AG169" i="42"/>
  <c r="AD457" i="42"/>
  <c r="AC457" i="42"/>
  <c r="AA457" i="42"/>
  <c r="AB457" i="42"/>
  <c r="I185" i="42"/>
  <c r="W168" i="42"/>
  <c r="H185" i="42"/>
  <c r="V168" i="42"/>
  <c r="Z456" i="42"/>
  <c r="AH456" i="42"/>
  <c r="J185" i="42"/>
  <c r="K185" i="42"/>
  <c r="X168" i="42"/>
  <c r="Y168" i="42"/>
  <c r="AA168" i="42"/>
  <c r="AH168" i="42"/>
  <c r="AG168" i="42"/>
  <c r="AD456" i="42"/>
  <c r="AC456" i="42"/>
  <c r="AA456" i="42"/>
  <c r="AB456" i="42"/>
  <c r="I184" i="42"/>
  <c r="W167" i="42"/>
  <c r="H184" i="42"/>
  <c r="V167" i="42"/>
  <c r="Z455" i="42"/>
  <c r="AH455" i="42"/>
  <c r="J184" i="42"/>
  <c r="K184" i="42"/>
  <c r="X167" i="42"/>
  <c r="Y167" i="42"/>
  <c r="AA167" i="42"/>
  <c r="AH167" i="42"/>
  <c r="AG167" i="42"/>
  <c r="AD455" i="42"/>
  <c r="AC455" i="42"/>
  <c r="AA455" i="42"/>
  <c r="AB455" i="42"/>
  <c r="I183" i="42"/>
  <c r="W166" i="42"/>
  <c r="H183" i="42"/>
  <c r="V166" i="42"/>
  <c r="Z454" i="42"/>
  <c r="AH454" i="42"/>
  <c r="J183" i="42"/>
  <c r="K183" i="42"/>
  <c r="X166" i="42"/>
  <c r="Y166" i="42"/>
  <c r="AA166" i="42"/>
  <c r="AH166" i="42"/>
  <c r="AG166" i="42"/>
  <c r="AD454" i="42"/>
  <c r="AC454" i="42"/>
  <c r="AA454" i="42"/>
  <c r="AB454" i="42"/>
  <c r="I182" i="42"/>
  <c r="W165" i="42"/>
  <c r="H182" i="42"/>
  <c r="V165" i="42"/>
  <c r="Z453" i="42"/>
  <c r="AH453" i="42"/>
  <c r="J182" i="42"/>
  <c r="K182" i="42"/>
  <c r="X165" i="42"/>
  <c r="Y165" i="42"/>
  <c r="AA165" i="42"/>
  <c r="AH165" i="42"/>
  <c r="AG165" i="42"/>
  <c r="AD453" i="42"/>
  <c r="AC453" i="42"/>
  <c r="AA453" i="42"/>
  <c r="AB453" i="42"/>
  <c r="I181" i="42"/>
  <c r="W164" i="42"/>
  <c r="H181" i="42"/>
  <c r="V164" i="42"/>
  <c r="Z452" i="42"/>
  <c r="AH452" i="42"/>
  <c r="J181" i="42"/>
  <c r="K181" i="42"/>
  <c r="X164" i="42"/>
  <c r="Y164" i="42"/>
  <c r="AA164" i="42"/>
  <c r="AH164" i="42"/>
  <c r="AG164" i="42"/>
  <c r="AD452" i="42"/>
  <c r="AC452" i="42"/>
  <c r="AA452" i="42"/>
  <c r="AB452" i="42"/>
  <c r="I180" i="42"/>
  <c r="W163" i="42"/>
  <c r="H180" i="42"/>
  <c r="V163" i="42"/>
  <c r="Z451" i="42"/>
  <c r="AH451" i="42"/>
  <c r="J180" i="42"/>
  <c r="K180" i="42"/>
  <c r="X163" i="42"/>
  <c r="Y163" i="42"/>
  <c r="AA163" i="42"/>
  <c r="AH163" i="42"/>
  <c r="AG163" i="42"/>
  <c r="AD451" i="42"/>
  <c r="AC451" i="42"/>
  <c r="AA451" i="42"/>
  <c r="AB451" i="42"/>
  <c r="I179" i="42"/>
  <c r="W162" i="42"/>
  <c r="H179" i="42"/>
  <c r="V162" i="42"/>
  <c r="Z450" i="42"/>
  <c r="AH450" i="42"/>
  <c r="J179" i="42"/>
  <c r="K179" i="42"/>
  <c r="X162" i="42"/>
  <c r="Y162" i="42"/>
  <c r="AA162" i="42"/>
  <c r="AH162" i="42"/>
  <c r="AG162" i="42"/>
  <c r="AD450" i="42"/>
  <c r="AC450" i="42"/>
  <c r="AA450" i="42"/>
  <c r="AB450" i="42"/>
  <c r="I178" i="42"/>
  <c r="W161" i="42"/>
  <c r="H178" i="42"/>
  <c r="V161" i="42"/>
  <c r="Z449" i="42"/>
  <c r="AH449" i="42"/>
  <c r="J178" i="42"/>
  <c r="K178" i="42"/>
  <c r="X161" i="42"/>
  <c r="Y161" i="42"/>
  <c r="AA161" i="42"/>
  <c r="AH161" i="42"/>
  <c r="AG161" i="42"/>
  <c r="AD449" i="42"/>
  <c r="AC449" i="42"/>
  <c r="AA449" i="42"/>
  <c r="AB449" i="42"/>
  <c r="I177" i="42"/>
  <c r="W160" i="42"/>
  <c r="H177" i="42"/>
  <c r="V160" i="42"/>
  <c r="Z448" i="42"/>
  <c r="AH448" i="42"/>
  <c r="J177" i="42"/>
  <c r="K177" i="42"/>
  <c r="X160" i="42"/>
  <c r="Y160" i="42"/>
  <c r="AA160" i="42"/>
  <c r="AH160" i="42"/>
  <c r="AG160" i="42"/>
  <c r="AD448" i="42"/>
  <c r="AC448" i="42"/>
  <c r="AA448" i="42"/>
  <c r="AB448" i="42"/>
  <c r="I176" i="42"/>
  <c r="W159" i="42"/>
  <c r="H176" i="42"/>
  <c r="V159" i="42"/>
  <c r="Z447" i="42"/>
  <c r="AH447" i="42"/>
  <c r="J176" i="42"/>
  <c r="K176" i="42"/>
  <c r="X159" i="42"/>
  <c r="Y159" i="42"/>
  <c r="AA159" i="42"/>
  <c r="AH159" i="42"/>
  <c r="AG159" i="42"/>
  <c r="AD447" i="42"/>
  <c r="AC447" i="42"/>
  <c r="AA447" i="42"/>
  <c r="AB447" i="42"/>
  <c r="I175" i="42"/>
  <c r="W158" i="42"/>
  <c r="H175" i="42"/>
  <c r="V158" i="42"/>
  <c r="Z446" i="42"/>
  <c r="AH446" i="42"/>
  <c r="J175" i="42"/>
  <c r="K175" i="42"/>
  <c r="X158" i="42"/>
  <c r="Y158" i="42"/>
  <c r="AA158" i="42"/>
  <c r="AH158" i="42"/>
  <c r="AG158" i="42"/>
  <c r="AD446" i="42"/>
  <c r="AC446" i="42"/>
  <c r="AA446" i="42"/>
  <c r="AB446" i="42"/>
  <c r="I174" i="42"/>
  <c r="W157" i="42"/>
  <c r="H174" i="42"/>
  <c r="V157" i="42"/>
  <c r="Z445" i="42"/>
  <c r="AH445" i="42"/>
  <c r="J174" i="42"/>
  <c r="K174" i="42"/>
  <c r="X157" i="42"/>
  <c r="Y157" i="42"/>
  <c r="AA157" i="42"/>
  <c r="AH157" i="42"/>
  <c r="AG157" i="42"/>
  <c r="AD445" i="42"/>
  <c r="AC445" i="42"/>
  <c r="AA445" i="42"/>
  <c r="AB445" i="42"/>
  <c r="I173" i="42"/>
  <c r="W156" i="42"/>
  <c r="H173" i="42"/>
  <c r="V156" i="42"/>
  <c r="Z444" i="42"/>
  <c r="AH444" i="42"/>
  <c r="J173" i="42"/>
  <c r="K173" i="42"/>
  <c r="X156" i="42"/>
  <c r="Y156" i="42"/>
  <c r="AA156" i="42"/>
  <c r="AH156" i="42"/>
  <c r="AG156" i="42"/>
  <c r="AD444" i="42"/>
  <c r="AC444" i="42"/>
  <c r="AA444" i="42"/>
  <c r="AB444" i="42"/>
  <c r="I172" i="42"/>
  <c r="W155" i="42"/>
  <c r="H172" i="42"/>
  <c r="V155" i="42"/>
  <c r="Z443" i="42"/>
  <c r="AH443" i="42"/>
  <c r="J172" i="42"/>
  <c r="K172" i="42"/>
  <c r="X155" i="42"/>
  <c r="Y155" i="42"/>
  <c r="AA155" i="42"/>
  <c r="AH155" i="42"/>
  <c r="AG155" i="42"/>
  <c r="AD443" i="42"/>
  <c r="AC443" i="42"/>
  <c r="AA443" i="42"/>
  <c r="AB443" i="42"/>
  <c r="I171" i="42"/>
  <c r="W154" i="42"/>
  <c r="H171" i="42"/>
  <c r="V154" i="42"/>
  <c r="Z442" i="42"/>
  <c r="AH442" i="42"/>
  <c r="J171" i="42"/>
  <c r="K171" i="42"/>
  <c r="X154" i="42"/>
  <c r="Y154" i="42"/>
  <c r="AA154" i="42"/>
  <c r="AH154" i="42"/>
  <c r="AG154" i="42"/>
  <c r="AD442" i="42"/>
  <c r="AC442" i="42"/>
  <c r="AA442" i="42"/>
  <c r="AB442" i="42"/>
  <c r="I170" i="42"/>
  <c r="W153" i="42"/>
  <c r="H170" i="42"/>
  <c r="V153" i="42"/>
  <c r="Z441" i="42"/>
  <c r="AH441" i="42"/>
  <c r="J170" i="42"/>
  <c r="K170" i="42"/>
  <c r="X153" i="42"/>
  <c r="Y153" i="42"/>
  <c r="AA153" i="42"/>
  <c r="AH153" i="42"/>
  <c r="H81" i="42"/>
  <c r="V64" i="42"/>
  <c r="I81" i="42"/>
  <c r="W64" i="42"/>
  <c r="AH64" i="42"/>
  <c r="H82" i="42"/>
  <c r="V65" i="42"/>
  <c r="I82" i="42"/>
  <c r="W65" i="42"/>
  <c r="AH65" i="42"/>
  <c r="H83" i="42"/>
  <c r="V66" i="42"/>
  <c r="I83" i="42"/>
  <c r="W66" i="42"/>
  <c r="AH66" i="42"/>
  <c r="H84" i="42"/>
  <c r="V67" i="42"/>
  <c r="I84" i="42"/>
  <c r="W67" i="42"/>
  <c r="AH67" i="42"/>
  <c r="H85" i="42"/>
  <c r="V68" i="42"/>
  <c r="I85" i="42"/>
  <c r="W68" i="42"/>
  <c r="AH68" i="42"/>
  <c r="H86" i="42"/>
  <c r="V69" i="42"/>
  <c r="I86" i="42"/>
  <c r="W69" i="42"/>
  <c r="AH69" i="42"/>
  <c r="H87" i="42"/>
  <c r="V70" i="42"/>
  <c r="I87" i="42"/>
  <c r="W70" i="42"/>
  <c r="AH70" i="42"/>
  <c r="H88" i="42"/>
  <c r="V71" i="42"/>
  <c r="I88" i="42"/>
  <c r="W71" i="42"/>
  <c r="AH71" i="42"/>
  <c r="H89" i="42"/>
  <c r="V72" i="42"/>
  <c r="I89" i="42"/>
  <c r="W72" i="42"/>
  <c r="AH72" i="42"/>
  <c r="H90" i="42"/>
  <c r="V73" i="42"/>
  <c r="I90" i="42"/>
  <c r="W73" i="42"/>
  <c r="AH73" i="42"/>
  <c r="H91" i="42"/>
  <c r="V74" i="42"/>
  <c r="I91" i="42"/>
  <c r="W74" i="42"/>
  <c r="AH74" i="42"/>
  <c r="H92" i="42"/>
  <c r="V75" i="42"/>
  <c r="I92" i="42"/>
  <c r="W75" i="42"/>
  <c r="AH75" i="42"/>
  <c r="H93" i="42"/>
  <c r="V76" i="42"/>
  <c r="I93" i="42"/>
  <c r="W76" i="42"/>
  <c r="AH76" i="42"/>
  <c r="H94" i="42"/>
  <c r="V77" i="42"/>
  <c r="I94" i="42"/>
  <c r="W77" i="42"/>
  <c r="AH77" i="42"/>
  <c r="H95" i="42"/>
  <c r="V78" i="42"/>
  <c r="I95" i="42"/>
  <c r="W78" i="42"/>
  <c r="AH78" i="42"/>
  <c r="H96" i="42"/>
  <c r="V79" i="42"/>
  <c r="I96" i="42"/>
  <c r="W79" i="42"/>
  <c r="AH79" i="42"/>
  <c r="H97" i="42"/>
  <c r="V80" i="42"/>
  <c r="I97" i="42"/>
  <c r="W80" i="42"/>
  <c r="AH80" i="42"/>
  <c r="H98" i="42"/>
  <c r="V81" i="42"/>
  <c r="I98" i="42"/>
  <c r="W81" i="42"/>
  <c r="AH81" i="42"/>
  <c r="H99" i="42"/>
  <c r="V82" i="42"/>
  <c r="I99" i="42"/>
  <c r="W82" i="42"/>
  <c r="AH82" i="42"/>
  <c r="H100" i="42"/>
  <c r="V83" i="42"/>
  <c r="I100" i="42"/>
  <c r="W83" i="42"/>
  <c r="AH83" i="42"/>
  <c r="H101" i="42"/>
  <c r="V84" i="42"/>
  <c r="I101" i="42"/>
  <c r="W84" i="42"/>
  <c r="AH84" i="42"/>
  <c r="H102" i="42"/>
  <c r="V85" i="42"/>
  <c r="I102" i="42"/>
  <c r="W85" i="42"/>
  <c r="AH85" i="42"/>
  <c r="H103" i="42"/>
  <c r="V86" i="42"/>
  <c r="I103" i="42"/>
  <c r="W86" i="42"/>
  <c r="AH86" i="42"/>
  <c r="H104" i="42"/>
  <c r="V87" i="42"/>
  <c r="I104" i="42"/>
  <c r="W87" i="42"/>
  <c r="AH87" i="42"/>
  <c r="H105" i="42"/>
  <c r="V88" i="42"/>
  <c r="I105" i="42"/>
  <c r="W88" i="42"/>
  <c r="AH88" i="42"/>
  <c r="H106" i="42"/>
  <c r="V89" i="42"/>
  <c r="I106" i="42"/>
  <c r="W89" i="42"/>
  <c r="AH89" i="42"/>
  <c r="H107" i="42"/>
  <c r="V90" i="42"/>
  <c r="I107" i="42"/>
  <c r="W90" i="42"/>
  <c r="AH90" i="42"/>
  <c r="H108" i="42"/>
  <c r="V91" i="42"/>
  <c r="I108" i="42"/>
  <c r="W91" i="42"/>
  <c r="AH91" i="42"/>
  <c r="H109" i="42"/>
  <c r="V92" i="42"/>
  <c r="I109" i="42"/>
  <c r="W92" i="42"/>
  <c r="AH92" i="42"/>
  <c r="H110" i="42"/>
  <c r="V93" i="42"/>
  <c r="I110" i="42"/>
  <c r="W93" i="42"/>
  <c r="AH93" i="42"/>
  <c r="H111" i="42"/>
  <c r="V94" i="42"/>
  <c r="I111" i="42"/>
  <c r="W94" i="42"/>
  <c r="AH94" i="42"/>
  <c r="H112" i="42"/>
  <c r="V95" i="42"/>
  <c r="I112" i="42"/>
  <c r="W95" i="42"/>
  <c r="AH95" i="42"/>
  <c r="H113" i="42"/>
  <c r="V96" i="42"/>
  <c r="I113" i="42"/>
  <c r="W96" i="42"/>
  <c r="AH96" i="42"/>
  <c r="H114" i="42"/>
  <c r="V97" i="42"/>
  <c r="I114" i="42"/>
  <c r="W97" i="42"/>
  <c r="AH97" i="42"/>
  <c r="H115" i="42"/>
  <c r="V98" i="42"/>
  <c r="I115" i="42"/>
  <c r="W98" i="42"/>
  <c r="AH98" i="42"/>
  <c r="H116" i="42"/>
  <c r="V99" i="42"/>
  <c r="I116" i="42"/>
  <c r="W99" i="42"/>
  <c r="AH99" i="42"/>
  <c r="H117" i="42"/>
  <c r="V100" i="42"/>
  <c r="I117" i="42"/>
  <c r="W100" i="42"/>
  <c r="AH100" i="42"/>
  <c r="H118" i="42"/>
  <c r="V101" i="42"/>
  <c r="I118" i="42"/>
  <c r="W101" i="42"/>
  <c r="AH101" i="42"/>
  <c r="H119" i="42"/>
  <c r="V102" i="42"/>
  <c r="I119" i="42"/>
  <c r="W102" i="42"/>
  <c r="AH102" i="42"/>
  <c r="H120" i="42"/>
  <c r="V103" i="42"/>
  <c r="I120" i="42"/>
  <c r="W103" i="42"/>
  <c r="AH103" i="42"/>
  <c r="H121" i="42"/>
  <c r="V104" i="42"/>
  <c r="I121" i="42"/>
  <c r="W104" i="42"/>
  <c r="AH104" i="42"/>
  <c r="H122" i="42"/>
  <c r="V105" i="42"/>
  <c r="I122" i="42"/>
  <c r="W105" i="42"/>
  <c r="AH105" i="42"/>
  <c r="H123" i="42"/>
  <c r="V106" i="42"/>
  <c r="I123" i="42"/>
  <c r="W106" i="42"/>
  <c r="AH106" i="42"/>
  <c r="H124" i="42"/>
  <c r="V107" i="42"/>
  <c r="I124" i="42"/>
  <c r="W107" i="42"/>
  <c r="AH107" i="42"/>
  <c r="H125" i="42"/>
  <c r="V108" i="42"/>
  <c r="I125" i="42"/>
  <c r="W108" i="42"/>
  <c r="AH108" i="42"/>
  <c r="H126" i="42"/>
  <c r="V109" i="42"/>
  <c r="I126" i="42"/>
  <c r="W109" i="42"/>
  <c r="AH109" i="42"/>
  <c r="H127" i="42"/>
  <c r="V110" i="42"/>
  <c r="I127" i="42"/>
  <c r="W110" i="42"/>
  <c r="AH110" i="42"/>
  <c r="H128" i="42"/>
  <c r="V111" i="42"/>
  <c r="I128" i="42"/>
  <c r="W111" i="42"/>
  <c r="AH111" i="42"/>
  <c r="H129" i="42"/>
  <c r="V112" i="42"/>
  <c r="I129" i="42"/>
  <c r="W112" i="42"/>
  <c r="AH112" i="42"/>
  <c r="H130" i="42"/>
  <c r="V113" i="42"/>
  <c r="I130" i="42"/>
  <c r="W113" i="42"/>
  <c r="AH113" i="42"/>
  <c r="H131" i="42"/>
  <c r="V114" i="42"/>
  <c r="I131" i="42"/>
  <c r="W114" i="42"/>
  <c r="AH114" i="42"/>
  <c r="H132" i="42"/>
  <c r="V115" i="42"/>
  <c r="I132" i="42"/>
  <c r="W115" i="42"/>
  <c r="AH115" i="42"/>
  <c r="H133" i="42"/>
  <c r="V116" i="42"/>
  <c r="I133" i="42"/>
  <c r="W116" i="42"/>
  <c r="AH116" i="42"/>
  <c r="H134" i="42"/>
  <c r="V117" i="42"/>
  <c r="I134" i="42"/>
  <c r="W117" i="42"/>
  <c r="AH117" i="42"/>
  <c r="H135" i="42"/>
  <c r="V118" i="42"/>
  <c r="I135" i="42"/>
  <c r="W118" i="42"/>
  <c r="AH118" i="42"/>
  <c r="H136" i="42"/>
  <c r="V119" i="42"/>
  <c r="I136" i="42"/>
  <c r="W119" i="42"/>
  <c r="AH119" i="42"/>
  <c r="H137" i="42"/>
  <c r="V120" i="42"/>
  <c r="I137" i="42"/>
  <c r="W120" i="42"/>
  <c r="AH120" i="42"/>
  <c r="H138" i="42"/>
  <c r="V121" i="42"/>
  <c r="I138" i="42"/>
  <c r="W121" i="42"/>
  <c r="AH121" i="42"/>
  <c r="H139" i="42"/>
  <c r="V122" i="42"/>
  <c r="I139" i="42"/>
  <c r="W122" i="42"/>
  <c r="AH122" i="42"/>
  <c r="H140" i="42"/>
  <c r="V123" i="42"/>
  <c r="I140" i="42"/>
  <c r="W123" i="42"/>
  <c r="AH123" i="42"/>
  <c r="H141" i="42"/>
  <c r="V124" i="42"/>
  <c r="I141" i="42"/>
  <c r="W124" i="42"/>
  <c r="AH124" i="42"/>
  <c r="H142" i="42"/>
  <c r="V125" i="42"/>
  <c r="I142" i="42"/>
  <c r="W125" i="42"/>
  <c r="AH125" i="42"/>
  <c r="H143" i="42"/>
  <c r="V126" i="42"/>
  <c r="I143" i="42"/>
  <c r="W126" i="42"/>
  <c r="AH126" i="42"/>
  <c r="H144" i="42"/>
  <c r="V127" i="42"/>
  <c r="I144" i="42"/>
  <c r="W127" i="42"/>
  <c r="AH127" i="42"/>
  <c r="H145" i="42"/>
  <c r="V128" i="42"/>
  <c r="I145" i="42"/>
  <c r="W128" i="42"/>
  <c r="AH128" i="42"/>
  <c r="H146" i="42"/>
  <c r="V129" i="42"/>
  <c r="I146" i="42"/>
  <c r="W129" i="42"/>
  <c r="AH129" i="42"/>
  <c r="H147" i="42"/>
  <c r="V130" i="42"/>
  <c r="I147" i="42"/>
  <c r="W130" i="42"/>
  <c r="AH130" i="42"/>
  <c r="H148" i="42"/>
  <c r="V131" i="42"/>
  <c r="I148" i="42"/>
  <c r="W131" i="42"/>
  <c r="AH131" i="42"/>
  <c r="H149" i="42"/>
  <c r="V132" i="42"/>
  <c r="I149" i="42"/>
  <c r="W132" i="42"/>
  <c r="AH132" i="42"/>
  <c r="H150" i="42"/>
  <c r="V133" i="42"/>
  <c r="I150" i="42"/>
  <c r="W133" i="42"/>
  <c r="AH133" i="42"/>
  <c r="H151" i="42"/>
  <c r="V134" i="42"/>
  <c r="I151" i="42"/>
  <c r="W134" i="42"/>
  <c r="AH134" i="42"/>
  <c r="H152" i="42"/>
  <c r="V135" i="42"/>
  <c r="I152" i="42"/>
  <c r="W135" i="42"/>
  <c r="AH135" i="42"/>
  <c r="H153" i="42"/>
  <c r="V136" i="42"/>
  <c r="I153" i="42"/>
  <c r="W136" i="42"/>
  <c r="AH136" i="42"/>
  <c r="H154" i="42"/>
  <c r="V137" i="42"/>
  <c r="I154" i="42"/>
  <c r="W137" i="42"/>
  <c r="AH137" i="42"/>
  <c r="H155" i="42"/>
  <c r="V138" i="42"/>
  <c r="I155" i="42"/>
  <c r="W138" i="42"/>
  <c r="AH138" i="42"/>
  <c r="H156" i="42"/>
  <c r="V139" i="42"/>
  <c r="I156" i="42"/>
  <c r="W139" i="42"/>
  <c r="AH139" i="42"/>
  <c r="H157" i="42"/>
  <c r="V140" i="42"/>
  <c r="I157" i="42"/>
  <c r="W140" i="42"/>
  <c r="AH140" i="42"/>
  <c r="H158" i="42"/>
  <c r="V141" i="42"/>
  <c r="I158" i="42"/>
  <c r="W141" i="42"/>
  <c r="AH141" i="42"/>
  <c r="H159" i="42"/>
  <c r="V142" i="42"/>
  <c r="I159" i="42"/>
  <c r="W142" i="42"/>
  <c r="AH142" i="42"/>
  <c r="H160" i="42"/>
  <c r="V143" i="42"/>
  <c r="I160" i="42"/>
  <c r="W143" i="42"/>
  <c r="AH143" i="42"/>
  <c r="H161" i="42"/>
  <c r="V144" i="42"/>
  <c r="I161" i="42"/>
  <c r="W144" i="42"/>
  <c r="AH144" i="42"/>
  <c r="H162" i="42"/>
  <c r="V145" i="42"/>
  <c r="I162" i="42"/>
  <c r="W145" i="42"/>
  <c r="AH145" i="42"/>
  <c r="H163" i="42"/>
  <c r="V146" i="42"/>
  <c r="I163" i="42"/>
  <c r="W146" i="42"/>
  <c r="AH146" i="42"/>
  <c r="H164" i="42"/>
  <c r="V147" i="42"/>
  <c r="I164" i="42"/>
  <c r="W147" i="42"/>
  <c r="AH147" i="42"/>
  <c r="H165" i="42"/>
  <c r="V148" i="42"/>
  <c r="I165" i="42"/>
  <c r="W148" i="42"/>
  <c r="AH148" i="42"/>
  <c r="H166" i="42"/>
  <c r="V149" i="42"/>
  <c r="I166" i="42"/>
  <c r="W149" i="42"/>
  <c r="AH149" i="42"/>
  <c r="H167" i="42"/>
  <c r="V150" i="42"/>
  <c r="I167" i="42"/>
  <c r="W150" i="42"/>
  <c r="AH150" i="42"/>
  <c r="H168" i="42"/>
  <c r="V151" i="42"/>
  <c r="I168" i="42"/>
  <c r="W151" i="42"/>
  <c r="AH151" i="42"/>
  <c r="H169" i="42"/>
  <c r="V152" i="42"/>
  <c r="I169" i="42"/>
  <c r="W152" i="42"/>
  <c r="AH152" i="42"/>
  <c r="AG153" i="42"/>
  <c r="AD441" i="42"/>
  <c r="AC441" i="42"/>
  <c r="AA441" i="42"/>
  <c r="AB441" i="42"/>
  <c r="Z440" i="42"/>
  <c r="AH440" i="42"/>
  <c r="AG152" i="42"/>
  <c r="AD440" i="42"/>
  <c r="AC440" i="42"/>
  <c r="Z439" i="42"/>
  <c r="AH439" i="42"/>
  <c r="AA151" i="42"/>
  <c r="AG151" i="42"/>
  <c r="AD439" i="42"/>
  <c r="AC439" i="42"/>
  <c r="AA439" i="42"/>
  <c r="AB439" i="42"/>
  <c r="Z438" i="42"/>
  <c r="AH438" i="42"/>
  <c r="AA150" i="42"/>
  <c r="AG150" i="42"/>
  <c r="AD438" i="42"/>
  <c r="AC438" i="42"/>
  <c r="AA438" i="42"/>
  <c r="AB438" i="42"/>
  <c r="Z437" i="42"/>
  <c r="AH437" i="42"/>
  <c r="AA149" i="42"/>
  <c r="AG149" i="42"/>
  <c r="AD437" i="42"/>
  <c r="AC437" i="42"/>
  <c r="AA437" i="42"/>
  <c r="AB437" i="42"/>
  <c r="Z436" i="42"/>
  <c r="AH436" i="42"/>
  <c r="AA148" i="42"/>
  <c r="AG148" i="42"/>
  <c r="AD436" i="42"/>
  <c r="AC436" i="42"/>
  <c r="AA436" i="42"/>
  <c r="AB436" i="42"/>
  <c r="Z435" i="42"/>
  <c r="AH435" i="42"/>
  <c r="AA147" i="42"/>
  <c r="AG147" i="42"/>
  <c r="AD435" i="42"/>
  <c r="AC435" i="42"/>
  <c r="AA435" i="42"/>
  <c r="AB435" i="42"/>
  <c r="Z434" i="42"/>
  <c r="AH434" i="42"/>
  <c r="AG146" i="42"/>
  <c r="AD434" i="42"/>
  <c r="AC434" i="42"/>
  <c r="R64" i="42"/>
  <c r="F4" i="42"/>
  <c r="K81" i="42"/>
  <c r="J82" i="42"/>
  <c r="K82" i="42"/>
  <c r="X65" i="42"/>
  <c r="J83" i="42"/>
  <c r="K83" i="42"/>
  <c r="X66" i="42"/>
  <c r="J84" i="42"/>
  <c r="K84" i="42"/>
  <c r="X67" i="42"/>
  <c r="J85" i="42"/>
  <c r="K85" i="42"/>
  <c r="X68" i="42"/>
  <c r="J86" i="42"/>
  <c r="K86" i="42"/>
  <c r="X69" i="42"/>
  <c r="J87" i="42"/>
  <c r="K87" i="42"/>
  <c r="X70" i="42"/>
  <c r="J88" i="42"/>
  <c r="K88" i="42"/>
  <c r="X71" i="42"/>
  <c r="J89" i="42"/>
  <c r="K89" i="42"/>
  <c r="X72" i="42"/>
  <c r="J90" i="42"/>
  <c r="K90" i="42"/>
  <c r="X73" i="42"/>
  <c r="J91" i="42"/>
  <c r="K91" i="42"/>
  <c r="X74" i="42"/>
  <c r="J92" i="42"/>
  <c r="K92" i="42"/>
  <c r="X75" i="42"/>
  <c r="J93" i="42"/>
  <c r="K93" i="42"/>
  <c r="X76" i="42"/>
  <c r="J94" i="42"/>
  <c r="K94" i="42"/>
  <c r="X77" i="42"/>
  <c r="J95" i="42"/>
  <c r="K95" i="42"/>
  <c r="X78" i="42"/>
  <c r="J96" i="42"/>
  <c r="K96" i="42"/>
  <c r="X79" i="42"/>
  <c r="J97" i="42"/>
  <c r="K97" i="42"/>
  <c r="X80" i="42"/>
  <c r="J98" i="42"/>
  <c r="K98" i="42"/>
  <c r="X81" i="42"/>
  <c r="J99" i="42"/>
  <c r="K99" i="42"/>
  <c r="X82" i="42"/>
  <c r="J100" i="42"/>
  <c r="K100" i="42"/>
  <c r="X83" i="42"/>
  <c r="J101" i="42"/>
  <c r="K101" i="42"/>
  <c r="X84" i="42"/>
  <c r="J102" i="42"/>
  <c r="K102" i="42"/>
  <c r="X85" i="42"/>
  <c r="J103" i="42"/>
  <c r="K103" i="42"/>
  <c r="X86" i="42"/>
  <c r="J104" i="42"/>
  <c r="K104" i="42"/>
  <c r="X87" i="42"/>
  <c r="J105" i="42"/>
  <c r="K105" i="42"/>
  <c r="X88" i="42"/>
  <c r="J106" i="42"/>
  <c r="K106" i="42"/>
  <c r="X89" i="42"/>
  <c r="J107" i="42"/>
  <c r="K107" i="42"/>
  <c r="X90" i="42"/>
  <c r="J108" i="42"/>
  <c r="K108" i="42"/>
  <c r="X91" i="42"/>
  <c r="J109" i="42"/>
  <c r="K109" i="42"/>
  <c r="X92" i="42"/>
  <c r="J110" i="42"/>
  <c r="K110" i="42"/>
  <c r="X93" i="42"/>
  <c r="J111" i="42"/>
  <c r="K111" i="42"/>
  <c r="X94" i="42"/>
  <c r="J112" i="42"/>
  <c r="K112" i="42"/>
  <c r="X95" i="42"/>
  <c r="J113" i="42"/>
  <c r="K113" i="42"/>
  <c r="X96" i="42"/>
  <c r="J114" i="42"/>
  <c r="K114" i="42"/>
  <c r="X97" i="42"/>
  <c r="J115" i="42"/>
  <c r="K115" i="42"/>
  <c r="X98" i="42"/>
  <c r="J116" i="42"/>
  <c r="K116" i="42"/>
  <c r="X99" i="42"/>
  <c r="Y65" i="42"/>
  <c r="Y66" i="42"/>
  <c r="Y67" i="42"/>
  <c r="Y68" i="42"/>
  <c r="Y69" i="42"/>
  <c r="Y70" i="42"/>
  <c r="Y71" i="42"/>
  <c r="Y72" i="42"/>
  <c r="Y73" i="42"/>
  <c r="Y74" i="42"/>
  <c r="Y75" i="42"/>
  <c r="Y76" i="42"/>
  <c r="Y77" i="42"/>
  <c r="Y78" i="42"/>
  <c r="Y79" i="42"/>
  <c r="Y80" i="42"/>
  <c r="Y81" i="42"/>
  <c r="Y82" i="42"/>
  <c r="Y83" i="42"/>
  <c r="Y84" i="42"/>
  <c r="Y85" i="42"/>
  <c r="Y86" i="42"/>
  <c r="Y87" i="42"/>
  <c r="Y88" i="42"/>
  <c r="Y89" i="42"/>
  <c r="Y90" i="42"/>
  <c r="Y91" i="42"/>
  <c r="Y92" i="42"/>
  <c r="Y93" i="42"/>
  <c r="Y94" i="42"/>
  <c r="Y95" i="42"/>
  <c r="Y96" i="42"/>
  <c r="Y97" i="42"/>
  <c r="Y98" i="42"/>
  <c r="Y99" i="42"/>
  <c r="R65" i="42"/>
  <c r="F5" i="42"/>
  <c r="R66" i="42"/>
  <c r="F6" i="42"/>
  <c r="R67" i="42"/>
  <c r="F7" i="42"/>
  <c r="R68" i="42"/>
  <c r="F8" i="42"/>
  <c r="R69" i="42"/>
  <c r="F9" i="42"/>
  <c r="R70" i="42"/>
  <c r="F10" i="42"/>
  <c r="R71" i="42"/>
  <c r="F11" i="42"/>
  <c r="R72" i="42"/>
  <c r="F12" i="42"/>
  <c r="AI15" i="42"/>
  <c r="O3" i="42"/>
  <c r="P3" i="42"/>
  <c r="Q3" i="42"/>
  <c r="R3" i="42"/>
  <c r="S3" i="42"/>
  <c r="C23" i="42"/>
  <c r="C24" i="42"/>
  <c r="C25" i="42"/>
  <c r="T3" i="42"/>
  <c r="U3" i="42"/>
  <c r="V3" i="42"/>
  <c r="R4" i="42"/>
  <c r="AL3" i="42"/>
  <c r="AL4" i="42"/>
  <c r="AN4" i="42"/>
  <c r="AL5" i="42"/>
  <c r="AN5" i="42"/>
  <c r="AL6" i="42"/>
  <c r="AN6" i="42"/>
  <c r="AL7" i="42"/>
  <c r="AN7" i="42"/>
  <c r="AL8" i="42"/>
  <c r="AN8" i="42"/>
  <c r="AL9" i="42"/>
  <c r="AN9" i="42"/>
  <c r="AL10" i="42"/>
  <c r="AN10" i="42"/>
  <c r="AL11" i="42"/>
  <c r="AN11" i="42"/>
  <c r="AL12" i="42"/>
  <c r="AN12" i="42"/>
  <c r="C17" i="42"/>
  <c r="C18" i="42"/>
  <c r="C19" i="42"/>
  <c r="C20" i="42"/>
  <c r="C21" i="42"/>
  <c r="C22" i="42"/>
  <c r="S434" i="42"/>
  <c r="M434" i="42"/>
  <c r="Z433" i="42"/>
  <c r="AH433" i="42"/>
  <c r="AA145" i="42"/>
  <c r="AG145" i="42"/>
  <c r="AD433" i="42"/>
  <c r="AC433" i="42"/>
  <c r="AA433" i="42"/>
  <c r="AB433" i="42"/>
  <c r="R433" i="42"/>
  <c r="L433" i="42"/>
  <c r="Z432" i="42"/>
  <c r="AH432" i="42"/>
  <c r="AA144" i="42"/>
  <c r="AG144" i="42"/>
  <c r="AD432" i="42"/>
  <c r="AC432" i="42"/>
  <c r="AA432" i="42"/>
  <c r="AB432" i="42"/>
  <c r="Q432" i="42"/>
  <c r="K432" i="42"/>
  <c r="Z431" i="42"/>
  <c r="AH431" i="42"/>
  <c r="AA143" i="42"/>
  <c r="AG143" i="42"/>
  <c r="AD431" i="42"/>
  <c r="AC431" i="42"/>
  <c r="AA431" i="42"/>
  <c r="AB431" i="42"/>
  <c r="P431" i="42"/>
  <c r="J431" i="42"/>
  <c r="Z430" i="42"/>
  <c r="AH430" i="42"/>
  <c r="AA142" i="42"/>
  <c r="AG142" i="42"/>
  <c r="AD430" i="42"/>
  <c r="AC430" i="42"/>
  <c r="AA430" i="42"/>
  <c r="AB430" i="42"/>
  <c r="O430" i="42"/>
  <c r="I430" i="42"/>
  <c r="Z429" i="42"/>
  <c r="AH429" i="42"/>
  <c r="AA141" i="42"/>
  <c r="AG141" i="42"/>
  <c r="AD429" i="42"/>
  <c r="AC429" i="42"/>
  <c r="AA429" i="42"/>
  <c r="AB429" i="42"/>
  <c r="N429" i="42"/>
  <c r="H429" i="42"/>
  <c r="Z428" i="42"/>
  <c r="AH428" i="42"/>
  <c r="AG140" i="42"/>
  <c r="AD428" i="42"/>
  <c r="AC428" i="42"/>
  <c r="T428" i="42"/>
  <c r="B428" i="42"/>
  <c r="Z427" i="42"/>
  <c r="AH427" i="42"/>
  <c r="AA139" i="42"/>
  <c r="AG139" i="42"/>
  <c r="AD427" i="42"/>
  <c r="AC427" i="42"/>
  <c r="AA427" i="42"/>
  <c r="AB427" i="42"/>
  <c r="T427" i="42"/>
  <c r="G427" i="42"/>
  <c r="F427" i="42"/>
  <c r="E427" i="42"/>
  <c r="D427" i="42"/>
  <c r="C427" i="42"/>
  <c r="B427" i="42"/>
  <c r="Z426" i="42"/>
  <c r="AH426" i="42"/>
  <c r="AA138" i="42"/>
  <c r="AG138" i="42"/>
  <c r="AD426" i="42"/>
  <c r="AC426" i="42"/>
  <c r="AA426" i="42"/>
  <c r="AB426" i="42"/>
  <c r="T426" i="42"/>
  <c r="S426" i="42"/>
  <c r="R426" i="42"/>
  <c r="Q426" i="42"/>
  <c r="P426" i="42"/>
  <c r="O426" i="42"/>
  <c r="N426" i="42"/>
  <c r="M426" i="42"/>
  <c r="L426" i="42"/>
  <c r="K426" i="42"/>
  <c r="J426" i="42"/>
  <c r="I426" i="42"/>
  <c r="H426" i="42"/>
  <c r="G426" i="42"/>
  <c r="F426" i="42"/>
  <c r="E426" i="42"/>
  <c r="D426" i="42"/>
  <c r="C426" i="42"/>
  <c r="B426" i="42"/>
  <c r="Z425" i="42"/>
  <c r="AH425" i="42"/>
  <c r="AA137" i="42"/>
  <c r="AG137" i="42"/>
  <c r="AD425" i="42"/>
  <c r="AC425" i="42"/>
  <c r="AA425" i="42"/>
  <c r="AB425" i="42"/>
  <c r="Q4" i="42"/>
  <c r="AG3" i="42"/>
  <c r="AG4" i="42"/>
  <c r="AI4" i="42"/>
  <c r="AG5" i="42"/>
  <c r="AI5" i="42"/>
  <c r="AG6" i="42"/>
  <c r="AI6" i="42"/>
  <c r="AG7" i="42"/>
  <c r="AI7" i="42"/>
  <c r="AG8" i="42"/>
  <c r="AI8" i="42"/>
  <c r="AG9" i="42"/>
  <c r="AI9" i="42"/>
  <c r="AG10" i="42"/>
  <c r="AI10" i="42"/>
  <c r="AG11" i="42"/>
  <c r="AI11" i="42"/>
  <c r="AG12" i="42"/>
  <c r="AI12" i="42"/>
  <c r="S425" i="42"/>
  <c r="M425" i="42"/>
  <c r="Z424" i="42"/>
  <c r="AH424" i="42"/>
  <c r="AA136" i="42"/>
  <c r="AG136" i="42"/>
  <c r="AD424" i="42"/>
  <c r="AC424" i="42"/>
  <c r="AA424" i="42"/>
  <c r="AB424" i="42"/>
  <c r="R424" i="42"/>
  <c r="L424" i="42"/>
  <c r="Z423" i="42"/>
  <c r="AH423" i="42"/>
  <c r="AA135" i="42"/>
  <c r="AG135" i="42"/>
  <c r="AD423" i="42"/>
  <c r="AC423" i="42"/>
  <c r="AA423" i="42"/>
  <c r="AB423" i="42"/>
  <c r="Q423" i="42"/>
  <c r="K423" i="42"/>
  <c r="Z422" i="42"/>
  <c r="AH422" i="42"/>
  <c r="AG134" i="42"/>
  <c r="AD422" i="42"/>
  <c r="AC422" i="42"/>
  <c r="P422" i="42"/>
  <c r="J422" i="42"/>
  <c r="Z421" i="42"/>
  <c r="AH421" i="42"/>
  <c r="AA133" i="42"/>
  <c r="AG133" i="42"/>
  <c r="AD421" i="42"/>
  <c r="AC421" i="42"/>
  <c r="AA421" i="42"/>
  <c r="AB421" i="42"/>
  <c r="O421" i="42"/>
  <c r="I421" i="42"/>
  <c r="Z420" i="42"/>
  <c r="AH420" i="42"/>
  <c r="AA132" i="42"/>
  <c r="AG132" i="42"/>
  <c r="AD420" i="42"/>
  <c r="AC420" i="42"/>
  <c r="AA420" i="42"/>
  <c r="AB420" i="42"/>
  <c r="N420" i="42"/>
  <c r="H420" i="42"/>
  <c r="Z419" i="42"/>
  <c r="AH419" i="42"/>
  <c r="AA131" i="42"/>
  <c r="AG131" i="42"/>
  <c r="AD419" i="42"/>
  <c r="AC419" i="42"/>
  <c r="AA419" i="42"/>
  <c r="AB419" i="42"/>
  <c r="T419" i="42"/>
  <c r="B419" i="42"/>
  <c r="Z418" i="42"/>
  <c r="AH418" i="42"/>
  <c r="AA130" i="42"/>
  <c r="AG130" i="42"/>
  <c r="AD418" i="42"/>
  <c r="AC418" i="42"/>
  <c r="AA418" i="42"/>
  <c r="AB418" i="42"/>
  <c r="T418" i="42"/>
  <c r="G418" i="42"/>
  <c r="F418" i="42"/>
  <c r="E418" i="42"/>
  <c r="D418" i="42"/>
  <c r="C418" i="42"/>
  <c r="B418" i="42"/>
  <c r="Z417" i="42"/>
  <c r="AH417" i="42"/>
  <c r="AA129" i="42"/>
  <c r="AG129" i="42"/>
  <c r="AD417" i="42"/>
  <c r="AC417" i="42"/>
  <c r="AA417" i="42"/>
  <c r="AB417" i="42"/>
  <c r="T417" i="42"/>
  <c r="S417" i="42"/>
  <c r="R417" i="42"/>
  <c r="Q417" i="42"/>
  <c r="P417" i="42"/>
  <c r="O417" i="42"/>
  <c r="N417" i="42"/>
  <c r="M417" i="42"/>
  <c r="L417" i="42"/>
  <c r="K417" i="42"/>
  <c r="J417" i="42"/>
  <c r="I417" i="42"/>
  <c r="H417" i="42"/>
  <c r="G417" i="42"/>
  <c r="F417" i="42"/>
  <c r="E417" i="42"/>
  <c r="D417" i="42"/>
  <c r="C417" i="42"/>
  <c r="B417" i="42"/>
  <c r="Z416" i="42"/>
  <c r="AH416" i="42"/>
  <c r="AG128" i="42"/>
  <c r="AD416" i="42"/>
  <c r="AC416" i="42"/>
  <c r="P4" i="42"/>
  <c r="AB3" i="42"/>
  <c r="AB4" i="42"/>
  <c r="AD4" i="42"/>
  <c r="AB5" i="42"/>
  <c r="AD5" i="42"/>
  <c r="AB6" i="42"/>
  <c r="AD6" i="42"/>
  <c r="AB7" i="42"/>
  <c r="AD7" i="42"/>
  <c r="AB8" i="42"/>
  <c r="AD8" i="42"/>
  <c r="AB9" i="42"/>
  <c r="AD9" i="42"/>
  <c r="AB10" i="42"/>
  <c r="AD10" i="42"/>
  <c r="AB11" i="42"/>
  <c r="AD11" i="42"/>
  <c r="AB12" i="42"/>
  <c r="AD12" i="42"/>
  <c r="S416" i="42"/>
  <c r="M416" i="42"/>
  <c r="Z415" i="42"/>
  <c r="AH415" i="42"/>
  <c r="AA127" i="42"/>
  <c r="AG127" i="42"/>
  <c r="AD415" i="42"/>
  <c r="AC415" i="42"/>
  <c r="AA415" i="42"/>
  <c r="AB415" i="42"/>
  <c r="R415" i="42"/>
  <c r="L415" i="42"/>
  <c r="Z414" i="42"/>
  <c r="AH414" i="42"/>
  <c r="AA126" i="42"/>
  <c r="AG126" i="42"/>
  <c r="AD414" i="42"/>
  <c r="AC414" i="42"/>
  <c r="AA414" i="42"/>
  <c r="AB414" i="42"/>
  <c r="Q414" i="42"/>
  <c r="K414" i="42"/>
  <c r="Z413" i="42"/>
  <c r="AH413" i="42"/>
  <c r="AA125" i="42"/>
  <c r="AG125" i="42"/>
  <c r="AD413" i="42"/>
  <c r="AC413" i="42"/>
  <c r="AA413" i="42"/>
  <c r="AB413" i="42"/>
  <c r="P413" i="42"/>
  <c r="J413" i="42"/>
  <c r="Z412" i="42"/>
  <c r="AH412" i="42"/>
  <c r="AA124" i="42"/>
  <c r="AG124" i="42"/>
  <c r="AD412" i="42"/>
  <c r="AC412" i="42"/>
  <c r="AA412" i="42"/>
  <c r="AB412" i="42"/>
  <c r="O412" i="42"/>
  <c r="I412" i="42"/>
  <c r="Z411" i="42"/>
  <c r="AH411" i="42"/>
  <c r="AA123" i="42"/>
  <c r="AG123" i="42"/>
  <c r="AD411" i="42"/>
  <c r="AC411" i="42"/>
  <c r="AA411" i="42"/>
  <c r="AB411" i="42"/>
  <c r="N411" i="42"/>
  <c r="H411" i="42"/>
  <c r="Z410" i="42"/>
  <c r="AH410" i="42"/>
  <c r="AG122" i="42"/>
  <c r="AD410" i="42"/>
  <c r="AC410" i="42"/>
  <c r="T410" i="42"/>
  <c r="B410" i="42"/>
  <c r="Z409" i="42"/>
  <c r="AH409" i="42"/>
  <c r="AA121" i="42"/>
  <c r="AG121" i="42"/>
  <c r="AD409" i="42"/>
  <c r="AC409" i="42"/>
  <c r="AA409" i="42"/>
  <c r="AB409" i="42"/>
  <c r="T409" i="42"/>
  <c r="G409" i="42"/>
  <c r="F409" i="42"/>
  <c r="E409" i="42"/>
  <c r="D409" i="42"/>
  <c r="C409" i="42"/>
  <c r="B409" i="42"/>
  <c r="Z408" i="42"/>
  <c r="AH408" i="42"/>
  <c r="AA120" i="42"/>
  <c r="AG120" i="42"/>
  <c r="AD408" i="42"/>
  <c r="AC408" i="42"/>
  <c r="AA408" i="42"/>
  <c r="AB408" i="42"/>
  <c r="T408" i="42"/>
  <c r="S408" i="42"/>
  <c r="R408" i="42"/>
  <c r="Q408" i="42"/>
  <c r="P408" i="42"/>
  <c r="O408" i="42"/>
  <c r="N408" i="42"/>
  <c r="M408" i="42"/>
  <c r="L408" i="42"/>
  <c r="K408" i="42"/>
  <c r="J408" i="42"/>
  <c r="I408" i="42"/>
  <c r="H408" i="42"/>
  <c r="G408" i="42"/>
  <c r="F408" i="42"/>
  <c r="E408" i="42"/>
  <c r="D408" i="42"/>
  <c r="C408" i="42"/>
  <c r="B408" i="42"/>
  <c r="Z407" i="42"/>
  <c r="AH407" i="42"/>
  <c r="AA119" i="42"/>
  <c r="AG119" i="42"/>
  <c r="AD407" i="42"/>
  <c r="AC407" i="42"/>
  <c r="AA407" i="42"/>
  <c r="AB407" i="42"/>
  <c r="O4" i="42"/>
  <c r="W3" i="42"/>
  <c r="W4" i="42"/>
  <c r="Y4" i="42"/>
  <c r="W5" i="42"/>
  <c r="Y5" i="42"/>
  <c r="W6" i="42"/>
  <c r="Y6" i="42"/>
  <c r="W7" i="42"/>
  <c r="Y7" i="42"/>
  <c r="W8" i="42"/>
  <c r="Y8" i="42"/>
  <c r="W9" i="42"/>
  <c r="Y9" i="42"/>
  <c r="W10" i="42"/>
  <c r="Y10" i="42"/>
  <c r="W11" i="42"/>
  <c r="Y11" i="42"/>
  <c r="W12" i="42"/>
  <c r="Y12" i="42"/>
  <c r="S407" i="42"/>
  <c r="M407" i="42"/>
  <c r="Z406" i="42"/>
  <c r="AH406" i="42"/>
  <c r="AA118" i="42"/>
  <c r="AG118" i="42"/>
  <c r="AD406" i="42"/>
  <c r="AC406" i="42"/>
  <c r="AA406" i="42"/>
  <c r="AB406" i="42"/>
  <c r="R406" i="42"/>
  <c r="L406" i="42"/>
  <c r="Z405" i="42"/>
  <c r="AH405" i="42"/>
  <c r="AA117" i="42"/>
  <c r="AG117" i="42"/>
  <c r="AD405" i="42"/>
  <c r="AC405" i="42"/>
  <c r="AA405" i="42"/>
  <c r="AB405" i="42"/>
  <c r="Q405" i="42"/>
  <c r="K405" i="42"/>
  <c r="Z404" i="42"/>
  <c r="AH404" i="42"/>
  <c r="AG116" i="42"/>
  <c r="AD404" i="42"/>
  <c r="AC404" i="42"/>
  <c r="P404" i="42"/>
  <c r="J404" i="42"/>
  <c r="Z403" i="42"/>
  <c r="AH403" i="42"/>
  <c r="AA115" i="42"/>
  <c r="AG115" i="42"/>
  <c r="AD403" i="42"/>
  <c r="AC403" i="42"/>
  <c r="AA403" i="42"/>
  <c r="AB403" i="42"/>
  <c r="O403" i="42"/>
  <c r="I403" i="42"/>
  <c r="Z402" i="42"/>
  <c r="AH402" i="42"/>
  <c r="AA114" i="42"/>
  <c r="AG114" i="42"/>
  <c r="AD402" i="42"/>
  <c r="AC402" i="42"/>
  <c r="AA402" i="42"/>
  <c r="AB402" i="42"/>
  <c r="N402" i="42"/>
  <c r="H402" i="42"/>
  <c r="Z401" i="42"/>
  <c r="AH401" i="42"/>
  <c r="AA113" i="42"/>
  <c r="AG113" i="42"/>
  <c r="AD401" i="42"/>
  <c r="AC401" i="42"/>
  <c r="AA401" i="42"/>
  <c r="AB401" i="42"/>
  <c r="T401" i="42"/>
  <c r="B401" i="42"/>
  <c r="Z400" i="42"/>
  <c r="AH400" i="42"/>
  <c r="AA112" i="42"/>
  <c r="AG112" i="42"/>
  <c r="AD400" i="42"/>
  <c r="AC400" i="42"/>
  <c r="AA400" i="42"/>
  <c r="AB400" i="42"/>
  <c r="T400" i="42"/>
  <c r="G400" i="42"/>
  <c r="F400" i="42"/>
  <c r="E400" i="42"/>
  <c r="D400" i="42"/>
  <c r="C400" i="42"/>
  <c r="B400" i="42"/>
  <c r="Z399" i="42"/>
  <c r="AH399" i="42"/>
  <c r="AA111" i="42"/>
  <c r="AG111" i="42"/>
  <c r="AD399" i="42"/>
  <c r="AC399" i="42"/>
  <c r="AA399" i="42"/>
  <c r="AB399" i="42"/>
  <c r="Z398" i="42"/>
  <c r="AH398" i="42"/>
  <c r="AG110" i="42"/>
  <c r="AD398" i="42"/>
  <c r="AC398" i="42"/>
  <c r="Z397" i="42"/>
  <c r="AH397" i="42"/>
  <c r="AA109" i="42"/>
  <c r="AG109" i="42"/>
  <c r="AD397" i="42"/>
  <c r="AC397" i="42"/>
  <c r="AA397" i="42"/>
  <c r="AB397" i="42"/>
  <c r="Z396" i="42"/>
  <c r="AH396" i="42"/>
  <c r="AA108" i="42"/>
  <c r="AG108" i="42"/>
  <c r="AD396" i="42"/>
  <c r="AC396" i="42"/>
  <c r="AA396" i="42"/>
  <c r="AB396" i="42"/>
  <c r="S396" i="42"/>
  <c r="F13" i="42"/>
  <c r="J396" i="42"/>
  <c r="Z395" i="42"/>
  <c r="AH395" i="42"/>
  <c r="AA107" i="42"/>
  <c r="AG107" i="42"/>
  <c r="AD395" i="42"/>
  <c r="AC395" i="42"/>
  <c r="AA395" i="42"/>
  <c r="AB395" i="42"/>
  <c r="R395" i="42"/>
  <c r="I395" i="42"/>
  <c r="Z394" i="42"/>
  <c r="AH394" i="42"/>
  <c r="AA106" i="42"/>
  <c r="AG106" i="42"/>
  <c r="AD394" i="42"/>
  <c r="AC394" i="42"/>
  <c r="AA394" i="42"/>
  <c r="AB394" i="42"/>
  <c r="Q394" i="42"/>
  <c r="H394" i="42"/>
  <c r="Z393" i="42"/>
  <c r="AH393" i="42"/>
  <c r="AA105" i="42"/>
  <c r="AG105" i="42"/>
  <c r="AD393" i="42"/>
  <c r="AC393" i="42"/>
  <c r="AA393" i="42"/>
  <c r="AB393" i="42"/>
  <c r="P393" i="42"/>
  <c r="G393" i="42"/>
  <c r="Z392" i="42"/>
  <c r="AH392" i="42"/>
  <c r="AG104" i="42"/>
  <c r="AD392" i="42"/>
  <c r="AC392" i="42"/>
  <c r="O392" i="42"/>
  <c r="F392" i="42"/>
  <c r="Z391" i="42"/>
  <c r="AH391" i="42"/>
  <c r="AA103" i="42"/>
  <c r="AG103" i="42"/>
  <c r="AD391" i="42"/>
  <c r="AC391" i="42"/>
  <c r="AA391" i="42"/>
  <c r="AB391" i="42"/>
  <c r="N391" i="42"/>
  <c r="E391" i="42"/>
  <c r="Z390" i="42"/>
  <c r="AH390" i="42"/>
  <c r="AA102" i="42"/>
  <c r="AG102" i="42"/>
  <c r="AD390" i="42"/>
  <c r="AC390" i="42"/>
  <c r="AA390" i="42"/>
  <c r="AB390" i="42"/>
  <c r="M390" i="42"/>
  <c r="D390" i="42"/>
  <c r="Z389" i="42"/>
  <c r="AH389" i="42"/>
  <c r="AA101" i="42"/>
  <c r="AG101" i="42"/>
  <c r="AD389" i="42"/>
  <c r="AC389" i="42"/>
  <c r="AA389" i="42"/>
  <c r="AB389" i="42"/>
  <c r="L389" i="42"/>
  <c r="C389" i="42"/>
  <c r="Z388" i="42"/>
  <c r="AH388" i="42"/>
  <c r="AA100" i="42"/>
  <c r="AG100" i="42"/>
  <c r="AD388" i="42"/>
  <c r="AC388" i="42"/>
  <c r="AA388" i="42"/>
  <c r="AB388" i="42"/>
  <c r="K388" i="42"/>
  <c r="B388" i="42"/>
  <c r="Z387" i="42"/>
  <c r="AH387" i="42"/>
  <c r="AA99" i="42"/>
  <c r="AG99" i="42"/>
  <c r="AD387" i="42"/>
  <c r="AC387" i="42"/>
  <c r="AA387" i="42"/>
  <c r="AB387" i="42"/>
  <c r="Z386" i="42"/>
  <c r="AH386" i="42"/>
  <c r="AA98" i="42"/>
  <c r="AG98" i="42"/>
  <c r="AD386" i="42"/>
  <c r="AC386" i="42"/>
  <c r="AA386" i="42"/>
  <c r="AB386" i="42"/>
  <c r="Z385" i="42"/>
  <c r="AH385" i="42"/>
  <c r="AA97" i="42"/>
  <c r="AG97" i="42"/>
  <c r="AD385" i="42"/>
  <c r="AC385" i="42"/>
  <c r="AA385" i="42"/>
  <c r="AB385" i="42"/>
  <c r="Z384" i="42"/>
  <c r="AH384" i="42"/>
  <c r="AA96" i="42"/>
  <c r="AG96" i="42"/>
  <c r="AD384" i="42"/>
  <c r="AC384" i="42"/>
  <c r="AA384" i="42"/>
  <c r="AB384" i="42"/>
  <c r="Z383" i="42"/>
  <c r="AH383" i="42"/>
  <c r="AA95" i="42"/>
  <c r="AG95" i="42"/>
  <c r="AD383" i="42"/>
  <c r="AC383" i="42"/>
  <c r="AA383" i="42"/>
  <c r="AB383" i="42"/>
  <c r="Z382" i="42"/>
  <c r="AH382" i="42"/>
  <c r="AA94" i="42"/>
  <c r="AG94" i="42"/>
  <c r="AD382" i="42"/>
  <c r="AC382" i="42"/>
  <c r="AA382" i="42"/>
  <c r="AB382" i="42"/>
  <c r="Z381" i="42"/>
  <c r="AH381" i="42"/>
  <c r="AA93" i="42"/>
  <c r="AG93" i="42"/>
  <c r="AD381" i="42"/>
  <c r="AC381" i="42"/>
  <c r="AA381" i="42"/>
  <c r="AB381" i="42"/>
  <c r="Z380" i="42"/>
  <c r="AH380" i="42"/>
  <c r="AA92" i="42"/>
  <c r="AG92" i="42"/>
  <c r="AD380" i="42"/>
  <c r="AC380" i="42"/>
  <c r="AA380" i="42"/>
  <c r="AB380" i="42"/>
  <c r="Z379" i="42"/>
  <c r="AH379" i="42"/>
  <c r="AA91" i="42"/>
  <c r="AG91" i="42"/>
  <c r="AD379" i="42"/>
  <c r="AC379" i="42"/>
  <c r="AA379" i="42"/>
  <c r="AB379" i="42"/>
  <c r="Z378" i="42"/>
  <c r="AH378" i="42"/>
  <c r="AA90" i="42"/>
  <c r="AG90" i="42"/>
  <c r="AD378" i="42"/>
  <c r="AC378" i="42"/>
  <c r="AA378" i="42"/>
  <c r="AB378" i="42"/>
  <c r="Z377" i="42"/>
  <c r="AH377" i="42"/>
  <c r="AA89" i="42"/>
  <c r="AG89" i="42"/>
  <c r="AD377" i="42"/>
  <c r="AC377" i="42"/>
  <c r="AA377" i="42"/>
  <c r="AB377" i="42"/>
  <c r="Z376" i="42"/>
  <c r="AH376" i="42"/>
  <c r="AA88" i="42"/>
  <c r="AG88" i="42"/>
  <c r="AD376" i="42"/>
  <c r="AC376" i="42"/>
  <c r="AA376" i="42"/>
  <c r="AB376" i="42"/>
  <c r="Z375" i="42"/>
  <c r="AH375" i="42"/>
  <c r="AA87" i="42"/>
  <c r="AG87" i="42"/>
  <c r="AD375" i="42"/>
  <c r="AC375" i="42"/>
  <c r="AA375" i="42"/>
  <c r="AB375" i="42"/>
  <c r="Z374" i="42"/>
  <c r="AH374" i="42"/>
  <c r="AA86" i="42"/>
  <c r="AG86" i="42"/>
  <c r="AD374" i="42"/>
  <c r="AC374" i="42"/>
  <c r="AA374" i="42"/>
  <c r="AB374" i="42"/>
  <c r="Z373" i="42"/>
  <c r="AH373" i="42"/>
  <c r="AA85" i="42"/>
  <c r="AG85" i="42"/>
  <c r="AD373" i="42"/>
  <c r="AC373" i="42"/>
  <c r="AA373" i="42"/>
  <c r="AB373" i="42"/>
  <c r="Z372" i="42"/>
  <c r="AH372" i="42"/>
  <c r="AA84" i="42"/>
  <c r="AG84" i="42"/>
  <c r="AD372" i="42"/>
  <c r="AC372" i="42"/>
  <c r="AA372" i="42"/>
  <c r="AB372" i="42"/>
  <c r="Z371" i="42"/>
  <c r="AH371" i="42"/>
  <c r="AA83" i="42"/>
  <c r="AG83" i="42"/>
  <c r="AD371" i="42"/>
  <c r="AC371" i="42"/>
  <c r="AA371" i="42"/>
  <c r="AB371" i="42"/>
  <c r="Z370" i="42"/>
  <c r="AH370" i="42"/>
  <c r="AA82" i="42"/>
  <c r="AG82" i="42"/>
  <c r="AD370" i="42"/>
  <c r="AC370" i="42"/>
  <c r="AA370" i="42"/>
  <c r="AB370" i="42"/>
  <c r="Z369" i="42"/>
  <c r="AH369" i="42"/>
  <c r="AA81" i="42"/>
  <c r="AG81" i="42"/>
  <c r="AD369" i="42"/>
  <c r="AC369" i="42"/>
  <c r="AA369" i="42"/>
  <c r="AB369" i="42"/>
  <c r="Z368" i="42"/>
  <c r="AH368" i="42"/>
  <c r="AA80" i="42"/>
  <c r="AG80" i="42"/>
  <c r="AD368" i="42"/>
  <c r="AC368" i="42"/>
  <c r="AA368" i="42"/>
  <c r="AB368" i="42"/>
  <c r="Z367" i="42"/>
  <c r="AH367" i="42"/>
  <c r="AA79" i="42"/>
  <c r="AG79" i="42"/>
  <c r="AD367" i="42"/>
  <c r="AC367" i="42"/>
  <c r="AA367" i="42"/>
  <c r="AB367" i="42"/>
  <c r="Z366" i="42"/>
  <c r="AH366" i="42"/>
  <c r="AA78" i="42"/>
  <c r="AG78" i="42"/>
  <c r="AD366" i="42"/>
  <c r="AC366" i="42"/>
  <c r="AA366" i="42"/>
  <c r="AB366" i="42"/>
  <c r="Z365" i="42"/>
  <c r="AH365" i="42"/>
  <c r="AA77" i="42"/>
  <c r="AG77" i="42"/>
  <c r="AD365" i="42"/>
  <c r="AC365" i="42"/>
  <c r="AA365" i="42"/>
  <c r="AB365" i="42"/>
  <c r="Z364" i="42"/>
  <c r="AH364" i="42"/>
  <c r="AA76" i="42"/>
  <c r="AG76" i="42"/>
  <c r="AD364" i="42"/>
  <c r="AC364" i="42"/>
  <c r="AA364" i="42"/>
  <c r="AB364" i="42"/>
  <c r="Z363" i="42"/>
  <c r="AH363" i="42"/>
  <c r="AA75" i="42"/>
  <c r="AG75" i="42"/>
  <c r="AD363" i="42"/>
  <c r="AC363" i="42"/>
  <c r="AA363" i="42"/>
  <c r="AB363" i="42"/>
  <c r="Z362" i="42"/>
  <c r="AH362" i="42"/>
  <c r="AA74" i="42"/>
  <c r="AG74" i="42"/>
  <c r="AD362" i="42"/>
  <c r="AC362" i="42"/>
  <c r="AA362" i="42"/>
  <c r="AB362" i="42"/>
  <c r="Z361" i="42"/>
  <c r="AH361" i="42"/>
  <c r="AA73" i="42"/>
  <c r="AG73" i="42"/>
  <c r="AD361" i="42"/>
  <c r="AC361" i="42"/>
  <c r="AA361" i="42"/>
  <c r="AB361" i="42"/>
  <c r="Z360" i="42"/>
  <c r="AH360" i="42"/>
  <c r="AA72" i="42"/>
  <c r="AG72" i="42"/>
  <c r="AD360" i="42"/>
  <c r="AC360" i="42"/>
  <c r="AA360" i="42"/>
  <c r="AB360" i="42"/>
  <c r="Z359" i="42"/>
  <c r="AH359" i="42"/>
  <c r="AA71" i="42"/>
  <c r="AG71" i="42"/>
  <c r="AD359" i="42"/>
  <c r="AC359" i="42"/>
  <c r="AA359" i="42"/>
  <c r="AB359" i="42"/>
  <c r="Z358" i="42"/>
  <c r="AH358" i="42"/>
  <c r="AA70" i="42"/>
  <c r="AG70" i="42"/>
  <c r="AD358" i="42"/>
  <c r="AC358" i="42"/>
  <c r="AA358" i="42"/>
  <c r="AB358" i="42"/>
  <c r="Z357" i="42"/>
  <c r="AH357" i="42"/>
  <c r="AA69" i="42"/>
  <c r="AG69" i="42"/>
  <c r="AD357" i="42"/>
  <c r="AC357" i="42"/>
  <c r="AA357" i="42"/>
  <c r="AB357" i="42"/>
  <c r="Z356" i="42"/>
  <c r="AH356" i="42"/>
  <c r="AA68" i="42"/>
  <c r="AG68" i="42"/>
  <c r="AD356" i="42"/>
  <c r="AC356" i="42"/>
  <c r="AA356" i="42"/>
  <c r="AB356" i="42"/>
  <c r="Z355" i="42"/>
  <c r="AH355" i="42"/>
  <c r="AA67" i="42"/>
  <c r="AG67" i="42"/>
  <c r="AD355" i="42"/>
  <c r="AC355" i="42"/>
  <c r="AA355" i="42"/>
  <c r="AB355" i="42"/>
  <c r="Z354" i="42"/>
  <c r="AH354" i="42"/>
  <c r="AA66" i="42"/>
  <c r="AG66" i="42"/>
  <c r="AD354" i="42"/>
  <c r="AC354" i="42"/>
  <c r="AA354" i="42"/>
  <c r="AB354" i="42"/>
  <c r="Z353" i="42"/>
  <c r="AH353" i="42"/>
  <c r="AA65" i="42"/>
  <c r="AG65" i="42"/>
  <c r="AD353" i="42"/>
  <c r="AC353" i="42"/>
  <c r="AA353" i="42"/>
  <c r="AB353" i="42"/>
  <c r="Z352" i="42"/>
  <c r="AH352" i="42"/>
  <c r="AA64" i="42"/>
  <c r="AG64" i="42"/>
  <c r="AD352" i="42"/>
  <c r="AC352" i="42"/>
  <c r="AA352" i="42"/>
  <c r="AB352" i="42"/>
  <c r="AF351" i="42"/>
  <c r="AE351" i="42"/>
  <c r="AD351" i="42"/>
  <c r="AC351" i="42"/>
  <c r="AB351" i="42"/>
  <c r="Z351" i="42"/>
  <c r="AF350" i="42"/>
  <c r="AE350" i="42"/>
  <c r="AD350" i="42"/>
  <c r="AC350" i="42"/>
  <c r="AB350" i="42"/>
  <c r="Z350" i="42"/>
  <c r="AF349" i="42"/>
  <c r="AE349" i="42"/>
  <c r="AD349" i="42"/>
  <c r="AC349" i="42"/>
  <c r="AB349" i="42"/>
  <c r="Z349" i="42"/>
  <c r="AF348" i="42"/>
  <c r="AE348" i="42"/>
  <c r="AD348" i="42"/>
  <c r="AC348" i="42"/>
  <c r="AB348" i="42"/>
  <c r="Z348" i="42"/>
  <c r="AF347" i="42"/>
  <c r="AE347" i="42"/>
  <c r="AD347" i="42"/>
  <c r="AC347" i="42"/>
  <c r="AB347" i="42"/>
  <c r="Z347" i="42"/>
  <c r="AF346" i="42"/>
  <c r="AE346" i="42"/>
  <c r="AD346" i="42"/>
  <c r="AC346" i="42"/>
  <c r="AB346" i="42"/>
  <c r="Z346" i="42"/>
  <c r="AF345" i="42"/>
  <c r="AE345" i="42"/>
  <c r="AD345" i="42"/>
  <c r="AC345" i="42"/>
  <c r="AB345" i="42"/>
  <c r="Z345" i="42"/>
  <c r="AF344" i="42"/>
  <c r="AE344" i="42"/>
  <c r="AD344" i="42"/>
  <c r="AC344" i="42"/>
  <c r="AB344" i="42"/>
  <c r="Z344" i="42"/>
  <c r="AF343" i="42"/>
  <c r="AE343" i="42"/>
  <c r="AD343" i="42"/>
  <c r="AC343" i="42"/>
  <c r="AB343" i="42"/>
  <c r="Z343" i="42"/>
  <c r="AF342" i="42"/>
  <c r="AE342" i="42"/>
  <c r="AD342" i="42"/>
  <c r="AC342" i="42"/>
  <c r="AB342" i="42"/>
  <c r="Z342" i="42"/>
  <c r="AF341" i="42"/>
  <c r="AE341" i="42"/>
  <c r="AD341" i="42"/>
  <c r="AC341" i="42"/>
  <c r="AB341" i="42"/>
  <c r="Z341" i="42"/>
  <c r="AF340" i="42"/>
  <c r="AE340" i="42"/>
  <c r="AD340" i="42"/>
  <c r="AC340" i="42"/>
  <c r="AB340" i="42"/>
  <c r="Z340" i="42"/>
  <c r="AF339" i="42"/>
  <c r="AE339" i="42"/>
  <c r="AD339" i="42"/>
  <c r="AC339" i="42"/>
  <c r="AB339" i="42"/>
  <c r="Z339" i="42"/>
  <c r="AF338" i="42"/>
  <c r="AE338" i="42"/>
  <c r="AD338" i="42"/>
  <c r="AC338" i="42"/>
  <c r="AB338" i="42"/>
  <c r="Z338" i="42"/>
  <c r="AF337" i="42"/>
  <c r="AE337" i="42"/>
  <c r="AD337" i="42"/>
  <c r="AC337" i="42"/>
  <c r="AB337" i="42"/>
  <c r="Z337" i="42"/>
  <c r="AF336" i="42"/>
  <c r="AE336" i="42"/>
  <c r="AD336" i="42"/>
  <c r="AC336" i="42"/>
  <c r="AB336" i="42"/>
  <c r="Z336" i="42"/>
  <c r="AF335" i="42"/>
  <c r="AE335" i="42"/>
  <c r="AD335" i="42"/>
  <c r="AC335" i="42"/>
  <c r="AB335" i="42"/>
  <c r="Z335" i="42"/>
  <c r="AF334" i="42"/>
  <c r="AE334" i="42"/>
  <c r="AD334" i="42"/>
  <c r="AC334" i="42"/>
  <c r="AB334" i="42"/>
  <c r="Z334" i="42"/>
  <c r="AF333" i="42"/>
  <c r="AE333" i="42"/>
  <c r="AD333" i="42"/>
  <c r="AC333" i="42"/>
  <c r="AB333" i="42"/>
  <c r="Z333" i="42"/>
  <c r="AF332" i="42"/>
  <c r="AE332" i="42"/>
  <c r="AD332" i="42"/>
  <c r="AC332" i="42"/>
  <c r="AB332" i="42"/>
  <c r="Z332" i="42"/>
  <c r="AF331" i="42"/>
  <c r="AE331" i="42"/>
  <c r="AD331" i="42"/>
  <c r="AC331" i="42"/>
  <c r="AB331" i="42"/>
  <c r="Z331" i="42"/>
  <c r="AF330" i="42"/>
  <c r="AE330" i="42"/>
  <c r="AD330" i="42"/>
  <c r="AC330" i="42"/>
  <c r="AB330" i="42"/>
  <c r="Z330" i="42"/>
  <c r="AF329" i="42"/>
  <c r="AE329" i="42"/>
  <c r="AD329" i="42"/>
  <c r="AC329" i="42"/>
  <c r="AB329" i="42"/>
  <c r="Z329" i="42"/>
  <c r="AF328" i="42"/>
  <c r="AE328" i="42"/>
  <c r="AD328" i="42"/>
  <c r="AC328" i="42"/>
  <c r="AB328" i="42"/>
  <c r="Z328" i="42"/>
  <c r="AF327" i="42"/>
  <c r="AE327" i="42"/>
  <c r="AD327" i="42"/>
  <c r="AC327" i="42"/>
  <c r="AB327" i="42"/>
  <c r="Z327" i="42"/>
  <c r="AF326" i="42"/>
  <c r="AE326" i="42"/>
  <c r="AD326" i="42"/>
  <c r="AC326" i="42"/>
  <c r="AB326" i="42"/>
  <c r="Z326" i="42"/>
  <c r="AF325" i="42"/>
  <c r="AE325" i="42"/>
  <c r="AD325" i="42"/>
  <c r="AC325" i="42"/>
  <c r="AB325" i="42"/>
  <c r="Z325" i="42"/>
  <c r="AF324" i="42"/>
  <c r="AE324" i="42"/>
  <c r="AD324" i="42"/>
  <c r="AC324" i="42"/>
  <c r="AB324" i="42"/>
  <c r="Z324" i="42"/>
  <c r="AF323" i="42"/>
  <c r="AE323" i="42"/>
  <c r="AD323" i="42"/>
  <c r="AC323" i="42"/>
  <c r="AB323" i="42"/>
  <c r="Z323" i="42"/>
  <c r="AF322" i="42"/>
  <c r="AE322" i="42"/>
  <c r="AD322" i="42"/>
  <c r="AC322" i="42"/>
  <c r="AB322" i="42"/>
  <c r="Z322" i="42"/>
  <c r="AF321" i="42"/>
  <c r="AE321" i="42"/>
  <c r="AD321" i="42"/>
  <c r="AC321" i="42"/>
  <c r="AB321" i="42"/>
  <c r="Z321" i="42"/>
  <c r="AF320" i="42"/>
  <c r="AE320" i="42"/>
  <c r="AD320" i="42"/>
  <c r="AC320" i="42"/>
  <c r="AB320" i="42"/>
  <c r="Z320" i="42"/>
  <c r="AF319" i="42"/>
  <c r="AE319" i="42"/>
  <c r="AD319" i="42"/>
  <c r="AC319" i="42"/>
  <c r="AB319" i="42"/>
  <c r="Z319" i="42"/>
  <c r="AF318" i="42"/>
  <c r="AE318" i="42"/>
  <c r="AD318" i="42"/>
  <c r="AC318" i="42"/>
  <c r="AB318" i="42"/>
  <c r="Z318" i="42"/>
  <c r="AF317" i="42"/>
  <c r="AE317" i="42"/>
  <c r="AD317" i="42"/>
  <c r="AC317" i="42"/>
  <c r="AB317" i="42"/>
  <c r="Z317" i="42"/>
  <c r="AF316" i="42"/>
  <c r="AE316" i="42"/>
  <c r="AD316" i="42"/>
  <c r="AC316" i="42"/>
  <c r="AB316" i="42"/>
  <c r="Z316" i="42"/>
  <c r="AF315" i="42"/>
  <c r="AE315" i="42"/>
  <c r="AD315" i="42"/>
  <c r="AC315" i="42"/>
  <c r="AB315" i="42"/>
  <c r="Z315" i="42"/>
  <c r="AF314" i="42"/>
  <c r="AE314" i="42"/>
  <c r="AD314" i="42"/>
  <c r="AC314" i="42"/>
  <c r="AB314" i="42"/>
  <c r="Z314" i="42"/>
  <c r="AF313" i="42"/>
  <c r="AE313" i="42"/>
  <c r="AD313" i="42"/>
  <c r="AC313" i="42"/>
  <c r="AB313" i="42"/>
  <c r="Z313" i="42"/>
  <c r="AF312" i="42"/>
  <c r="AE312" i="42"/>
  <c r="AD312" i="42"/>
  <c r="AC312" i="42"/>
  <c r="AB312" i="42"/>
  <c r="Z312" i="42"/>
  <c r="AF311" i="42"/>
  <c r="AE311" i="42"/>
  <c r="AD311" i="42"/>
  <c r="AC311" i="42"/>
  <c r="AB311" i="42"/>
  <c r="Z311" i="42"/>
  <c r="AF310" i="42"/>
  <c r="AE310" i="42"/>
  <c r="AD310" i="42"/>
  <c r="AC310" i="42"/>
  <c r="AB310" i="42"/>
  <c r="Z310" i="42"/>
  <c r="AF309" i="42"/>
  <c r="AE309" i="42"/>
  <c r="AD309" i="42"/>
  <c r="AC309" i="42"/>
  <c r="AB309" i="42"/>
  <c r="Z309" i="42"/>
  <c r="AF308" i="42"/>
  <c r="AE308" i="42"/>
  <c r="AD308" i="42"/>
  <c r="AC308" i="42"/>
  <c r="AB308" i="42"/>
  <c r="Z308" i="42"/>
  <c r="AF307" i="42"/>
  <c r="AE307" i="42"/>
  <c r="AD307" i="42"/>
  <c r="AC307" i="42"/>
  <c r="AB307" i="42"/>
  <c r="Z307" i="42"/>
  <c r="AF306" i="42"/>
  <c r="AE306" i="42"/>
  <c r="AD306" i="42"/>
  <c r="AC306" i="42"/>
  <c r="AB306" i="42"/>
  <c r="Z306" i="42"/>
  <c r="AF305" i="42"/>
  <c r="AE305" i="42"/>
  <c r="AD305" i="42"/>
  <c r="AC305" i="42"/>
  <c r="AB305" i="42"/>
  <c r="Z305" i="42"/>
  <c r="AF304" i="42"/>
  <c r="AE304" i="42"/>
  <c r="AD304" i="42"/>
  <c r="AC304" i="42"/>
  <c r="AB304" i="42"/>
  <c r="Z304" i="42"/>
  <c r="AF303" i="42"/>
  <c r="AE303" i="42"/>
  <c r="AD303" i="42"/>
  <c r="AC303" i="42"/>
  <c r="AB303" i="42"/>
  <c r="Z303" i="42"/>
  <c r="AF302" i="42"/>
  <c r="AE302" i="42"/>
  <c r="AD302" i="42"/>
  <c r="AC302" i="42"/>
  <c r="AB302" i="42"/>
  <c r="Z302" i="42"/>
  <c r="AF301" i="42"/>
  <c r="AE301" i="42"/>
  <c r="AD301" i="42"/>
  <c r="AC301" i="42"/>
  <c r="AB301" i="42"/>
  <c r="Z301" i="42"/>
  <c r="AF300" i="42"/>
  <c r="AE300" i="42"/>
  <c r="AD300" i="42"/>
  <c r="AC300" i="42"/>
  <c r="AB300" i="42"/>
  <c r="Z300" i="42"/>
  <c r="AF299" i="42"/>
  <c r="AE299" i="42"/>
  <c r="AD299" i="42"/>
  <c r="AC299" i="42"/>
  <c r="AB299" i="42"/>
  <c r="Z299" i="42"/>
  <c r="AF298" i="42"/>
  <c r="AE298" i="42"/>
  <c r="AD298" i="42"/>
  <c r="AC298" i="42"/>
  <c r="AB298" i="42"/>
  <c r="Z298" i="42"/>
  <c r="AF297" i="42"/>
  <c r="AE297" i="42"/>
  <c r="AD297" i="42"/>
  <c r="AC297" i="42"/>
  <c r="AB297" i="42"/>
  <c r="Z297" i="42"/>
  <c r="AF296" i="42"/>
  <c r="AE296" i="42"/>
  <c r="AD296" i="42"/>
  <c r="AC296" i="42"/>
  <c r="AB296" i="42"/>
  <c r="Z296" i="42"/>
  <c r="AF295" i="42"/>
  <c r="AE295" i="42"/>
  <c r="AD295" i="42"/>
  <c r="AC295" i="42"/>
  <c r="AB295" i="42"/>
  <c r="Z295" i="42"/>
  <c r="AF294" i="42"/>
  <c r="AE294" i="42"/>
  <c r="AD294" i="42"/>
  <c r="AC294" i="42"/>
  <c r="AB294" i="42"/>
  <c r="Z294" i="42"/>
  <c r="AF293" i="42"/>
  <c r="AE293" i="42"/>
  <c r="AD293" i="42"/>
  <c r="AC293" i="42"/>
  <c r="AB293" i="42"/>
  <c r="Z293" i="42"/>
  <c r="AF292" i="42"/>
  <c r="AE292" i="42"/>
  <c r="AD292" i="42"/>
  <c r="AC292" i="42"/>
  <c r="AB292" i="42"/>
  <c r="Z292" i="42"/>
  <c r="AF291" i="42"/>
  <c r="AE291" i="42"/>
  <c r="AD291" i="42"/>
  <c r="AC291" i="42"/>
  <c r="AB291" i="42"/>
  <c r="Z291" i="42"/>
  <c r="AF290" i="42"/>
  <c r="AE290" i="42"/>
  <c r="AD290" i="42"/>
  <c r="AC290" i="42"/>
  <c r="AB290" i="42"/>
  <c r="Z290" i="42"/>
  <c r="AF289" i="42"/>
  <c r="AE289" i="42"/>
  <c r="AD289" i="42"/>
  <c r="AC289" i="42"/>
  <c r="AB289" i="42"/>
  <c r="Z289" i="42"/>
  <c r="AF288" i="42"/>
  <c r="AE288" i="42"/>
  <c r="AD288" i="42"/>
  <c r="AC288" i="42"/>
  <c r="AB288" i="42"/>
  <c r="Z288" i="42"/>
  <c r="AF287" i="42"/>
  <c r="AE287" i="42"/>
  <c r="AD287" i="42"/>
  <c r="AC287" i="42"/>
  <c r="AB287" i="42"/>
  <c r="Z287" i="42"/>
  <c r="AF286" i="42"/>
  <c r="AE286" i="42"/>
  <c r="AD286" i="42"/>
  <c r="AC286" i="42"/>
  <c r="AB286" i="42"/>
  <c r="Z286" i="42"/>
  <c r="AF285" i="42"/>
  <c r="AE285" i="42"/>
  <c r="AD285" i="42"/>
  <c r="AC285" i="42"/>
  <c r="AB285" i="42"/>
  <c r="Z285" i="42"/>
  <c r="AF284" i="42"/>
  <c r="AE284" i="42"/>
  <c r="AD284" i="42"/>
  <c r="AC284" i="42"/>
  <c r="AB284" i="42"/>
  <c r="Z284" i="42"/>
  <c r="AF283" i="42"/>
  <c r="AE283" i="42"/>
  <c r="AD283" i="42"/>
  <c r="AC283" i="42"/>
  <c r="AB283" i="42"/>
  <c r="Z283" i="42"/>
  <c r="AF282" i="42"/>
  <c r="AE282" i="42"/>
  <c r="AD282" i="42"/>
  <c r="AC282" i="42"/>
  <c r="AB282" i="42"/>
  <c r="Z282" i="42"/>
  <c r="AF281" i="42"/>
  <c r="AE281" i="42"/>
  <c r="AD281" i="42"/>
  <c r="AC281" i="42"/>
  <c r="AB281" i="42"/>
  <c r="Z281" i="42"/>
  <c r="AF280" i="42"/>
  <c r="AE280" i="42"/>
  <c r="AD280" i="42"/>
  <c r="AC280" i="42"/>
  <c r="AB280" i="42"/>
  <c r="Z280" i="42"/>
  <c r="AF279" i="42"/>
  <c r="AE279" i="42"/>
  <c r="AD279" i="42"/>
  <c r="AC279" i="42"/>
  <c r="AB279" i="42"/>
  <c r="Z279" i="42"/>
  <c r="AF278" i="42"/>
  <c r="AE278" i="42"/>
  <c r="AD278" i="42"/>
  <c r="AC278" i="42"/>
  <c r="AB278" i="42"/>
  <c r="Z278" i="42"/>
  <c r="AF277" i="42"/>
  <c r="AE277" i="42"/>
  <c r="AD277" i="42"/>
  <c r="AC277" i="42"/>
  <c r="AB277" i="42"/>
  <c r="Z277" i="42"/>
  <c r="AF276" i="42"/>
  <c r="AE276" i="42"/>
  <c r="AD276" i="42"/>
  <c r="AC276" i="42"/>
  <c r="AB276" i="42"/>
  <c r="Z276" i="42"/>
  <c r="AF275" i="42"/>
  <c r="AE275" i="42"/>
  <c r="AD275" i="42"/>
  <c r="AC275" i="42"/>
  <c r="AB275" i="42"/>
  <c r="Z275" i="42"/>
  <c r="AF274" i="42"/>
  <c r="AE274" i="42"/>
  <c r="AD274" i="42"/>
  <c r="AC274" i="42"/>
  <c r="AB274" i="42"/>
  <c r="Z274" i="42"/>
  <c r="AF273" i="42"/>
  <c r="AE273" i="42"/>
  <c r="AD273" i="42"/>
  <c r="AC273" i="42"/>
  <c r="AB273" i="42"/>
  <c r="Z273" i="42"/>
  <c r="AF272" i="42"/>
  <c r="AE272" i="42"/>
  <c r="AD272" i="42"/>
  <c r="AC272" i="42"/>
  <c r="AB272" i="42"/>
  <c r="Z272" i="42"/>
  <c r="AF271" i="42"/>
  <c r="AE271" i="42"/>
  <c r="AD271" i="42"/>
  <c r="AC271" i="42"/>
  <c r="AB271" i="42"/>
  <c r="Z271" i="42"/>
  <c r="AF270" i="42"/>
  <c r="AE270" i="42"/>
  <c r="AD270" i="42"/>
  <c r="AC270" i="42"/>
  <c r="AB270" i="42"/>
  <c r="Z270" i="42"/>
  <c r="AF269" i="42"/>
  <c r="AE269" i="42"/>
  <c r="AD269" i="42"/>
  <c r="AC269" i="42"/>
  <c r="AB269" i="42"/>
  <c r="Z269" i="42"/>
  <c r="AF268" i="42"/>
  <c r="AE268" i="42"/>
  <c r="AD268" i="42"/>
  <c r="AC268" i="42"/>
  <c r="AB268" i="42"/>
  <c r="Z268" i="42"/>
  <c r="AF267" i="42"/>
  <c r="AE267" i="42"/>
  <c r="AD267" i="42"/>
  <c r="AC267" i="42"/>
  <c r="AB267" i="42"/>
  <c r="Z267" i="42"/>
  <c r="AF266" i="42"/>
  <c r="AE266" i="42"/>
  <c r="AD266" i="42"/>
  <c r="AC266" i="42"/>
  <c r="AB266" i="42"/>
  <c r="Z266" i="42"/>
  <c r="AF265" i="42"/>
  <c r="AE265" i="42"/>
  <c r="AD265" i="42"/>
  <c r="AC265" i="42"/>
  <c r="AB265" i="42"/>
  <c r="Z265" i="42"/>
  <c r="AF264" i="42"/>
  <c r="AE264" i="42"/>
  <c r="AD264" i="42"/>
  <c r="AC264" i="42"/>
  <c r="AB264" i="42"/>
  <c r="Z264" i="42"/>
  <c r="AF263" i="42"/>
  <c r="AE263" i="42"/>
  <c r="AD263" i="42"/>
  <c r="AC263" i="42"/>
  <c r="AB263" i="42"/>
  <c r="Z263" i="42"/>
  <c r="AF262" i="42"/>
  <c r="AE262" i="42"/>
  <c r="AD262" i="42"/>
  <c r="AC262" i="42"/>
  <c r="AB262" i="42"/>
  <c r="Z262" i="42"/>
  <c r="AF261" i="42"/>
  <c r="AE261" i="42"/>
  <c r="AD261" i="42"/>
  <c r="AC261" i="42"/>
  <c r="AB261" i="42"/>
  <c r="Z261" i="42"/>
  <c r="AF260" i="42"/>
  <c r="AE260" i="42"/>
  <c r="AD260" i="42"/>
  <c r="AC260" i="42"/>
  <c r="AB260" i="42"/>
  <c r="Z260" i="42"/>
  <c r="AF259" i="42"/>
  <c r="AE259" i="42"/>
  <c r="AD259" i="42"/>
  <c r="AC259" i="42"/>
  <c r="AB259" i="42"/>
  <c r="Z259" i="42"/>
  <c r="AF258" i="42"/>
  <c r="AE258" i="42"/>
  <c r="AD258" i="42"/>
  <c r="AC258" i="42"/>
  <c r="AB258" i="42"/>
  <c r="Z258" i="42"/>
  <c r="AF257" i="42"/>
  <c r="AE257" i="42"/>
  <c r="AD257" i="42"/>
  <c r="AC257" i="42"/>
  <c r="AB257" i="42"/>
  <c r="Z257" i="42"/>
  <c r="AF256" i="42"/>
  <c r="AE256" i="42"/>
  <c r="AD256" i="42"/>
  <c r="AC256" i="42"/>
  <c r="AB256" i="42"/>
  <c r="Z256" i="42"/>
  <c r="AF255" i="42"/>
  <c r="AE255" i="42"/>
  <c r="AD255" i="42"/>
  <c r="AC255" i="42"/>
  <c r="AB255" i="42"/>
  <c r="Z255" i="42"/>
  <c r="AF254" i="42"/>
  <c r="AE254" i="42"/>
  <c r="AD254" i="42"/>
  <c r="AC254" i="42"/>
  <c r="AB254" i="42"/>
  <c r="Z254" i="42"/>
  <c r="AF253" i="42"/>
  <c r="AE253" i="42"/>
  <c r="AD253" i="42"/>
  <c r="AC253" i="42"/>
  <c r="AB253" i="42"/>
  <c r="Z253" i="42"/>
  <c r="AF252" i="42"/>
  <c r="AE252" i="42"/>
  <c r="AD252" i="42"/>
  <c r="AC252" i="42"/>
  <c r="AB252" i="42"/>
  <c r="Z252" i="42"/>
  <c r="AF251" i="42"/>
  <c r="AE251" i="42"/>
  <c r="AD251" i="42"/>
  <c r="AC251" i="42"/>
  <c r="AB251" i="42"/>
  <c r="Z251" i="42"/>
  <c r="AF250" i="42"/>
  <c r="AE250" i="42"/>
  <c r="AD250" i="42"/>
  <c r="AC250" i="42"/>
  <c r="AB250" i="42"/>
  <c r="Z250" i="42"/>
  <c r="AF249" i="42"/>
  <c r="AE249" i="42"/>
  <c r="AD249" i="42"/>
  <c r="AC249" i="42"/>
  <c r="AB249" i="42"/>
  <c r="Z249" i="42"/>
  <c r="AF248" i="42"/>
  <c r="AE248" i="42"/>
  <c r="AD248" i="42"/>
  <c r="AC248" i="42"/>
  <c r="AB248" i="42"/>
  <c r="Z248" i="42"/>
  <c r="AF247" i="42"/>
  <c r="AE247" i="42"/>
  <c r="AD247" i="42"/>
  <c r="AC247" i="42"/>
  <c r="AB247" i="42"/>
  <c r="Z247" i="42"/>
  <c r="AF246" i="42"/>
  <c r="AE246" i="42"/>
  <c r="AD246" i="42"/>
  <c r="AC246" i="42"/>
  <c r="AB246" i="42"/>
  <c r="Z246" i="42"/>
  <c r="AF245" i="42"/>
  <c r="AE245" i="42"/>
  <c r="AD245" i="42"/>
  <c r="AC245" i="42"/>
  <c r="AB245" i="42"/>
  <c r="Z245" i="42"/>
  <c r="AF244" i="42"/>
  <c r="AE244" i="42"/>
  <c r="AD244" i="42"/>
  <c r="AC244" i="42"/>
  <c r="AB244" i="42"/>
  <c r="Z244" i="42"/>
  <c r="AF243" i="42"/>
  <c r="AE243" i="42"/>
  <c r="AD243" i="42"/>
  <c r="AC243" i="42"/>
  <c r="AB243" i="42"/>
  <c r="Z243" i="42"/>
  <c r="AF242" i="42"/>
  <c r="AE242" i="42"/>
  <c r="AD242" i="42"/>
  <c r="AC242" i="42"/>
  <c r="AB242" i="42"/>
  <c r="Z242" i="42"/>
  <c r="AF241" i="42"/>
  <c r="AE241" i="42"/>
  <c r="AD241" i="42"/>
  <c r="AC241" i="42"/>
  <c r="AB241" i="42"/>
  <c r="Z241" i="42"/>
  <c r="AF240" i="42"/>
  <c r="AE240" i="42"/>
  <c r="AD240" i="42"/>
  <c r="AC240" i="42"/>
  <c r="AB240" i="42"/>
  <c r="Z240" i="42"/>
  <c r="AF239" i="42"/>
  <c r="AE239" i="42"/>
  <c r="AD239" i="42"/>
  <c r="AC239" i="42"/>
  <c r="AB239" i="42"/>
  <c r="Z239" i="42"/>
  <c r="AF238" i="42"/>
  <c r="AE238" i="42"/>
  <c r="AD238" i="42"/>
  <c r="AC238" i="42"/>
  <c r="AB238" i="42"/>
  <c r="Z238" i="42"/>
  <c r="AF237" i="42"/>
  <c r="AE237" i="42"/>
  <c r="AD237" i="42"/>
  <c r="AC237" i="42"/>
  <c r="AB237" i="42"/>
  <c r="Z237" i="42"/>
  <c r="AF236" i="42"/>
  <c r="AE236" i="42"/>
  <c r="AD236" i="42"/>
  <c r="AC236" i="42"/>
  <c r="AB236" i="42"/>
  <c r="Z236" i="42"/>
  <c r="AF235" i="42"/>
  <c r="AE235" i="42"/>
  <c r="AD235" i="42"/>
  <c r="AC235" i="42"/>
  <c r="AB235" i="42"/>
  <c r="Z235" i="42"/>
  <c r="AF234" i="42"/>
  <c r="AE234" i="42"/>
  <c r="AD234" i="42"/>
  <c r="AC234" i="42"/>
  <c r="AB234" i="42"/>
  <c r="Z234" i="42"/>
  <c r="AF233" i="42"/>
  <c r="AE233" i="42"/>
  <c r="AD233" i="42"/>
  <c r="AC233" i="42"/>
  <c r="AB233" i="42"/>
  <c r="Z233" i="42"/>
  <c r="AF232" i="42"/>
  <c r="AE232" i="42"/>
  <c r="AD232" i="42"/>
  <c r="AC232" i="42"/>
  <c r="AB232" i="42"/>
  <c r="Z232" i="42"/>
  <c r="AF231" i="42"/>
  <c r="AE231" i="42"/>
  <c r="AD231" i="42"/>
  <c r="AC231" i="42"/>
  <c r="AB231" i="42"/>
  <c r="Z231" i="42"/>
  <c r="AF230" i="42"/>
  <c r="AE230" i="42"/>
  <c r="AD230" i="42"/>
  <c r="AC230" i="42"/>
  <c r="AB230" i="42"/>
  <c r="Z230" i="42"/>
  <c r="AF229" i="42"/>
  <c r="AE229" i="42"/>
  <c r="AD229" i="42"/>
  <c r="AC229" i="42"/>
  <c r="AB229" i="42"/>
  <c r="Z229" i="42"/>
  <c r="AF228" i="42"/>
  <c r="AE228" i="42"/>
  <c r="AD228" i="42"/>
  <c r="AC228" i="42"/>
  <c r="AB228" i="42"/>
  <c r="Z228" i="42"/>
  <c r="AF227" i="42"/>
  <c r="AE227" i="42"/>
  <c r="AD227" i="42"/>
  <c r="AC227" i="42"/>
  <c r="AB227" i="42"/>
  <c r="Z227" i="42"/>
  <c r="AF226" i="42"/>
  <c r="AE226" i="42"/>
  <c r="AD226" i="42"/>
  <c r="AC226" i="42"/>
  <c r="AB226" i="42"/>
  <c r="Z226" i="42"/>
  <c r="AF225" i="42"/>
  <c r="AE225" i="42"/>
  <c r="AD225" i="42"/>
  <c r="AC225" i="42"/>
  <c r="AB225" i="42"/>
  <c r="Z225" i="42"/>
  <c r="AF224" i="42"/>
  <c r="AE224" i="42"/>
  <c r="AD224" i="42"/>
  <c r="AC224" i="42"/>
  <c r="AB224" i="42"/>
  <c r="Z224" i="42"/>
  <c r="T224" i="42"/>
  <c r="S224" i="42"/>
  <c r="R224" i="42"/>
  <c r="Q224" i="42"/>
  <c r="P224" i="42"/>
  <c r="O224" i="42"/>
  <c r="N224" i="42"/>
  <c r="AF223" i="42"/>
  <c r="AE223" i="42"/>
  <c r="AD223" i="42"/>
  <c r="AC223" i="42"/>
  <c r="AB223" i="42"/>
  <c r="Z223" i="42"/>
  <c r="AF222" i="42"/>
  <c r="AE222" i="42"/>
  <c r="AD222" i="42"/>
  <c r="AC222" i="42"/>
  <c r="AB222" i="42"/>
  <c r="Z222" i="42"/>
  <c r="AF221" i="42"/>
  <c r="AE221" i="42"/>
  <c r="AD221" i="42"/>
  <c r="AC221" i="42"/>
  <c r="AB221" i="42"/>
  <c r="Z221" i="42"/>
  <c r="AF220" i="42"/>
  <c r="AE220" i="42"/>
  <c r="AD220" i="42"/>
  <c r="AC220" i="42"/>
  <c r="AB220" i="42"/>
  <c r="Z220" i="42"/>
  <c r="AF219" i="42"/>
  <c r="AE219" i="42"/>
  <c r="AD219" i="42"/>
  <c r="AC219" i="42"/>
  <c r="AB219" i="42"/>
  <c r="Z219" i="42"/>
  <c r="AF218" i="42"/>
  <c r="AE218" i="42"/>
  <c r="AD218" i="42"/>
  <c r="AC218" i="42"/>
  <c r="AB218" i="42"/>
  <c r="Z218" i="42"/>
  <c r="AF217" i="42"/>
  <c r="AE217" i="42"/>
  <c r="AD217" i="42"/>
  <c r="AC217" i="42"/>
  <c r="AB217" i="42"/>
  <c r="Z217" i="42"/>
  <c r="AF216" i="42"/>
  <c r="AE216" i="42"/>
  <c r="AD216" i="42"/>
  <c r="AC216" i="42"/>
  <c r="AB216" i="42"/>
  <c r="Z216" i="42"/>
  <c r="AF215" i="42"/>
  <c r="AE215" i="42"/>
  <c r="AD215" i="42"/>
  <c r="AC215" i="42"/>
  <c r="AB215" i="42"/>
  <c r="Z215" i="42"/>
  <c r="AF214" i="42"/>
  <c r="AE214" i="42"/>
  <c r="AD214" i="42"/>
  <c r="AC214" i="42"/>
  <c r="AB214" i="42"/>
  <c r="Z214" i="42"/>
  <c r="AF213" i="42"/>
  <c r="AE213" i="42"/>
  <c r="AD213" i="42"/>
  <c r="AC213" i="42"/>
  <c r="AB213" i="42"/>
  <c r="Z213" i="42"/>
  <c r="AF212" i="42"/>
  <c r="AE212" i="42"/>
  <c r="AD212" i="42"/>
  <c r="AC212" i="42"/>
  <c r="AB212" i="42"/>
  <c r="Z212" i="42"/>
  <c r="AF211" i="42"/>
  <c r="AE211" i="42"/>
  <c r="AD211" i="42"/>
  <c r="AC211" i="42"/>
  <c r="AB211" i="42"/>
  <c r="Z211" i="42"/>
  <c r="AF210" i="42"/>
  <c r="AE210" i="42"/>
  <c r="AD210" i="42"/>
  <c r="AC210" i="42"/>
  <c r="AB210" i="42"/>
  <c r="Z210" i="42"/>
  <c r="AF209" i="42"/>
  <c r="AE209" i="42"/>
  <c r="AD209" i="42"/>
  <c r="AC209" i="42"/>
  <c r="AB209" i="42"/>
  <c r="Z209" i="42"/>
  <c r="AF208" i="42"/>
  <c r="AE208" i="42"/>
  <c r="AD208" i="42"/>
  <c r="AC208" i="42"/>
  <c r="AB208" i="42"/>
  <c r="Z208" i="42"/>
  <c r="AF207" i="42"/>
  <c r="AE207" i="42"/>
  <c r="AD207" i="42"/>
  <c r="AC207" i="42"/>
  <c r="AB207" i="42"/>
  <c r="Z207" i="42"/>
  <c r="AF206" i="42"/>
  <c r="AE206" i="42"/>
  <c r="AD206" i="42"/>
  <c r="AC206" i="42"/>
  <c r="AB206" i="42"/>
  <c r="Z206" i="42"/>
  <c r="AF205" i="42"/>
  <c r="AE205" i="42"/>
  <c r="AD205" i="42"/>
  <c r="AC205" i="42"/>
  <c r="AB205" i="42"/>
  <c r="Z205" i="42"/>
  <c r="AF204" i="42"/>
  <c r="AE204" i="42"/>
  <c r="AD204" i="42"/>
  <c r="AC204" i="42"/>
  <c r="AB204" i="42"/>
  <c r="Z204" i="42"/>
  <c r="AF203" i="42"/>
  <c r="AE203" i="42"/>
  <c r="AD203" i="42"/>
  <c r="AC203" i="42"/>
  <c r="AB203" i="42"/>
  <c r="Z203" i="42"/>
  <c r="AF202" i="42"/>
  <c r="AE202" i="42"/>
  <c r="AD202" i="42"/>
  <c r="AC202" i="42"/>
  <c r="AB202" i="42"/>
  <c r="Z202" i="42"/>
  <c r="AF201" i="42"/>
  <c r="AE201" i="42"/>
  <c r="AD201" i="42"/>
  <c r="AC201" i="42"/>
  <c r="AB201" i="42"/>
  <c r="Z201" i="42"/>
  <c r="AF200" i="42"/>
  <c r="AE200" i="42"/>
  <c r="AD200" i="42"/>
  <c r="AC200" i="42"/>
  <c r="AB200" i="42"/>
  <c r="Z200" i="42"/>
  <c r="AF199" i="42"/>
  <c r="AE199" i="42"/>
  <c r="AD199" i="42"/>
  <c r="AC199" i="42"/>
  <c r="AB199" i="42"/>
  <c r="Z199" i="42"/>
  <c r="AF198" i="42"/>
  <c r="AE198" i="42"/>
  <c r="AD198" i="42"/>
  <c r="AC198" i="42"/>
  <c r="AB198" i="42"/>
  <c r="Z198" i="42"/>
  <c r="AF197" i="42"/>
  <c r="AE197" i="42"/>
  <c r="AD197" i="42"/>
  <c r="AC197" i="42"/>
  <c r="AB197" i="42"/>
  <c r="Z197" i="42"/>
  <c r="AF196" i="42"/>
  <c r="AE196" i="42"/>
  <c r="AD196" i="42"/>
  <c r="AC196" i="42"/>
  <c r="AB196" i="42"/>
  <c r="Z196" i="42"/>
  <c r="AF195" i="42"/>
  <c r="AE195" i="42"/>
  <c r="AD195" i="42"/>
  <c r="AC195" i="42"/>
  <c r="AB195" i="42"/>
  <c r="Z195" i="42"/>
  <c r="AF194" i="42"/>
  <c r="AE194" i="42"/>
  <c r="AD194" i="42"/>
  <c r="AC194" i="42"/>
  <c r="AB194" i="42"/>
  <c r="Z194" i="42"/>
  <c r="AF193" i="42"/>
  <c r="AE193" i="42"/>
  <c r="AD193" i="42"/>
  <c r="AC193" i="42"/>
  <c r="AB193" i="42"/>
  <c r="Z193" i="42"/>
  <c r="AF192" i="42"/>
  <c r="AE192" i="42"/>
  <c r="AD192" i="42"/>
  <c r="AC192" i="42"/>
  <c r="AB192" i="42"/>
  <c r="Z192" i="42"/>
  <c r="AF191" i="42"/>
  <c r="AE191" i="42"/>
  <c r="AD191" i="42"/>
  <c r="AC191" i="42"/>
  <c r="AB191" i="42"/>
  <c r="Z191" i="42"/>
  <c r="AF190" i="42"/>
  <c r="AE190" i="42"/>
  <c r="AD190" i="42"/>
  <c r="AC190" i="42"/>
  <c r="AB190" i="42"/>
  <c r="Z190" i="42"/>
  <c r="AF189" i="42"/>
  <c r="AE189" i="42"/>
  <c r="AD189" i="42"/>
  <c r="AC189" i="42"/>
  <c r="AB189" i="42"/>
  <c r="Z189" i="42"/>
  <c r="AF188" i="42"/>
  <c r="AE188" i="42"/>
  <c r="AD188" i="42"/>
  <c r="AC188" i="42"/>
  <c r="AB188" i="42"/>
  <c r="Z188" i="42"/>
  <c r="AF187" i="42"/>
  <c r="AE187" i="42"/>
  <c r="AD187" i="42"/>
  <c r="AC187" i="42"/>
  <c r="AB187" i="42"/>
  <c r="Z187" i="42"/>
  <c r="AF186" i="42"/>
  <c r="AE186" i="42"/>
  <c r="AD186" i="42"/>
  <c r="AC186" i="42"/>
  <c r="AB186" i="42"/>
  <c r="Z186" i="42"/>
  <c r="AF185" i="42"/>
  <c r="AE185" i="42"/>
  <c r="AD185" i="42"/>
  <c r="AC185" i="42"/>
  <c r="AB185" i="42"/>
  <c r="Z185" i="42"/>
  <c r="AF184" i="42"/>
  <c r="AE184" i="42"/>
  <c r="AD184" i="42"/>
  <c r="AC184" i="42"/>
  <c r="AB184" i="42"/>
  <c r="Z184" i="42"/>
  <c r="AF183" i="42"/>
  <c r="AE183" i="42"/>
  <c r="AD183" i="42"/>
  <c r="AC183" i="42"/>
  <c r="AB183" i="42"/>
  <c r="Z183" i="42"/>
  <c r="AF182" i="42"/>
  <c r="AE182" i="42"/>
  <c r="AD182" i="42"/>
  <c r="AC182" i="42"/>
  <c r="AB182" i="42"/>
  <c r="Z182" i="42"/>
  <c r="AF181" i="42"/>
  <c r="AE181" i="42"/>
  <c r="AD181" i="42"/>
  <c r="AC181" i="42"/>
  <c r="AB181" i="42"/>
  <c r="Z181" i="42"/>
  <c r="AF180" i="42"/>
  <c r="AE180" i="42"/>
  <c r="AD180" i="42"/>
  <c r="AC180" i="42"/>
  <c r="AB180" i="42"/>
  <c r="Z180" i="42"/>
  <c r="AF179" i="42"/>
  <c r="AE179" i="42"/>
  <c r="AD179" i="42"/>
  <c r="AC179" i="42"/>
  <c r="AB179" i="42"/>
  <c r="Z179" i="42"/>
  <c r="AF178" i="42"/>
  <c r="AE178" i="42"/>
  <c r="AD178" i="42"/>
  <c r="AC178" i="42"/>
  <c r="AB178" i="42"/>
  <c r="Z178" i="42"/>
  <c r="AF177" i="42"/>
  <c r="AE177" i="42"/>
  <c r="AD177" i="42"/>
  <c r="AC177" i="42"/>
  <c r="AB177" i="42"/>
  <c r="Z177" i="42"/>
  <c r="AF176" i="42"/>
  <c r="AE176" i="42"/>
  <c r="AD176" i="42"/>
  <c r="AC176" i="42"/>
  <c r="AB176" i="42"/>
  <c r="Z176" i="42"/>
  <c r="AF175" i="42"/>
  <c r="AE175" i="42"/>
  <c r="AD175" i="42"/>
  <c r="AC175" i="42"/>
  <c r="AB175" i="42"/>
  <c r="Z175" i="42"/>
  <c r="AF174" i="42"/>
  <c r="AE174" i="42"/>
  <c r="AD174" i="42"/>
  <c r="AC174" i="42"/>
  <c r="AB174" i="42"/>
  <c r="Z174" i="42"/>
  <c r="AF173" i="42"/>
  <c r="AE173" i="42"/>
  <c r="AD173" i="42"/>
  <c r="AC173" i="42"/>
  <c r="AB173" i="42"/>
  <c r="Z173" i="42"/>
  <c r="AF172" i="42"/>
  <c r="AE172" i="42"/>
  <c r="AD172" i="42"/>
  <c r="AC172" i="42"/>
  <c r="AB172" i="42"/>
  <c r="Z172" i="42"/>
  <c r="AF171" i="42"/>
  <c r="AE171" i="42"/>
  <c r="AD171" i="42"/>
  <c r="AC171" i="42"/>
  <c r="AB171" i="42"/>
  <c r="Z171" i="42"/>
  <c r="AF170" i="42"/>
  <c r="AE170" i="42"/>
  <c r="AD170" i="42"/>
  <c r="AC170" i="42"/>
  <c r="AB170" i="42"/>
  <c r="Z170" i="42"/>
  <c r="AF169" i="42"/>
  <c r="AE169" i="42"/>
  <c r="AD169" i="42"/>
  <c r="AC169" i="42"/>
  <c r="AB169" i="42"/>
  <c r="Z169" i="42"/>
  <c r="AF168" i="42"/>
  <c r="AE168" i="42"/>
  <c r="AD168" i="42"/>
  <c r="AC168" i="42"/>
  <c r="AB168" i="42"/>
  <c r="Z168" i="42"/>
  <c r="AF167" i="42"/>
  <c r="AE167" i="42"/>
  <c r="AD167" i="42"/>
  <c r="AC167" i="42"/>
  <c r="AB167" i="42"/>
  <c r="Z167" i="42"/>
  <c r="AF166" i="42"/>
  <c r="AE166" i="42"/>
  <c r="AD166" i="42"/>
  <c r="AC166" i="42"/>
  <c r="AB166" i="42"/>
  <c r="Z166" i="42"/>
  <c r="AF165" i="42"/>
  <c r="AE165" i="42"/>
  <c r="AD165" i="42"/>
  <c r="AC165" i="42"/>
  <c r="AB165" i="42"/>
  <c r="Z165" i="42"/>
  <c r="AF164" i="42"/>
  <c r="AE164" i="42"/>
  <c r="AD164" i="42"/>
  <c r="AC164" i="42"/>
  <c r="AB164" i="42"/>
  <c r="Z164" i="42"/>
  <c r="AF163" i="42"/>
  <c r="AE163" i="42"/>
  <c r="AD163" i="42"/>
  <c r="AC163" i="42"/>
  <c r="AB163" i="42"/>
  <c r="Z163" i="42"/>
  <c r="AF162" i="42"/>
  <c r="AE162" i="42"/>
  <c r="AD162" i="42"/>
  <c r="AC162" i="42"/>
  <c r="AB162" i="42"/>
  <c r="Z162" i="42"/>
  <c r="AF161" i="42"/>
  <c r="AE161" i="42"/>
  <c r="AD161" i="42"/>
  <c r="AC161" i="42"/>
  <c r="AB161" i="42"/>
  <c r="Z161" i="42"/>
  <c r="AF160" i="42"/>
  <c r="AE160" i="42"/>
  <c r="AD160" i="42"/>
  <c r="AC160" i="42"/>
  <c r="AB160" i="42"/>
  <c r="Z160" i="42"/>
  <c r="AF159" i="42"/>
  <c r="AE159" i="42"/>
  <c r="AD159" i="42"/>
  <c r="AC159" i="42"/>
  <c r="AB159" i="42"/>
  <c r="Z159" i="42"/>
  <c r="AF158" i="42"/>
  <c r="AE158" i="42"/>
  <c r="AD158" i="42"/>
  <c r="AC158" i="42"/>
  <c r="AB158" i="42"/>
  <c r="Z158" i="42"/>
  <c r="AF157" i="42"/>
  <c r="AE157" i="42"/>
  <c r="AD157" i="42"/>
  <c r="AC157" i="42"/>
  <c r="AB157" i="42"/>
  <c r="Z157" i="42"/>
  <c r="AF156" i="42"/>
  <c r="AE156" i="42"/>
  <c r="AD156" i="42"/>
  <c r="AC156" i="42"/>
  <c r="AB156" i="42"/>
  <c r="Z156" i="42"/>
  <c r="AF155" i="42"/>
  <c r="AE155" i="42"/>
  <c r="AD155" i="42"/>
  <c r="AC155" i="42"/>
  <c r="AB155" i="42"/>
  <c r="Z155" i="42"/>
  <c r="AF154" i="42"/>
  <c r="AE154" i="42"/>
  <c r="AD154" i="42"/>
  <c r="AC154" i="42"/>
  <c r="AB154" i="42"/>
  <c r="Z154" i="42"/>
  <c r="AF153" i="42"/>
  <c r="AE153" i="42"/>
  <c r="AD153" i="42"/>
  <c r="AC153" i="42"/>
  <c r="AB153" i="42"/>
  <c r="Z153" i="42"/>
  <c r="AD152" i="42"/>
  <c r="AC152" i="42"/>
  <c r="Z152" i="42"/>
  <c r="AF151" i="42"/>
  <c r="AE151" i="42"/>
  <c r="AD151" i="42"/>
  <c r="AC151" i="42"/>
  <c r="AB151" i="42"/>
  <c r="Z151" i="42"/>
  <c r="AF150" i="42"/>
  <c r="AE150" i="42"/>
  <c r="AD150" i="42"/>
  <c r="AC150" i="42"/>
  <c r="AB150" i="42"/>
  <c r="Z150" i="42"/>
  <c r="AF149" i="42"/>
  <c r="AE149" i="42"/>
  <c r="AD149" i="42"/>
  <c r="AC149" i="42"/>
  <c r="AB149" i="42"/>
  <c r="Z149" i="42"/>
  <c r="AF148" i="42"/>
  <c r="AE148" i="42"/>
  <c r="AD148" i="42"/>
  <c r="AC148" i="42"/>
  <c r="AB148" i="42"/>
  <c r="Z148" i="42"/>
  <c r="AF147" i="42"/>
  <c r="AE147" i="42"/>
  <c r="AD147" i="42"/>
  <c r="AC147" i="42"/>
  <c r="AB147" i="42"/>
  <c r="Z147" i="42"/>
  <c r="AD146" i="42"/>
  <c r="AC146" i="42"/>
  <c r="Z146" i="42"/>
  <c r="AF145" i="42"/>
  <c r="AE145" i="42"/>
  <c r="AD145" i="42"/>
  <c r="AC145" i="42"/>
  <c r="AB145" i="42"/>
  <c r="Z145" i="42"/>
  <c r="AF144" i="42"/>
  <c r="AE144" i="42"/>
  <c r="AD144" i="42"/>
  <c r="AC144" i="42"/>
  <c r="AB144" i="42"/>
  <c r="Z144" i="42"/>
  <c r="AF143" i="42"/>
  <c r="AE143" i="42"/>
  <c r="AD143" i="42"/>
  <c r="AC143" i="42"/>
  <c r="AB143" i="42"/>
  <c r="Z143" i="42"/>
  <c r="AF142" i="42"/>
  <c r="AE142" i="42"/>
  <c r="AD142" i="42"/>
  <c r="AC142" i="42"/>
  <c r="AB142" i="42"/>
  <c r="Z142" i="42"/>
  <c r="AF141" i="42"/>
  <c r="AE141" i="42"/>
  <c r="AD141" i="42"/>
  <c r="AC141" i="42"/>
  <c r="AB141" i="42"/>
  <c r="Z141" i="42"/>
  <c r="AD140" i="42"/>
  <c r="AC140" i="42"/>
  <c r="Z140" i="42"/>
  <c r="AF139" i="42"/>
  <c r="AE139" i="42"/>
  <c r="AD139" i="42"/>
  <c r="AC139" i="42"/>
  <c r="AB139" i="42"/>
  <c r="Z139" i="42"/>
  <c r="AF138" i="42"/>
  <c r="AE138" i="42"/>
  <c r="AD138" i="42"/>
  <c r="AC138" i="42"/>
  <c r="AB138" i="42"/>
  <c r="Z138" i="42"/>
  <c r="AF137" i="42"/>
  <c r="AE137" i="42"/>
  <c r="AD137" i="42"/>
  <c r="AC137" i="42"/>
  <c r="AB137" i="42"/>
  <c r="Z137" i="42"/>
  <c r="AF136" i="42"/>
  <c r="AE136" i="42"/>
  <c r="AD136" i="42"/>
  <c r="AC136" i="42"/>
  <c r="AB136" i="42"/>
  <c r="Z136" i="42"/>
  <c r="AF135" i="42"/>
  <c r="AE135" i="42"/>
  <c r="AD135" i="42"/>
  <c r="AC135" i="42"/>
  <c r="AB135" i="42"/>
  <c r="Z135" i="42"/>
  <c r="AD134" i="42"/>
  <c r="AC134" i="42"/>
  <c r="Z134" i="42"/>
  <c r="AF133" i="42"/>
  <c r="AE133" i="42"/>
  <c r="AD133" i="42"/>
  <c r="AC133" i="42"/>
  <c r="AB133" i="42"/>
  <c r="Z133" i="42"/>
  <c r="AF132" i="42"/>
  <c r="AE132" i="42"/>
  <c r="AD132" i="42"/>
  <c r="AC132" i="42"/>
  <c r="AB132" i="42"/>
  <c r="Z132" i="42"/>
  <c r="AF131" i="42"/>
  <c r="AE131" i="42"/>
  <c r="AD131" i="42"/>
  <c r="AC131" i="42"/>
  <c r="AB131" i="42"/>
  <c r="Z131" i="42"/>
  <c r="AF130" i="42"/>
  <c r="AE130" i="42"/>
  <c r="AD130" i="42"/>
  <c r="AC130" i="42"/>
  <c r="AB130" i="42"/>
  <c r="Z130" i="42"/>
  <c r="AF129" i="42"/>
  <c r="AE129" i="42"/>
  <c r="AD129" i="42"/>
  <c r="AC129" i="42"/>
  <c r="AB129" i="42"/>
  <c r="Z129" i="42"/>
  <c r="AD128" i="42"/>
  <c r="AC128" i="42"/>
  <c r="Z128" i="42"/>
  <c r="AF127" i="42"/>
  <c r="AE127" i="42"/>
  <c r="AD127" i="42"/>
  <c r="AC127" i="42"/>
  <c r="AB127" i="42"/>
  <c r="Z127" i="42"/>
  <c r="AF126" i="42"/>
  <c r="AE126" i="42"/>
  <c r="AD126" i="42"/>
  <c r="AC126" i="42"/>
  <c r="AB126" i="42"/>
  <c r="Z126" i="42"/>
  <c r="AF125" i="42"/>
  <c r="AE125" i="42"/>
  <c r="AD125" i="42"/>
  <c r="AC125" i="42"/>
  <c r="AB125" i="42"/>
  <c r="Z125" i="42"/>
  <c r="AF124" i="42"/>
  <c r="AE124" i="42"/>
  <c r="AD124" i="42"/>
  <c r="AC124" i="42"/>
  <c r="AB124" i="42"/>
  <c r="Z124" i="42"/>
  <c r="AF123" i="42"/>
  <c r="AE123" i="42"/>
  <c r="AD123" i="42"/>
  <c r="AC123" i="42"/>
  <c r="AB123" i="42"/>
  <c r="Z123" i="42"/>
  <c r="AD122" i="42"/>
  <c r="AC122" i="42"/>
  <c r="Z122" i="42"/>
  <c r="AF121" i="42"/>
  <c r="AE121" i="42"/>
  <c r="AD121" i="42"/>
  <c r="AC121" i="42"/>
  <c r="AB121" i="42"/>
  <c r="Z121" i="42"/>
  <c r="AF120" i="42"/>
  <c r="AE120" i="42"/>
  <c r="AD120" i="42"/>
  <c r="AC120" i="42"/>
  <c r="AB120" i="42"/>
  <c r="Z120" i="42"/>
  <c r="AF119" i="42"/>
  <c r="AE119" i="42"/>
  <c r="AD119" i="42"/>
  <c r="AC119" i="42"/>
  <c r="AB119" i="42"/>
  <c r="Z119" i="42"/>
  <c r="AF118" i="42"/>
  <c r="AE118" i="42"/>
  <c r="AD118" i="42"/>
  <c r="AC118" i="42"/>
  <c r="AB118" i="42"/>
  <c r="Z118" i="42"/>
  <c r="AF117" i="42"/>
  <c r="AE117" i="42"/>
  <c r="AD117" i="42"/>
  <c r="AC117" i="42"/>
  <c r="AB117" i="42"/>
  <c r="Z117" i="42"/>
  <c r="AD116" i="42"/>
  <c r="AC116" i="42"/>
  <c r="Z116" i="42"/>
  <c r="AF115" i="42"/>
  <c r="AE115" i="42"/>
  <c r="AD115" i="42"/>
  <c r="AC115" i="42"/>
  <c r="AB115" i="42"/>
  <c r="Z115" i="42"/>
  <c r="AF114" i="42"/>
  <c r="AE114" i="42"/>
  <c r="AD114" i="42"/>
  <c r="AC114" i="42"/>
  <c r="AB114" i="42"/>
  <c r="Z114" i="42"/>
  <c r="AF113" i="42"/>
  <c r="AE113" i="42"/>
  <c r="AD113" i="42"/>
  <c r="AC113" i="42"/>
  <c r="AB113" i="42"/>
  <c r="Z113" i="42"/>
  <c r="AF112" i="42"/>
  <c r="AE112" i="42"/>
  <c r="AD112" i="42"/>
  <c r="AC112" i="42"/>
  <c r="AB112" i="42"/>
  <c r="Z112" i="42"/>
  <c r="AF111" i="42"/>
  <c r="AE111" i="42"/>
  <c r="AD111" i="42"/>
  <c r="AC111" i="42"/>
  <c r="AB111" i="42"/>
  <c r="Z111" i="42"/>
  <c r="AD110" i="42"/>
  <c r="AC110" i="42"/>
  <c r="Z110" i="42"/>
  <c r="AF109" i="42"/>
  <c r="AE109" i="42"/>
  <c r="AD109" i="42"/>
  <c r="AC109" i="42"/>
  <c r="AB109" i="42"/>
  <c r="Z109" i="42"/>
  <c r="AF108" i="42"/>
  <c r="AE108" i="42"/>
  <c r="AD108" i="42"/>
  <c r="AC108" i="42"/>
  <c r="AB108" i="42"/>
  <c r="Z108" i="42"/>
  <c r="AF107" i="42"/>
  <c r="AE107" i="42"/>
  <c r="AD107" i="42"/>
  <c r="AC107" i="42"/>
  <c r="AB107" i="42"/>
  <c r="Z107" i="42"/>
  <c r="AF106" i="42"/>
  <c r="AE106" i="42"/>
  <c r="AD106" i="42"/>
  <c r="AC106" i="42"/>
  <c r="AB106" i="42"/>
  <c r="Z106" i="42"/>
  <c r="AF105" i="42"/>
  <c r="AE105" i="42"/>
  <c r="AD105" i="42"/>
  <c r="AC105" i="42"/>
  <c r="AB105" i="42"/>
  <c r="Z105" i="42"/>
  <c r="AD104" i="42"/>
  <c r="AC104" i="42"/>
  <c r="Z104" i="42"/>
  <c r="AF103" i="42"/>
  <c r="AE103" i="42"/>
  <c r="AD103" i="42"/>
  <c r="AC103" i="42"/>
  <c r="AB103" i="42"/>
  <c r="Z103" i="42"/>
  <c r="AF102" i="42"/>
  <c r="AE102" i="42"/>
  <c r="AD102" i="42"/>
  <c r="AC102" i="42"/>
  <c r="AB102" i="42"/>
  <c r="Z102" i="42"/>
  <c r="AF101" i="42"/>
  <c r="AE101" i="42"/>
  <c r="AD101" i="42"/>
  <c r="AC101" i="42"/>
  <c r="AB101" i="42"/>
  <c r="Z101" i="42"/>
  <c r="AF100" i="42"/>
  <c r="AE100" i="42"/>
  <c r="AD100" i="42"/>
  <c r="AC100" i="42"/>
  <c r="AB100" i="42"/>
  <c r="Z100" i="42"/>
  <c r="AF99" i="42"/>
  <c r="AE99" i="42"/>
  <c r="AD99" i="42"/>
  <c r="AC99" i="42"/>
  <c r="AB99" i="42"/>
  <c r="Z99" i="42"/>
  <c r="AF98" i="42"/>
  <c r="AE98" i="42"/>
  <c r="AD98" i="42"/>
  <c r="AC98" i="42"/>
  <c r="AB98" i="42"/>
  <c r="Z98" i="42"/>
  <c r="AF97" i="42"/>
  <c r="AE97" i="42"/>
  <c r="AD97" i="42"/>
  <c r="AC97" i="42"/>
  <c r="AB97" i="42"/>
  <c r="Z97" i="42"/>
  <c r="AF96" i="42"/>
  <c r="AE96" i="42"/>
  <c r="AD96" i="42"/>
  <c r="AC96" i="42"/>
  <c r="AB96" i="42"/>
  <c r="Z96" i="42"/>
  <c r="AF95" i="42"/>
  <c r="AE95" i="42"/>
  <c r="AD95" i="42"/>
  <c r="AC95" i="42"/>
  <c r="AB95" i="42"/>
  <c r="Z95" i="42"/>
  <c r="AF94" i="42"/>
  <c r="AE94" i="42"/>
  <c r="AD94" i="42"/>
  <c r="AC94" i="42"/>
  <c r="AB94" i="42"/>
  <c r="Z94" i="42"/>
  <c r="AF93" i="42"/>
  <c r="AE93" i="42"/>
  <c r="AD93" i="42"/>
  <c r="AC93" i="42"/>
  <c r="AB93" i="42"/>
  <c r="Z93" i="42"/>
  <c r="AF92" i="42"/>
  <c r="AE92" i="42"/>
  <c r="AD92" i="42"/>
  <c r="AC92" i="42"/>
  <c r="AB92" i="42"/>
  <c r="Z92" i="42"/>
  <c r="AF91" i="42"/>
  <c r="AE91" i="42"/>
  <c r="AD91" i="42"/>
  <c r="AC91" i="42"/>
  <c r="AB91" i="42"/>
  <c r="Z91" i="42"/>
  <c r="AF90" i="42"/>
  <c r="AE90" i="42"/>
  <c r="AD90" i="42"/>
  <c r="AC90" i="42"/>
  <c r="AB90" i="42"/>
  <c r="Z90" i="42"/>
  <c r="AF89" i="42"/>
  <c r="AE89" i="42"/>
  <c r="AD89" i="42"/>
  <c r="AC89" i="42"/>
  <c r="AB89" i="42"/>
  <c r="Z89" i="42"/>
  <c r="AF88" i="42"/>
  <c r="AE88" i="42"/>
  <c r="AD88" i="42"/>
  <c r="AC88" i="42"/>
  <c r="AB88" i="42"/>
  <c r="Z88" i="42"/>
  <c r="AF87" i="42"/>
  <c r="AE87" i="42"/>
  <c r="AD87" i="42"/>
  <c r="AC87" i="42"/>
  <c r="AB87" i="42"/>
  <c r="Z87" i="42"/>
  <c r="AF86" i="42"/>
  <c r="AE86" i="42"/>
  <c r="AD86" i="42"/>
  <c r="AC86" i="42"/>
  <c r="AB86" i="42"/>
  <c r="Z86" i="42"/>
  <c r="AF85" i="42"/>
  <c r="AE85" i="42"/>
  <c r="AD85" i="42"/>
  <c r="AC85" i="42"/>
  <c r="AB85" i="42"/>
  <c r="Z85" i="42"/>
  <c r="AF84" i="42"/>
  <c r="AE84" i="42"/>
  <c r="AD84" i="42"/>
  <c r="AC84" i="42"/>
  <c r="AB84" i="42"/>
  <c r="Z84" i="42"/>
  <c r="AF83" i="42"/>
  <c r="AE83" i="42"/>
  <c r="AD83" i="42"/>
  <c r="AC83" i="42"/>
  <c r="AB83" i="42"/>
  <c r="Z83" i="42"/>
  <c r="AF82" i="42"/>
  <c r="AE82" i="42"/>
  <c r="AD82" i="42"/>
  <c r="AC82" i="42"/>
  <c r="AB82" i="42"/>
  <c r="Z82" i="42"/>
  <c r="AF81" i="42"/>
  <c r="AE81" i="42"/>
  <c r="AD81" i="42"/>
  <c r="AC81" i="42"/>
  <c r="AB81" i="42"/>
  <c r="Z81" i="42"/>
  <c r="AF80" i="42"/>
  <c r="AE80" i="42"/>
  <c r="AD80" i="42"/>
  <c r="AC80" i="42"/>
  <c r="AB80" i="42"/>
  <c r="Z80" i="42"/>
  <c r="AF79" i="42"/>
  <c r="AE79" i="42"/>
  <c r="AD79" i="42"/>
  <c r="AC79" i="42"/>
  <c r="AB79" i="42"/>
  <c r="Z79" i="42"/>
  <c r="AF78" i="42"/>
  <c r="AE78" i="42"/>
  <c r="AD78" i="42"/>
  <c r="AC78" i="42"/>
  <c r="AB78" i="42"/>
  <c r="Z78" i="42"/>
  <c r="AF77" i="42"/>
  <c r="AE77" i="42"/>
  <c r="AD77" i="42"/>
  <c r="AC77" i="42"/>
  <c r="AB77" i="42"/>
  <c r="Z77" i="42"/>
  <c r="AF76" i="42"/>
  <c r="AE76" i="42"/>
  <c r="AD76" i="42"/>
  <c r="AC76" i="42"/>
  <c r="AB76" i="42"/>
  <c r="Z76" i="42"/>
  <c r="AF75" i="42"/>
  <c r="AE75" i="42"/>
  <c r="AD75" i="42"/>
  <c r="AC75" i="42"/>
  <c r="AB75" i="42"/>
  <c r="Z75" i="42"/>
  <c r="AF74" i="42"/>
  <c r="AE74" i="42"/>
  <c r="AD74" i="42"/>
  <c r="AC74" i="42"/>
  <c r="AB74" i="42"/>
  <c r="Z74" i="42"/>
  <c r="AF73" i="42"/>
  <c r="AE73" i="42"/>
  <c r="AD73" i="42"/>
  <c r="AC73" i="42"/>
  <c r="AB73" i="42"/>
  <c r="Z73" i="42"/>
  <c r="AF72" i="42"/>
  <c r="AE72" i="42"/>
  <c r="AD72" i="42"/>
  <c r="AC72" i="42"/>
  <c r="AB72" i="42"/>
  <c r="Z72" i="42"/>
  <c r="AF71" i="42"/>
  <c r="AE71" i="42"/>
  <c r="AD71" i="42"/>
  <c r="AC71" i="42"/>
  <c r="AB71" i="42"/>
  <c r="Z71" i="42"/>
  <c r="AF70" i="42"/>
  <c r="AE70" i="42"/>
  <c r="AD70" i="42"/>
  <c r="AC70" i="42"/>
  <c r="AB70" i="42"/>
  <c r="Z70" i="42"/>
  <c r="AF69" i="42"/>
  <c r="AE69" i="42"/>
  <c r="AD69" i="42"/>
  <c r="AC69" i="42"/>
  <c r="AB69" i="42"/>
  <c r="Z69" i="42"/>
  <c r="AF68" i="42"/>
  <c r="AE68" i="42"/>
  <c r="AD68" i="42"/>
  <c r="AC68" i="42"/>
  <c r="AB68" i="42"/>
  <c r="Z68" i="42"/>
  <c r="AF67" i="42"/>
  <c r="AE67" i="42"/>
  <c r="AD67" i="42"/>
  <c r="AC67" i="42"/>
  <c r="AB67" i="42"/>
  <c r="Z67" i="42"/>
  <c r="AF66" i="42"/>
  <c r="AE66" i="42"/>
  <c r="AD66" i="42"/>
  <c r="AC66" i="42"/>
  <c r="AB66" i="42"/>
  <c r="Z66" i="42"/>
  <c r="AF65" i="42"/>
  <c r="AE65" i="42"/>
  <c r="AD65" i="42"/>
  <c r="AC65" i="42"/>
  <c r="AB65" i="42"/>
  <c r="Z65" i="42"/>
  <c r="AF64" i="42"/>
  <c r="AE64" i="42"/>
  <c r="AD64" i="42"/>
  <c r="AC64" i="42"/>
  <c r="AB64" i="42"/>
  <c r="Z64" i="42"/>
  <c r="BR60" i="42"/>
  <c r="BZ51" i="42"/>
  <c r="BY51" i="42"/>
  <c r="BX51" i="42"/>
  <c r="BW51" i="42"/>
  <c r="BV51" i="42"/>
  <c r="BU51" i="42"/>
  <c r="BT51" i="42"/>
  <c r="BS51" i="42"/>
  <c r="BR59" i="42"/>
  <c r="CA51" i="42"/>
  <c r="BR58" i="42"/>
  <c r="BR57" i="42"/>
  <c r="BR56" i="42"/>
  <c r="BR55" i="42"/>
  <c r="BR54" i="42"/>
  <c r="BR53" i="42"/>
  <c r="BR52" i="42"/>
  <c r="BR37" i="42"/>
  <c r="CA29" i="42"/>
  <c r="BR38" i="42"/>
  <c r="BZ29" i="42"/>
  <c r="BR36" i="42"/>
  <c r="BY29" i="42"/>
  <c r="BR35" i="42"/>
  <c r="BX29" i="42"/>
  <c r="BR34" i="42"/>
  <c r="BW29" i="42"/>
  <c r="BR33" i="42"/>
  <c r="BV29" i="42"/>
  <c r="BR32" i="42"/>
  <c r="BU29" i="42"/>
  <c r="BR31" i="42"/>
  <c r="BT29" i="42"/>
  <c r="BR30" i="42"/>
  <c r="BS29" i="42"/>
  <c r="BR49" i="42"/>
  <c r="BR48" i="42"/>
  <c r="BR47" i="42"/>
  <c r="BR46" i="42"/>
  <c r="BR45" i="42"/>
  <c r="BR44" i="42"/>
  <c r="BR43" i="42"/>
  <c r="BR42" i="42"/>
  <c r="BR41" i="42"/>
  <c r="CA40" i="42"/>
  <c r="BZ40" i="42"/>
  <c r="BY40" i="42"/>
  <c r="BX40" i="42"/>
  <c r="BW40" i="42"/>
  <c r="BV40" i="42"/>
  <c r="BU40" i="42"/>
  <c r="BT40" i="42"/>
  <c r="BS40" i="42"/>
  <c r="C38" i="42"/>
  <c r="C37" i="42"/>
  <c r="C36" i="42"/>
  <c r="C35" i="42"/>
  <c r="C34" i="42"/>
  <c r="C33" i="42"/>
  <c r="C32" i="42"/>
  <c r="C31" i="42"/>
  <c r="C30" i="42"/>
  <c r="AD25" i="42"/>
  <c r="AE25" i="42"/>
  <c r="AE17" i="42"/>
  <c r="AE18" i="42"/>
  <c r="AE19" i="42"/>
  <c r="AE20" i="42"/>
  <c r="AE21" i="42"/>
  <c r="AE22" i="42"/>
  <c r="AE23" i="42"/>
  <c r="AE24" i="42"/>
  <c r="AF25" i="42"/>
  <c r="Y25" i="42"/>
  <c r="I25" i="42"/>
  <c r="G25" i="42"/>
  <c r="F25" i="42"/>
  <c r="E25" i="42"/>
  <c r="D25" i="42"/>
  <c r="AD24" i="42"/>
  <c r="AF24" i="42"/>
  <c r="Y24" i="42"/>
  <c r="I24" i="42"/>
  <c r="G24" i="42"/>
  <c r="F24" i="42"/>
  <c r="E24" i="42"/>
  <c r="D24" i="42"/>
  <c r="AD23" i="42"/>
  <c r="AF23" i="42"/>
  <c r="Y23" i="42"/>
  <c r="I23" i="42"/>
  <c r="G23" i="42"/>
  <c r="F23" i="42"/>
  <c r="E23" i="42"/>
  <c r="D23" i="42"/>
  <c r="AD22" i="42"/>
  <c r="AF22" i="42"/>
  <c r="I22" i="42"/>
  <c r="G22" i="42"/>
  <c r="F22" i="42"/>
  <c r="E22" i="42"/>
  <c r="D22" i="42"/>
  <c r="AD21" i="42"/>
  <c r="AF21" i="42"/>
  <c r="I21" i="42"/>
  <c r="G21" i="42"/>
  <c r="F21" i="42"/>
  <c r="E21" i="42"/>
  <c r="D21" i="42"/>
  <c r="AD20" i="42"/>
  <c r="AF20" i="42"/>
  <c r="I20" i="42"/>
  <c r="G20" i="42"/>
  <c r="F20" i="42"/>
  <c r="E20" i="42"/>
  <c r="D20" i="42"/>
  <c r="AD19" i="42"/>
  <c r="AF19" i="42"/>
  <c r="I19" i="42"/>
  <c r="G19" i="42"/>
  <c r="F19" i="42"/>
  <c r="E19" i="42"/>
  <c r="D19" i="42"/>
  <c r="AD18" i="42"/>
  <c r="AF18" i="42"/>
  <c r="I18" i="42"/>
  <c r="G18" i="42"/>
  <c r="F18" i="42"/>
  <c r="E18" i="42"/>
  <c r="D18" i="42"/>
  <c r="AD17" i="42"/>
  <c r="AF17" i="42"/>
  <c r="I17" i="42"/>
  <c r="G17" i="42"/>
  <c r="F17" i="42"/>
  <c r="E17" i="42"/>
  <c r="D17" i="42"/>
  <c r="B13" i="42"/>
  <c r="I368" i="41"/>
  <c r="W351" i="41"/>
  <c r="H368" i="41"/>
  <c r="V351" i="41"/>
  <c r="Z639" i="41"/>
  <c r="AH639" i="41"/>
  <c r="J368" i="41"/>
  <c r="K368" i="41"/>
  <c r="X351" i="41"/>
  <c r="Y351" i="41"/>
  <c r="AA351" i="41"/>
  <c r="AH351" i="41"/>
  <c r="AG351" i="41"/>
  <c r="AD639" i="41"/>
  <c r="AC639" i="41"/>
  <c r="AA639" i="41"/>
  <c r="AB639" i="41"/>
  <c r="I367" i="41"/>
  <c r="W350" i="41"/>
  <c r="H367" i="41"/>
  <c r="V350" i="41"/>
  <c r="Z638" i="41"/>
  <c r="AH638" i="41"/>
  <c r="J367" i="41"/>
  <c r="K367" i="41"/>
  <c r="X350" i="41"/>
  <c r="Y350" i="41"/>
  <c r="AA350" i="41"/>
  <c r="AH350" i="41"/>
  <c r="AG350" i="41"/>
  <c r="AD638" i="41"/>
  <c r="AC638" i="41"/>
  <c r="AA638" i="41"/>
  <c r="AB638" i="41"/>
  <c r="I366" i="41"/>
  <c r="W349" i="41"/>
  <c r="H366" i="41"/>
  <c r="V349" i="41"/>
  <c r="Z637" i="41"/>
  <c r="AH637" i="41"/>
  <c r="J366" i="41"/>
  <c r="K366" i="41"/>
  <c r="X349" i="41"/>
  <c r="Y349" i="41"/>
  <c r="AA349" i="41"/>
  <c r="AH349" i="41"/>
  <c r="AG349" i="41"/>
  <c r="AD637" i="41"/>
  <c r="AC637" i="41"/>
  <c r="AA637" i="41"/>
  <c r="AB637" i="41"/>
  <c r="I365" i="41"/>
  <c r="W348" i="41"/>
  <c r="H365" i="41"/>
  <c r="V348" i="41"/>
  <c r="Z636" i="41"/>
  <c r="AH636" i="41"/>
  <c r="J365" i="41"/>
  <c r="K365" i="41"/>
  <c r="X348" i="41"/>
  <c r="Y348" i="41"/>
  <c r="AA348" i="41"/>
  <c r="AH348" i="41"/>
  <c r="AG348" i="41"/>
  <c r="AD636" i="41"/>
  <c r="AC636" i="41"/>
  <c r="AA636" i="41"/>
  <c r="AB636" i="41"/>
  <c r="I364" i="41"/>
  <c r="W347" i="41"/>
  <c r="H364" i="41"/>
  <c r="V347" i="41"/>
  <c r="Z635" i="41"/>
  <c r="AH635" i="41"/>
  <c r="J364" i="41"/>
  <c r="K364" i="41"/>
  <c r="X347" i="41"/>
  <c r="Y347" i="41"/>
  <c r="AA347" i="41"/>
  <c r="AH347" i="41"/>
  <c r="AG347" i="41"/>
  <c r="AD635" i="41"/>
  <c r="AC635" i="41"/>
  <c r="AA635" i="41"/>
  <c r="AB635" i="41"/>
  <c r="I363" i="41"/>
  <c r="W346" i="41"/>
  <c r="H363" i="41"/>
  <c r="V346" i="41"/>
  <c r="Z634" i="41"/>
  <c r="AH634" i="41"/>
  <c r="J363" i="41"/>
  <c r="K363" i="41"/>
  <c r="X346" i="41"/>
  <c r="Y346" i="41"/>
  <c r="AA346" i="41"/>
  <c r="AH346" i="41"/>
  <c r="AG346" i="41"/>
  <c r="AD634" i="41"/>
  <c r="AC634" i="41"/>
  <c r="AA634" i="41"/>
  <c r="AB634" i="41"/>
  <c r="I362" i="41"/>
  <c r="W345" i="41"/>
  <c r="H362" i="41"/>
  <c r="V345" i="41"/>
  <c r="Z633" i="41"/>
  <c r="AH633" i="41"/>
  <c r="J362" i="41"/>
  <c r="K362" i="41"/>
  <c r="X345" i="41"/>
  <c r="Y345" i="41"/>
  <c r="AA345" i="41"/>
  <c r="AH345" i="41"/>
  <c r="AG345" i="41"/>
  <c r="AD633" i="41"/>
  <c r="AC633" i="41"/>
  <c r="AA633" i="41"/>
  <c r="AB633" i="41"/>
  <c r="I361" i="41"/>
  <c r="W344" i="41"/>
  <c r="H361" i="41"/>
  <c r="V344" i="41"/>
  <c r="Z632" i="41"/>
  <c r="AH632" i="41"/>
  <c r="J361" i="41"/>
  <c r="K361" i="41"/>
  <c r="X344" i="41"/>
  <c r="Y344" i="41"/>
  <c r="AA344" i="41"/>
  <c r="AH344" i="41"/>
  <c r="AG344" i="41"/>
  <c r="AD632" i="41"/>
  <c r="AC632" i="41"/>
  <c r="AA632" i="41"/>
  <c r="AB632" i="41"/>
  <c r="I360" i="41"/>
  <c r="W343" i="41"/>
  <c r="H360" i="41"/>
  <c r="V343" i="41"/>
  <c r="Z631" i="41"/>
  <c r="AH631" i="41"/>
  <c r="J360" i="41"/>
  <c r="K360" i="41"/>
  <c r="X343" i="41"/>
  <c r="Y343" i="41"/>
  <c r="AA343" i="41"/>
  <c r="AH343" i="41"/>
  <c r="AG343" i="41"/>
  <c r="AD631" i="41"/>
  <c r="AC631" i="41"/>
  <c r="AA631" i="41"/>
  <c r="AB631" i="41"/>
  <c r="I359" i="41"/>
  <c r="W342" i="41"/>
  <c r="H359" i="41"/>
  <c r="V342" i="41"/>
  <c r="Z630" i="41"/>
  <c r="AH630" i="41"/>
  <c r="J359" i="41"/>
  <c r="K359" i="41"/>
  <c r="X342" i="41"/>
  <c r="Y342" i="41"/>
  <c r="AA342" i="41"/>
  <c r="AH342" i="41"/>
  <c r="AG342" i="41"/>
  <c r="AD630" i="41"/>
  <c r="AC630" i="41"/>
  <c r="AA630" i="41"/>
  <c r="AB630" i="41"/>
  <c r="I358" i="41"/>
  <c r="W341" i="41"/>
  <c r="H358" i="41"/>
  <c r="V341" i="41"/>
  <c r="Z629" i="41"/>
  <c r="AH629" i="41"/>
  <c r="J358" i="41"/>
  <c r="K358" i="41"/>
  <c r="X341" i="41"/>
  <c r="Y341" i="41"/>
  <c r="AA341" i="41"/>
  <c r="AH341" i="41"/>
  <c r="AG341" i="41"/>
  <c r="AD629" i="41"/>
  <c r="AC629" i="41"/>
  <c r="AA629" i="41"/>
  <c r="AB629" i="41"/>
  <c r="I357" i="41"/>
  <c r="W340" i="41"/>
  <c r="H357" i="41"/>
  <c r="V340" i="41"/>
  <c r="Z628" i="41"/>
  <c r="AH628" i="41"/>
  <c r="J357" i="41"/>
  <c r="K357" i="41"/>
  <c r="X340" i="41"/>
  <c r="Y340" i="41"/>
  <c r="AA340" i="41"/>
  <c r="AH340" i="41"/>
  <c r="AG340" i="41"/>
  <c r="AD628" i="41"/>
  <c r="AC628" i="41"/>
  <c r="AA628" i="41"/>
  <c r="AB628" i="41"/>
  <c r="I356" i="41"/>
  <c r="W339" i="41"/>
  <c r="H356" i="41"/>
  <c r="V339" i="41"/>
  <c r="Z627" i="41"/>
  <c r="AH627" i="41"/>
  <c r="J356" i="41"/>
  <c r="K356" i="41"/>
  <c r="X339" i="41"/>
  <c r="Y339" i="41"/>
  <c r="AA339" i="41"/>
  <c r="AH339" i="41"/>
  <c r="AG339" i="41"/>
  <c r="AD627" i="41"/>
  <c r="AC627" i="41"/>
  <c r="AA627" i="41"/>
  <c r="AB627" i="41"/>
  <c r="I355" i="41"/>
  <c r="W338" i="41"/>
  <c r="H355" i="41"/>
  <c r="V338" i="41"/>
  <c r="Z626" i="41"/>
  <c r="AH626" i="41"/>
  <c r="J355" i="41"/>
  <c r="K355" i="41"/>
  <c r="X338" i="41"/>
  <c r="Y338" i="41"/>
  <c r="AA338" i="41"/>
  <c r="AH338" i="41"/>
  <c r="AG338" i="41"/>
  <c r="AD626" i="41"/>
  <c r="AC626" i="41"/>
  <c r="AA626" i="41"/>
  <c r="AB626" i="41"/>
  <c r="I354" i="41"/>
  <c r="W337" i="41"/>
  <c r="H354" i="41"/>
  <c r="V337" i="41"/>
  <c r="Z625" i="41"/>
  <c r="AH625" i="41"/>
  <c r="J354" i="41"/>
  <c r="K354" i="41"/>
  <c r="X337" i="41"/>
  <c r="Y337" i="41"/>
  <c r="AA337" i="41"/>
  <c r="AH337" i="41"/>
  <c r="AG337" i="41"/>
  <c r="AD625" i="41"/>
  <c r="AC625" i="41"/>
  <c r="AA625" i="41"/>
  <c r="AB625" i="41"/>
  <c r="I353" i="41"/>
  <c r="W336" i="41"/>
  <c r="H353" i="41"/>
  <c r="V336" i="41"/>
  <c r="Z624" i="41"/>
  <c r="AH624" i="41"/>
  <c r="J353" i="41"/>
  <c r="K353" i="41"/>
  <c r="X336" i="41"/>
  <c r="Y336" i="41"/>
  <c r="AA336" i="41"/>
  <c r="AH336" i="41"/>
  <c r="AG336" i="41"/>
  <c r="AD624" i="41"/>
  <c r="AC624" i="41"/>
  <c r="AA624" i="41"/>
  <c r="AB624" i="41"/>
  <c r="I352" i="41"/>
  <c r="W335" i="41"/>
  <c r="H352" i="41"/>
  <c r="V335" i="41"/>
  <c r="Z623" i="41"/>
  <c r="AH623" i="41"/>
  <c r="J352" i="41"/>
  <c r="K352" i="41"/>
  <c r="X335" i="41"/>
  <c r="Y335" i="41"/>
  <c r="AA335" i="41"/>
  <c r="AH335" i="41"/>
  <c r="AG335" i="41"/>
  <c r="AD623" i="41"/>
  <c r="AC623" i="41"/>
  <c r="AA623" i="41"/>
  <c r="AB623" i="41"/>
  <c r="I351" i="41"/>
  <c r="W334" i="41"/>
  <c r="H351" i="41"/>
  <c r="V334" i="41"/>
  <c r="Z622" i="41"/>
  <c r="AH622" i="41"/>
  <c r="J351" i="41"/>
  <c r="K351" i="41"/>
  <c r="X334" i="41"/>
  <c r="Y334" i="41"/>
  <c r="AA334" i="41"/>
  <c r="AH334" i="41"/>
  <c r="AG334" i="41"/>
  <c r="AD622" i="41"/>
  <c r="AC622" i="41"/>
  <c r="AA622" i="41"/>
  <c r="AB622" i="41"/>
  <c r="I350" i="41"/>
  <c r="W333" i="41"/>
  <c r="H350" i="41"/>
  <c r="V333" i="41"/>
  <c r="Z621" i="41"/>
  <c r="AH621" i="41"/>
  <c r="J350" i="41"/>
  <c r="K350" i="41"/>
  <c r="X333" i="41"/>
  <c r="Y333" i="41"/>
  <c r="AA333" i="41"/>
  <c r="AH333" i="41"/>
  <c r="AG333" i="41"/>
  <c r="AD621" i="41"/>
  <c r="AC621" i="41"/>
  <c r="AA621" i="41"/>
  <c r="AB621" i="41"/>
  <c r="I349" i="41"/>
  <c r="W332" i="41"/>
  <c r="H349" i="41"/>
  <c r="V332" i="41"/>
  <c r="Z620" i="41"/>
  <c r="AH620" i="41"/>
  <c r="J349" i="41"/>
  <c r="K349" i="41"/>
  <c r="X332" i="41"/>
  <c r="Y332" i="41"/>
  <c r="AA332" i="41"/>
  <c r="AH332" i="41"/>
  <c r="AG332" i="41"/>
  <c r="AD620" i="41"/>
  <c r="AC620" i="41"/>
  <c r="AA620" i="41"/>
  <c r="AB620" i="41"/>
  <c r="I348" i="41"/>
  <c r="W331" i="41"/>
  <c r="H348" i="41"/>
  <c r="V331" i="41"/>
  <c r="Z619" i="41"/>
  <c r="AH619" i="41"/>
  <c r="J348" i="41"/>
  <c r="K348" i="41"/>
  <c r="X331" i="41"/>
  <c r="Y331" i="41"/>
  <c r="AA331" i="41"/>
  <c r="AH331" i="41"/>
  <c r="AG331" i="41"/>
  <c r="AD619" i="41"/>
  <c r="AC619" i="41"/>
  <c r="AA619" i="41"/>
  <c r="AB619" i="41"/>
  <c r="I347" i="41"/>
  <c r="W330" i="41"/>
  <c r="H347" i="41"/>
  <c r="V330" i="41"/>
  <c r="Z618" i="41"/>
  <c r="AH618" i="41"/>
  <c r="J347" i="41"/>
  <c r="K347" i="41"/>
  <c r="X330" i="41"/>
  <c r="Y330" i="41"/>
  <c r="AA330" i="41"/>
  <c r="AH330" i="41"/>
  <c r="AG330" i="41"/>
  <c r="AD618" i="41"/>
  <c r="AC618" i="41"/>
  <c r="AA618" i="41"/>
  <c r="AB618" i="41"/>
  <c r="I346" i="41"/>
  <c r="W329" i="41"/>
  <c r="H346" i="41"/>
  <c r="V329" i="41"/>
  <c r="Z617" i="41"/>
  <c r="AH617" i="41"/>
  <c r="J346" i="41"/>
  <c r="K346" i="41"/>
  <c r="X329" i="41"/>
  <c r="Y329" i="41"/>
  <c r="AA329" i="41"/>
  <c r="AH329" i="41"/>
  <c r="AG329" i="41"/>
  <c r="AD617" i="41"/>
  <c r="AC617" i="41"/>
  <c r="AA617" i="41"/>
  <c r="AB617" i="41"/>
  <c r="I345" i="41"/>
  <c r="W328" i="41"/>
  <c r="H345" i="41"/>
  <c r="V328" i="41"/>
  <c r="Z616" i="41"/>
  <c r="AH616" i="41"/>
  <c r="J345" i="41"/>
  <c r="K345" i="41"/>
  <c r="X328" i="41"/>
  <c r="Y328" i="41"/>
  <c r="AA328" i="41"/>
  <c r="AH328" i="41"/>
  <c r="AG328" i="41"/>
  <c r="AD616" i="41"/>
  <c r="AC616" i="41"/>
  <c r="AA616" i="41"/>
  <c r="AB616" i="41"/>
  <c r="I344" i="41"/>
  <c r="W327" i="41"/>
  <c r="H344" i="41"/>
  <c r="V327" i="41"/>
  <c r="Z615" i="41"/>
  <c r="AH615" i="41"/>
  <c r="J344" i="41"/>
  <c r="K344" i="41"/>
  <c r="X327" i="41"/>
  <c r="Y327" i="41"/>
  <c r="AA327" i="41"/>
  <c r="AH327" i="41"/>
  <c r="AG327" i="41"/>
  <c r="AD615" i="41"/>
  <c r="AC615" i="41"/>
  <c r="AA615" i="41"/>
  <c r="AB615" i="41"/>
  <c r="I343" i="41"/>
  <c r="W326" i="41"/>
  <c r="H343" i="41"/>
  <c r="V326" i="41"/>
  <c r="Z614" i="41"/>
  <c r="AH614" i="41"/>
  <c r="J343" i="41"/>
  <c r="K343" i="41"/>
  <c r="X326" i="41"/>
  <c r="Y326" i="41"/>
  <c r="AA326" i="41"/>
  <c r="AH326" i="41"/>
  <c r="AG326" i="41"/>
  <c r="AD614" i="41"/>
  <c r="AC614" i="41"/>
  <c r="AA614" i="41"/>
  <c r="AB614" i="41"/>
  <c r="I342" i="41"/>
  <c r="W325" i="41"/>
  <c r="H342" i="41"/>
  <c r="V325" i="41"/>
  <c r="Z613" i="41"/>
  <c r="AH613" i="41"/>
  <c r="J342" i="41"/>
  <c r="K342" i="41"/>
  <c r="X325" i="41"/>
  <c r="Y325" i="41"/>
  <c r="AA325" i="41"/>
  <c r="AH325" i="41"/>
  <c r="AG325" i="41"/>
  <c r="AD613" i="41"/>
  <c r="AC613" i="41"/>
  <c r="AA613" i="41"/>
  <c r="AB613" i="41"/>
  <c r="I341" i="41"/>
  <c r="W324" i="41"/>
  <c r="H341" i="41"/>
  <c r="V324" i="41"/>
  <c r="Z612" i="41"/>
  <c r="AH612" i="41"/>
  <c r="J341" i="41"/>
  <c r="K341" i="41"/>
  <c r="X324" i="41"/>
  <c r="Y324" i="41"/>
  <c r="AA324" i="41"/>
  <c r="AH324" i="41"/>
  <c r="AG324" i="41"/>
  <c r="AD612" i="41"/>
  <c r="AC612" i="41"/>
  <c r="AA612" i="41"/>
  <c r="AB612" i="41"/>
  <c r="I340" i="41"/>
  <c r="W323" i="41"/>
  <c r="H340" i="41"/>
  <c r="V323" i="41"/>
  <c r="Z611" i="41"/>
  <c r="AH611" i="41"/>
  <c r="J340" i="41"/>
  <c r="K340" i="41"/>
  <c r="X323" i="41"/>
  <c r="Y323" i="41"/>
  <c r="AA323" i="41"/>
  <c r="AH323" i="41"/>
  <c r="AG323" i="41"/>
  <c r="AD611" i="41"/>
  <c r="AC611" i="41"/>
  <c r="AA611" i="41"/>
  <c r="AB611" i="41"/>
  <c r="I339" i="41"/>
  <c r="W322" i="41"/>
  <c r="H339" i="41"/>
  <c r="V322" i="41"/>
  <c r="Z610" i="41"/>
  <c r="AH610" i="41"/>
  <c r="J339" i="41"/>
  <c r="K339" i="41"/>
  <c r="X322" i="41"/>
  <c r="Y322" i="41"/>
  <c r="AA322" i="41"/>
  <c r="AH322" i="41"/>
  <c r="AG322" i="41"/>
  <c r="AD610" i="41"/>
  <c r="AC610" i="41"/>
  <c r="AA610" i="41"/>
  <c r="AB610" i="41"/>
  <c r="I338" i="41"/>
  <c r="W321" i="41"/>
  <c r="H338" i="41"/>
  <c r="V321" i="41"/>
  <c r="Z609" i="41"/>
  <c r="AH609" i="41"/>
  <c r="J338" i="41"/>
  <c r="K338" i="41"/>
  <c r="X321" i="41"/>
  <c r="Y321" i="41"/>
  <c r="AA321" i="41"/>
  <c r="AH321" i="41"/>
  <c r="AG321" i="41"/>
  <c r="AD609" i="41"/>
  <c r="AC609" i="41"/>
  <c r="AA609" i="41"/>
  <c r="AB609" i="41"/>
  <c r="I337" i="41"/>
  <c r="W320" i="41"/>
  <c r="H337" i="41"/>
  <c r="V320" i="41"/>
  <c r="Z608" i="41"/>
  <c r="AH608" i="41"/>
  <c r="J337" i="41"/>
  <c r="K337" i="41"/>
  <c r="X320" i="41"/>
  <c r="Y320" i="41"/>
  <c r="AA320" i="41"/>
  <c r="AH320" i="41"/>
  <c r="AG320" i="41"/>
  <c r="AD608" i="41"/>
  <c r="AC608" i="41"/>
  <c r="AA608" i="41"/>
  <c r="AB608" i="41"/>
  <c r="I336" i="41"/>
  <c r="W319" i="41"/>
  <c r="H336" i="41"/>
  <c r="V319" i="41"/>
  <c r="Z607" i="41"/>
  <c r="AH607" i="41"/>
  <c r="J336" i="41"/>
  <c r="K336" i="41"/>
  <c r="X319" i="41"/>
  <c r="Y319" i="41"/>
  <c r="AA319" i="41"/>
  <c r="AH319" i="41"/>
  <c r="AG319" i="41"/>
  <c r="AD607" i="41"/>
  <c r="AC607" i="41"/>
  <c r="AA607" i="41"/>
  <c r="AB607" i="41"/>
  <c r="I335" i="41"/>
  <c r="W318" i="41"/>
  <c r="H335" i="41"/>
  <c r="V318" i="41"/>
  <c r="Z606" i="41"/>
  <c r="AH606" i="41"/>
  <c r="J335" i="41"/>
  <c r="K335" i="41"/>
  <c r="X318" i="41"/>
  <c r="Y318" i="41"/>
  <c r="AA318" i="41"/>
  <c r="AH318" i="41"/>
  <c r="AG318" i="41"/>
  <c r="AD606" i="41"/>
  <c r="AC606" i="41"/>
  <c r="AA606" i="41"/>
  <c r="AB606" i="41"/>
  <c r="I334" i="41"/>
  <c r="W317" i="41"/>
  <c r="H334" i="41"/>
  <c r="V317" i="41"/>
  <c r="Z605" i="41"/>
  <c r="AH605" i="41"/>
  <c r="J334" i="41"/>
  <c r="K334" i="41"/>
  <c r="X317" i="41"/>
  <c r="Y317" i="41"/>
  <c r="AA317" i="41"/>
  <c r="AH317" i="41"/>
  <c r="AG317" i="41"/>
  <c r="AD605" i="41"/>
  <c r="AC605" i="41"/>
  <c r="AA605" i="41"/>
  <c r="AB605" i="41"/>
  <c r="I333" i="41"/>
  <c r="W316" i="41"/>
  <c r="H333" i="41"/>
  <c r="V316" i="41"/>
  <c r="Z604" i="41"/>
  <c r="AH604" i="41"/>
  <c r="J333" i="41"/>
  <c r="K333" i="41"/>
  <c r="X316" i="41"/>
  <c r="Y316" i="41"/>
  <c r="AA316" i="41"/>
  <c r="AH316" i="41"/>
  <c r="AG316" i="41"/>
  <c r="AD604" i="41"/>
  <c r="AC604" i="41"/>
  <c r="AA604" i="41"/>
  <c r="AB604" i="41"/>
  <c r="I332" i="41"/>
  <c r="W315" i="41"/>
  <c r="H332" i="41"/>
  <c r="V315" i="41"/>
  <c r="Z603" i="41"/>
  <c r="AH603" i="41"/>
  <c r="J332" i="41"/>
  <c r="K332" i="41"/>
  <c r="X315" i="41"/>
  <c r="Y315" i="41"/>
  <c r="AA315" i="41"/>
  <c r="AH315" i="41"/>
  <c r="AG315" i="41"/>
  <c r="AD603" i="41"/>
  <c r="AC603" i="41"/>
  <c r="AA603" i="41"/>
  <c r="AB603" i="41"/>
  <c r="I331" i="41"/>
  <c r="W314" i="41"/>
  <c r="H331" i="41"/>
  <c r="V314" i="41"/>
  <c r="Z602" i="41"/>
  <c r="AH602" i="41"/>
  <c r="J331" i="41"/>
  <c r="K331" i="41"/>
  <c r="X314" i="41"/>
  <c r="Y314" i="41"/>
  <c r="AA314" i="41"/>
  <c r="AH314" i="41"/>
  <c r="AG314" i="41"/>
  <c r="AD602" i="41"/>
  <c r="AC602" i="41"/>
  <c r="AA602" i="41"/>
  <c r="AB602" i="41"/>
  <c r="I330" i="41"/>
  <c r="W313" i="41"/>
  <c r="H330" i="41"/>
  <c r="V313" i="41"/>
  <c r="Z601" i="41"/>
  <c r="AH601" i="41"/>
  <c r="J330" i="41"/>
  <c r="K330" i="41"/>
  <c r="X313" i="41"/>
  <c r="Y313" i="41"/>
  <c r="AA313" i="41"/>
  <c r="AH313" i="41"/>
  <c r="AG313" i="41"/>
  <c r="AD601" i="41"/>
  <c r="AC601" i="41"/>
  <c r="AA601" i="41"/>
  <c r="AB601" i="41"/>
  <c r="I329" i="41"/>
  <c r="W312" i="41"/>
  <c r="H329" i="41"/>
  <c r="V312" i="41"/>
  <c r="Z600" i="41"/>
  <c r="AH600" i="41"/>
  <c r="J329" i="41"/>
  <c r="K329" i="41"/>
  <c r="X312" i="41"/>
  <c r="Y312" i="41"/>
  <c r="AA312" i="41"/>
  <c r="AH312" i="41"/>
  <c r="AG312" i="41"/>
  <c r="AD600" i="41"/>
  <c r="AC600" i="41"/>
  <c r="AA600" i="41"/>
  <c r="AB600" i="41"/>
  <c r="I328" i="41"/>
  <c r="W311" i="41"/>
  <c r="H328" i="41"/>
  <c r="V311" i="41"/>
  <c r="Z599" i="41"/>
  <c r="AH599" i="41"/>
  <c r="J328" i="41"/>
  <c r="K328" i="41"/>
  <c r="X311" i="41"/>
  <c r="Y311" i="41"/>
  <c r="AA311" i="41"/>
  <c r="AH311" i="41"/>
  <c r="AG311" i="41"/>
  <c r="AD599" i="41"/>
  <c r="AC599" i="41"/>
  <c r="AA599" i="41"/>
  <c r="AB599" i="41"/>
  <c r="I327" i="41"/>
  <c r="W310" i="41"/>
  <c r="H327" i="41"/>
  <c r="V310" i="41"/>
  <c r="Z598" i="41"/>
  <c r="AH598" i="41"/>
  <c r="J327" i="41"/>
  <c r="K327" i="41"/>
  <c r="X310" i="41"/>
  <c r="Y310" i="41"/>
  <c r="AA310" i="41"/>
  <c r="AH310" i="41"/>
  <c r="AG310" i="41"/>
  <c r="AD598" i="41"/>
  <c r="AC598" i="41"/>
  <c r="AA598" i="41"/>
  <c r="AB598" i="41"/>
  <c r="I326" i="41"/>
  <c r="W309" i="41"/>
  <c r="H326" i="41"/>
  <c r="V309" i="41"/>
  <c r="Z597" i="41"/>
  <c r="AH597" i="41"/>
  <c r="J326" i="41"/>
  <c r="K326" i="41"/>
  <c r="X309" i="41"/>
  <c r="Y309" i="41"/>
  <c r="AA309" i="41"/>
  <c r="AH309" i="41"/>
  <c r="AG309" i="41"/>
  <c r="AD597" i="41"/>
  <c r="AC597" i="41"/>
  <c r="AA597" i="41"/>
  <c r="AB597" i="41"/>
  <c r="I325" i="41"/>
  <c r="W308" i="41"/>
  <c r="H325" i="41"/>
  <c r="V308" i="41"/>
  <c r="Z596" i="41"/>
  <c r="AH596" i="41"/>
  <c r="J325" i="41"/>
  <c r="K325" i="41"/>
  <c r="X308" i="41"/>
  <c r="Y308" i="41"/>
  <c r="AA308" i="41"/>
  <c r="AH308" i="41"/>
  <c r="AG308" i="41"/>
  <c r="AD596" i="41"/>
  <c r="AC596" i="41"/>
  <c r="AA596" i="41"/>
  <c r="AB596" i="41"/>
  <c r="I324" i="41"/>
  <c r="W307" i="41"/>
  <c r="H324" i="41"/>
  <c r="V307" i="41"/>
  <c r="Z595" i="41"/>
  <c r="AH595" i="41"/>
  <c r="J324" i="41"/>
  <c r="K324" i="41"/>
  <c r="X307" i="41"/>
  <c r="Y307" i="41"/>
  <c r="AA307" i="41"/>
  <c r="AH307" i="41"/>
  <c r="AG307" i="41"/>
  <c r="AD595" i="41"/>
  <c r="AC595" i="41"/>
  <c r="AA595" i="41"/>
  <c r="AB595" i="41"/>
  <c r="I323" i="41"/>
  <c r="W306" i="41"/>
  <c r="H323" i="41"/>
  <c r="V306" i="41"/>
  <c r="Z594" i="41"/>
  <c r="AH594" i="41"/>
  <c r="J323" i="41"/>
  <c r="K323" i="41"/>
  <c r="X306" i="41"/>
  <c r="Y306" i="41"/>
  <c r="AA306" i="41"/>
  <c r="AH306" i="41"/>
  <c r="AG306" i="41"/>
  <c r="AD594" i="41"/>
  <c r="AC594" i="41"/>
  <c r="AA594" i="41"/>
  <c r="AB594" i="41"/>
  <c r="I322" i="41"/>
  <c r="W305" i="41"/>
  <c r="H322" i="41"/>
  <c r="V305" i="41"/>
  <c r="Z593" i="41"/>
  <c r="AH593" i="41"/>
  <c r="J322" i="41"/>
  <c r="K322" i="41"/>
  <c r="X305" i="41"/>
  <c r="Y305" i="41"/>
  <c r="AA305" i="41"/>
  <c r="AH305" i="41"/>
  <c r="AG305" i="41"/>
  <c r="AD593" i="41"/>
  <c r="AC593" i="41"/>
  <c r="AA593" i="41"/>
  <c r="AB593" i="41"/>
  <c r="I321" i="41"/>
  <c r="W304" i="41"/>
  <c r="H321" i="41"/>
  <c r="V304" i="41"/>
  <c r="Z592" i="41"/>
  <c r="AH592" i="41"/>
  <c r="J321" i="41"/>
  <c r="K321" i="41"/>
  <c r="X304" i="41"/>
  <c r="Y304" i="41"/>
  <c r="AA304" i="41"/>
  <c r="AH304" i="41"/>
  <c r="AG304" i="41"/>
  <c r="AD592" i="41"/>
  <c r="AC592" i="41"/>
  <c r="AA592" i="41"/>
  <c r="AB592" i="41"/>
  <c r="I320" i="41"/>
  <c r="W303" i="41"/>
  <c r="H320" i="41"/>
  <c r="V303" i="41"/>
  <c r="Z591" i="41"/>
  <c r="AH591" i="41"/>
  <c r="J320" i="41"/>
  <c r="K320" i="41"/>
  <c r="X303" i="41"/>
  <c r="Y303" i="41"/>
  <c r="AA303" i="41"/>
  <c r="AH303" i="41"/>
  <c r="AG303" i="41"/>
  <c r="AD591" i="41"/>
  <c r="AC591" i="41"/>
  <c r="AA591" i="41"/>
  <c r="AB591" i="41"/>
  <c r="I319" i="41"/>
  <c r="W302" i="41"/>
  <c r="H319" i="41"/>
  <c r="V302" i="41"/>
  <c r="Z590" i="41"/>
  <c r="AH590" i="41"/>
  <c r="J319" i="41"/>
  <c r="K319" i="41"/>
  <c r="X302" i="41"/>
  <c r="Y302" i="41"/>
  <c r="AA302" i="41"/>
  <c r="AH302" i="41"/>
  <c r="AG302" i="41"/>
  <c r="AD590" i="41"/>
  <c r="AC590" i="41"/>
  <c r="AA590" i="41"/>
  <c r="AB590" i="41"/>
  <c r="I318" i="41"/>
  <c r="W301" i="41"/>
  <c r="H318" i="41"/>
  <c r="V301" i="41"/>
  <c r="Z589" i="41"/>
  <c r="AH589" i="41"/>
  <c r="J318" i="41"/>
  <c r="K318" i="41"/>
  <c r="X301" i="41"/>
  <c r="Y301" i="41"/>
  <c r="AA301" i="41"/>
  <c r="AH301" i="41"/>
  <c r="AG301" i="41"/>
  <c r="AD589" i="41"/>
  <c r="AC589" i="41"/>
  <c r="AA589" i="41"/>
  <c r="AB589" i="41"/>
  <c r="I317" i="41"/>
  <c r="W300" i="41"/>
  <c r="H317" i="41"/>
  <c r="V300" i="41"/>
  <c r="Z588" i="41"/>
  <c r="AH588" i="41"/>
  <c r="J317" i="41"/>
  <c r="K317" i="41"/>
  <c r="X300" i="41"/>
  <c r="Y300" i="41"/>
  <c r="AA300" i="41"/>
  <c r="AH300" i="41"/>
  <c r="AG300" i="41"/>
  <c r="AD588" i="41"/>
  <c r="AC588" i="41"/>
  <c r="AA588" i="41"/>
  <c r="AB588" i="41"/>
  <c r="I316" i="41"/>
  <c r="W299" i="41"/>
  <c r="H316" i="41"/>
  <c r="V299" i="41"/>
  <c r="Z587" i="41"/>
  <c r="AH587" i="41"/>
  <c r="J316" i="41"/>
  <c r="K316" i="41"/>
  <c r="X299" i="41"/>
  <c r="Y299" i="41"/>
  <c r="AA299" i="41"/>
  <c r="AH299" i="41"/>
  <c r="AG299" i="41"/>
  <c r="AD587" i="41"/>
  <c r="AC587" i="41"/>
  <c r="AA587" i="41"/>
  <c r="AB587" i="41"/>
  <c r="I315" i="41"/>
  <c r="W298" i="41"/>
  <c r="H315" i="41"/>
  <c r="V298" i="41"/>
  <c r="Z586" i="41"/>
  <c r="AH586" i="41"/>
  <c r="J315" i="41"/>
  <c r="K315" i="41"/>
  <c r="X298" i="41"/>
  <c r="Y298" i="41"/>
  <c r="AA298" i="41"/>
  <c r="AH298" i="41"/>
  <c r="AG298" i="41"/>
  <c r="AD586" i="41"/>
  <c r="AC586" i="41"/>
  <c r="AA586" i="41"/>
  <c r="AB586" i="41"/>
  <c r="I314" i="41"/>
  <c r="W297" i="41"/>
  <c r="H314" i="41"/>
  <c r="V297" i="41"/>
  <c r="Z585" i="41"/>
  <c r="AH585" i="41"/>
  <c r="J314" i="41"/>
  <c r="K314" i="41"/>
  <c r="X297" i="41"/>
  <c r="Y297" i="41"/>
  <c r="AA297" i="41"/>
  <c r="AH297" i="41"/>
  <c r="AG297" i="41"/>
  <c r="AD585" i="41"/>
  <c r="AC585" i="41"/>
  <c r="AA585" i="41"/>
  <c r="AB585" i="41"/>
  <c r="I313" i="41"/>
  <c r="W296" i="41"/>
  <c r="H313" i="41"/>
  <c r="V296" i="41"/>
  <c r="Z584" i="41"/>
  <c r="AH584" i="41"/>
  <c r="J313" i="41"/>
  <c r="K313" i="41"/>
  <c r="X296" i="41"/>
  <c r="Y296" i="41"/>
  <c r="AA296" i="41"/>
  <c r="AH296" i="41"/>
  <c r="AG296" i="41"/>
  <c r="AD584" i="41"/>
  <c r="AC584" i="41"/>
  <c r="AA584" i="41"/>
  <c r="AB584" i="41"/>
  <c r="I312" i="41"/>
  <c r="W295" i="41"/>
  <c r="H312" i="41"/>
  <c r="V295" i="41"/>
  <c r="Z583" i="41"/>
  <c r="AH583" i="41"/>
  <c r="J312" i="41"/>
  <c r="K312" i="41"/>
  <c r="X295" i="41"/>
  <c r="Y295" i="41"/>
  <c r="AA295" i="41"/>
  <c r="AH295" i="41"/>
  <c r="AG295" i="41"/>
  <c r="AD583" i="41"/>
  <c r="AC583" i="41"/>
  <c r="AA583" i="41"/>
  <c r="AB583" i="41"/>
  <c r="I311" i="41"/>
  <c r="W294" i="41"/>
  <c r="H311" i="41"/>
  <c r="V294" i="41"/>
  <c r="Z582" i="41"/>
  <c r="AH582" i="41"/>
  <c r="J311" i="41"/>
  <c r="K311" i="41"/>
  <c r="X294" i="41"/>
  <c r="Y294" i="41"/>
  <c r="AA294" i="41"/>
  <c r="AH294" i="41"/>
  <c r="AG294" i="41"/>
  <c r="AD582" i="41"/>
  <c r="AC582" i="41"/>
  <c r="AA582" i="41"/>
  <c r="AB582" i="41"/>
  <c r="I310" i="41"/>
  <c r="W293" i="41"/>
  <c r="H310" i="41"/>
  <c r="V293" i="41"/>
  <c r="Z581" i="41"/>
  <c r="AH581" i="41"/>
  <c r="J310" i="41"/>
  <c r="K310" i="41"/>
  <c r="X293" i="41"/>
  <c r="Y293" i="41"/>
  <c r="AA293" i="41"/>
  <c r="AH293" i="41"/>
  <c r="AG293" i="41"/>
  <c r="AD581" i="41"/>
  <c r="AC581" i="41"/>
  <c r="AA581" i="41"/>
  <c r="AB581" i="41"/>
  <c r="I309" i="41"/>
  <c r="W292" i="41"/>
  <c r="H309" i="41"/>
  <c r="V292" i="41"/>
  <c r="Z580" i="41"/>
  <c r="AH580" i="41"/>
  <c r="J309" i="41"/>
  <c r="K309" i="41"/>
  <c r="X292" i="41"/>
  <c r="Y292" i="41"/>
  <c r="AA292" i="41"/>
  <c r="AH292" i="41"/>
  <c r="AG292" i="41"/>
  <c r="AD580" i="41"/>
  <c r="AC580" i="41"/>
  <c r="AA580" i="41"/>
  <c r="AB580" i="41"/>
  <c r="I308" i="41"/>
  <c r="W291" i="41"/>
  <c r="H308" i="41"/>
  <c r="V291" i="41"/>
  <c r="Z579" i="41"/>
  <c r="AH579" i="41"/>
  <c r="J308" i="41"/>
  <c r="K308" i="41"/>
  <c r="X291" i="41"/>
  <c r="Y291" i="41"/>
  <c r="AA291" i="41"/>
  <c r="AH291" i="41"/>
  <c r="AG291" i="41"/>
  <c r="AD579" i="41"/>
  <c r="AC579" i="41"/>
  <c r="AA579" i="41"/>
  <c r="AB579" i="41"/>
  <c r="I307" i="41"/>
  <c r="W290" i="41"/>
  <c r="H307" i="41"/>
  <c r="V290" i="41"/>
  <c r="Z578" i="41"/>
  <c r="AH578" i="41"/>
  <c r="J307" i="41"/>
  <c r="K307" i="41"/>
  <c r="X290" i="41"/>
  <c r="Y290" i="41"/>
  <c r="AA290" i="41"/>
  <c r="AH290" i="41"/>
  <c r="AG290" i="41"/>
  <c r="AD578" i="41"/>
  <c r="AC578" i="41"/>
  <c r="AA578" i="41"/>
  <c r="AB578" i="41"/>
  <c r="I306" i="41"/>
  <c r="W289" i="41"/>
  <c r="H306" i="41"/>
  <c r="V289" i="41"/>
  <c r="Z577" i="41"/>
  <c r="AH577" i="41"/>
  <c r="J306" i="41"/>
  <c r="K306" i="41"/>
  <c r="X289" i="41"/>
  <c r="Y289" i="41"/>
  <c r="AA289" i="41"/>
  <c r="AH289" i="41"/>
  <c r="AG289" i="41"/>
  <c r="AD577" i="41"/>
  <c r="AC577" i="41"/>
  <c r="AA577" i="41"/>
  <c r="AB577" i="41"/>
  <c r="I305" i="41"/>
  <c r="W288" i="41"/>
  <c r="H305" i="41"/>
  <c r="V288" i="41"/>
  <c r="Z576" i="41"/>
  <c r="AH576" i="41"/>
  <c r="J305" i="41"/>
  <c r="K305" i="41"/>
  <c r="X288" i="41"/>
  <c r="Y288" i="41"/>
  <c r="AA288" i="41"/>
  <c r="AH288" i="41"/>
  <c r="AG288" i="41"/>
  <c r="AD576" i="41"/>
  <c r="AC576" i="41"/>
  <c r="AA576" i="41"/>
  <c r="AB576" i="41"/>
  <c r="I304" i="41"/>
  <c r="W287" i="41"/>
  <c r="H304" i="41"/>
  <c r="V287" i="41"/>
  <c r="Z575" i="41"/>
  <c r="AH575" i="41"/>
  <c r="J304" i="41"/>
  <c r="K304" i="41"/>
  <c r="X287" i="41"/>
  <c r="Y287" i="41"/>
  <c r="AA287" i="41"/>
  <c r="AH287" i="41"/>
  <c r="AG287" i="41"/>
  <c r="AD575" i="41"/>
  <c r="AC575" i="41"/>
  <c r="AA575" i="41"/>
  <c r="AB575" i="41"/>
  <c r="I303" i="41"/>
  <c r="W286" i="41"/>
  <c r="H303" i="41"/>
  <c r="V286" i="41"/>
  <c r="Z574" i="41"/>
  <c r="AH574" i="41"/>
  <c r="J303" i="41"/>
  <c r="K303" i="41"/>
  <c r="X286" i="41"/>
  <c r="Y286" i="41"/>
  <c r="AA286" i="41"/>
  <c r="AH286" i="41"/>
  <c r="AG286" i="41"/>
  <c r="AD574" i="41"/>
  <c r="AC574" i="41"/>
  <c r="AA574" i="41"/>
  <c r="AB574" i="41"/>
  <c r="I302" i="41"/>
  <c r="W285" i="41"/>
  <c r="H302" i="41"/>
  <c r="V285" i="41"/>
  <c r="Z573" i="41"/>
  <c r="AH573" i="41"/>
  <c r="J302" i="41"/>
  <c r="K302" i="41"/>
  <c r="X285" i="41"/>
  <c r="Y285" i="41"/>
  <c r="AA285" i="41"/>
  <c r="AH285" i="41"/>
  <c r="AG285" i="41"/>
  <c r="AD573" i="41"/>
  <c r="AC573" i="41"/>
  <c r="AA573" i="41"/>
  <c r="AB573" i="41"/>
  <c r="I301" i="41"/>
  <c r="W284" i="41"/>
  <c r="H301" i="41"/>
  <c r="V284" i="41"/>
  <c r="Z572" i="41"/>
  <c r="AH572" i="41"/>
  <c r="J301" i="41"/>
  <c r="K301" i="41"/>
  <c r="X284" i="41"/>
  <c r="Y284" i="41"/>
  <c r="AA284" i="41"/>
  <c r="AH284" i="41"/>
  <c r="AG284" i="41"/>
  <c r="AD572" i="41"/>
  <c r="AC572" i="41"/>
  <c r="AA572" i="41"/>
  <c r="AB572" i="41"/>
  <c r="I300" i="41"/>
  <c r="W283" i="41"/>
  <c r="H300" i="41"/>
  <c r="V283" i="41"/>
  <c r="Z571" i="41"/>
  <c r="AH571" i="41"/>
  <c r="J300" i="41"/>
  <c r="K300" i="41"/>
  <c r="X283" i="41"/>
  <c r="Y283" i="41"/>
  <c r="AA283" i="41"/>
  <c r="AH283" i="41"/>
  <c r="AG283" i="41"/>
  <c r="AD571" i="41"/>
  <c r="AC571" i="41"/>
  <c r="AA571" i="41"/>
  <c r="AB571" i="41"/>
  <c r="I299" i="41"/>
  <c r="W282" i="41"/>
  <c r="H299" i="41"/>
  <c r="V282" i="41"/>
  <c r="Z570" i="41"/>
  <c r="AH570" i="41"/>
  <c r="J299" i="41"/>
  <c r="K299" i="41"/>
  <c r="X282" i="41"/>
  <c r="Y282" i="41"/>
  <c r="AA282" i="41"/>
  <c r="AH282" i="41"/>
  <c r="AG282" i="41"/>
  <c r="AD570" i="41"/>
  <c r="AC570" i="41"/>
  <c r="AA570" i="41"/>
  <c r="AB570" i="41"/>
  <c r="I298" i="41"/>
  <c r="W281" i="41"/>
  <c r="H298" i="41"/>
  <c r="V281" i="41"/>
  <c r="Z569" i="41"/>
  <c r="AH569" i="41"/>
  <c r="J298" i="41"/>
  <c r="K298" i="41"/>
  <c r="X281" i="41"/>
  <c r="Y281" i="41"/>
  <c r="AA281" i="41"/>
  <c r="AH281" i="41"/>
  <c r="AG281" i="41"/>
  <c r="AD569" i="41"/>
  <c r="AC569" i="41"/>
  <c r="AA569" i="41"/>
  <c r="AB569" i="41"/>
  <c r="I297" i="41"/>
  <c r="W280" i="41"/>
  <c r="H297" i="41"/>
  <c r="V280" i="41"/>
  <c r="Z568" i="41"/>
  <c r="AH568" i="41"/>
  <c r="J297" i="41"/>
  <c r="K297" i="41"/>
  <c r="X280" i="41"/>
  <c r="Y280" i="41"/>
  <c r="AA280" i="41"/>
  <c r="AH280" i="41"/>
  <c r="AG280" i="41"/>
  <c r="AD568" i="41"/>
  <c r="AC568" i="41"/>
  <c r="AA568" i="41"/>
  <c r="AB568" i="41"/>
  <c r="I296" i="41"/>
  <c r="W279" i="41"/>
  <c r="H296" i="41"/>
  <c r="V279" i="41"/>
  <c r="Z567" i="41"/>
  <c r="AH567" i="41"/>
  <c r="J296" i="41"/>
  <c r="K296" i="41"/>
  <c r="X279" i="41"/>
  <c r="Y279" i="41"/>
  <c r="AA279" i="41"/>
  <c r="AH279" i="41"/>
  <c r="AG279" i="41"/>
  <c r="AD567" i="41"/>
  <c r="AC567" i="41"/>
  <c r="AA567" i="41"/>
  <c r="AB567" i="41"/>
  <c r="I295" i="41"/>
  <c r="W278" i="41"/>
  <c r="H295" i="41"/>
  <c r="V278" i="41"/>
  <c r="Z566" i="41"/>
  <c r="AH566" i="41"/>
  <c r="J295" i="41"/>
  <c r="K295" i="41"/>
  <c r="X278" i="41"/>
  <c r="Y278" i="41"/>
  <c r="AA278" i="41"/>
  <c r="AH278" i="41"/>
  <c r="AG278" i="41"/>
  <c r="AD566" i="41"/>
  <c r="AC566" i="41"/>
  <c r="AA566" i="41"/>
  <c r="AB566" i="41"/>
  <c r="I294" i="41"/>
  <c r="W277" i="41"/>
  <c r="H294" i="41"/>
  <c r="V277" i="41"/>
  <c r="Z565" i="41"/>
  <c r="AH565" i="41"/>
  <c r="J294" i="41"/>
  <c r="K294" i="41"/>
  <c r="X277" i="41"/>
  <c r="Y277" i="41"/>
  <c r="AA277" i="41"/>
  <c r="AH277" i="41"/>
  <c r="AG277" i="41"/>
  <c r="AD565" i="41"/>
  <c r="AC565" i="41"/>
  <c r="AA565" i="41"/>
  <c r="AB565" i="41"/>
  <c r="I293" i="41"/>
  <c r="W276" i="41"/>
  <c r="H293" i="41"/>
  <c r="V276" i="41"/>
  <c r="Z564" i="41"/>
  <c r="AH564" i="41"/>
  <c r="J293" i="41"/>
  <c r="K293" i="41"/>
  <c r="X276" i="41"/>
  <c r="Y276" i="41"/>
  <c r="AA276" i="41"/>
  <c r="AH276" i="41"/>
  <c r="AG276" i="41"/>
  <c r="AD564" i="41"/>
  <c r="AC564" i="41"/>
  <c r="AA564" i="41"/>
  <c r="AB564" i="41"/>
  <c r="I292" i="41"/>
  <c r="W275" i="41"/>
  <c r="H292" i="41"/>
  <c r="V275" i="41"/>
  <c r="Z563" i="41"/>
  <c r="AH563" i="41"/>
  <c r="J292" i="41"/>
  <c r="K292" i="41"/>
  <c r="X275" i="41"/>
  <c r="Y275" i="41"/>
  <c r="AA275" i="41"/>
  <c r="AH275" i="41"/>
  <c r="AG275" i="41"/>
  <c r="AD563" i="41"/>
  <c r="AC563" i="41"/>
  <c r="AA563" i="41"/>
  <c r="AB563" i="41"/>
  <c r="I291" i="41"/>
  <c r="W274" i="41"/>
  <c r="H291" i="41"/>
  <c r="V274" i="41"/>
  <c r="Z562" i="41"/>
  <c r="AH562" i="41"/>
  <c r="J291" i="41"/>
  <c r="K291" i="41"/>
  <c r="X274" i="41"/>
  <c r="Y274" i="41"/>
  <c r="AA274" i="41"/>
  <c r="AH274" i="41"/>
  <c r="AG274" i="41"/>
  <c r="AD562" i="41"/>
  <c r="AC562" i="41"/>
  <c r="AA562" i="41"/>
  <c r="AB562" i="41"/>
  <c r="I290" i="41"/>
  <c r="W273" i="41"/>
  <c r="H290" i="41"/>
  <c r="V273" i="41"/>
  <c r="Z561" i="41"/>
  <c r="AH561" i="41"/>
  <c r="J290" i="41"/>
  <c r="K290" i="41"/>
  <c r="X273" i="41"/>
  <c r="Y273" i="41"/>
  <c r="AA273" i="41"/>
  <c r="AH273" i="41"/>
  <c r="AG273" i="41"/>
  <c r="AD561" i="41"/>
  <c r="AC561" i="41"/>
  <c r="AA561" i="41"/>
  <c r="AB561" i="41"/>
  <c r="I289" i="41"/>
  <c r="W272" i="41"/>
  <c r="H289" i="41"/>
  <c r="V272" i="41"/>
  <c r="Z560" i="41"/>
  <c r="AH560" i="41"/>
  <c r="J289" i="41"/>
  <c r="K289" i="41"/>
  <c r="X272" i="41"/>
  <c r="Y272" i="41"/>
  <c r="AA272" i="41"/>
  <c r="AH272" i="41"/>
  <c r="AG272" i="41"/>
  <c r="AD560" i="41"/>
  <c r="AC560" i="41"/>
  <c r="AA560" i="41"/>
  <c r="AB560" i="41"/>
  <c r="I288" i="41"/>
  <c r="W271" i="41"/>
  <c r="H288" i="41"/>
  <c r="V271" i="41"/>
  <c r="Z559" i="41"/>
  <c r="AH559" i="41"/>
  <c r="J288" i="41"/>
  <c r="K288" i="41"/>
  <c r="X271" i="41"/>
  <c r="Y271" i="41"/>
  <c r="AA271" i="41"/>
  <c r="AH271" i="41"/>
  <c r="AG271" i="41"/>
  <c r="AD559" i="41"/>
  <c r="AC559" i="41"/>
  <c r="AA559" i="41"/>
  <c r="AB559" i="41"/>
  <c r="I287" i="41"/>
  <c r="W270" i="41"/>
  <c r="H287" i="41"/>
  <c r="V270" i="41"/>
  <c r="Z558" i="41"/>
  <c r="AH558" i="41"/>
  <c r="J287" i="41"/>
  <c r="K287" i="41"/>
  <c r="X270" i="41"/>
  <c r="Y270" i="41"/>
  <c r="AA270" i="41"/>
  <c r="AH270" i="41"/>
  <c r="AG270" i="41"/>
  <c r="AD558" i="41"/>
  <c r="AC558" i="41"/>
  <c r="AA558" i="41"/>
  <c r="AB558" i="41"/>
  <c r="I286" i="41"/>
  <c r="W269" i="41"/>
  <c r="H286" i="41"/>
  <c r="V269" i="41"/>
  <c r="Z557" i="41"/>
  <c r="AH557" i="41"/>
  <c r="J286" i="41"/>
  <c r="K286" i="41"/>
  <c r="X269" i="41"/>
  <c r="Y269" i="41"/>
  <c r="AA269" i="41"/>
  <c r="AH269" i="41"/>
  <c r="AG269" i="41"/>
  <c r="AD557" i="41"/>
  <c r="AC557" i="41"/>
  <c r="AA557" i="41"/>
  <c r="AB557" i="41"/>
  <c r="I285" i="41"/>
  <c r="W268" i="41"/>
  <c r="H285" i="41"/>
  <c r="V268" i="41"/>
  <c r="Z556" i="41"/>
  <c r="AH556" i="41"/>
  <c r="J285" i="41"/>
  <c r="K285" i="41"/>
  <c r="X268" i="41"/>
  <c r="Y268" i="41"/>
  <c r="AA268" i="41"/>
  <c r="AH268" i="41"/>
  <c r="AG268" i="41"/>
  <c r="AD556" i="41"/>
  <c r="AC556" i="41"/>
  <c r="AA556" i="41"/>
  <c r="AB556" i="41"/>
  <c r="I284" i="41"/>
  <c r="W267" i="41"/>
  <c r="H284" i="41"/>
  <c r="V267" i="41"/>
  <c r="Z555" i="41"/>
  <c r="AH555" i="41"/>
  <c r="J284" i="41"/>
  <c r="K284" i="41"/>
  <c r="X267" i="41"/>
  <c r="Y267" i="41"/>
  <c r="AA267" i="41"/>
  <c r="AH267" i="41"/>
  <c r="AG267" i="41"/>
  <c r="AD555" i="41"/>
  <c r="AC555" i="41"/>
  <c r="AA555" i="41"/>
  <c r="AB555" i="41"/>
  <c r="I283" i="41"/>
  <c r="W266" i="41"/>
  <c r="H283" i="41"/>
  <c r="V266" i="41"/>
  <c r="Z554" i="41"/>
  <c r="AH554" i="41"/>
  <c r="J283" i="41"/>
  <c r="K283" i="41"/>
  <c r="X266" i="41"/>
  <c r="Y266" i="41"/>
  <c r="AA266" i="41"/>
  <c r="AH266" i="41"/>
  <c r="AG266" i="41"/>
  <c r="AD554" i="41"/>
  <c r="AC554" i="41"/>
  <c r="AA554" i="41"/>
  <c r="AB554" i="41"/>
  <c r="I282" i="41"/>
  <c r="W265" i="41"/>
  <c r="H282" i="41"/>
  <c r="V265" i="41"/>
  <c r="Z553" i="41"/>
  <c r="AH553" i="41"/>
  <c r="J282" i="41"/>
  <c r="K282" i="41"/>
  <c r="X265" i="41"/>
  <c r="Y265" i="41"/>
  <c r="AA265" i="41"/>
  <c r="AH265" i="41"/>
  <c r="AG265" i="41"/>
  <c r="AD553" i="41"/>
  <c r="AC553" i="41"/>
  <c r="AA553" i="41"/>
  <c r="AB553" i="41"/>
  <c r="I281" i="41"/>
  <c r="W264" i="41"/>
  <c r="H281" i="41"/>
  <c r="V264" i="41"/>
  <c r="Z552" i="41"/>
  <c r="AH552" i="41"/>
  <c r="J281" i="41"/>
  <c r="K281" i="41"/>
  <c r="X264" i="41"/>
  <c r="Y264" i="41"/>
  <c r="AA264" i="41"/>
  <c r="AH264" i="41"/>
  <c r="AG264" i="41"/>
  <c r="AD552" i="41"/>
  <c r="AC552" i="41"/>
  <c r="AA552" i="41"/>
  <c r="AB552" i="41"/>
  <c r="I280" i="41"/>
  <c r="W263" i="41"/>
  <c r="H280" i="41"/>
  <c r="V263" i="41"/>
  <c r="Z551" i="41"/>
  <c r="AH551" i="41"/>
  <c r="J280" i="41"/>
  <c r="K280" i="41"/>
  <c r="X263" i="41"/>
  <c r="Y263" i="41"/>
  <c r="AA263" i="41"/>
  <c r="AH263" i="41"/>
  <c r="AG263" i="41"/>
  <c r="AD551" i="41"/>
  <c r="AC551" i="41"/>
  <c r="AA551" i="41"/>
  <c r="AB551" i="41"/>
  <c r="I279" i="41"/>
  <c r="W262" i="41"/>
  <c r="H279" i="41"/>
  <c r="V262" i="41"/>
  <c r="Z550" i="41"/>
  <c r="AH550" i="41"/>
  <c r="J279" i="41"/>
  <c r="K279" i="41"/>
  <c r="X262" i="41"/>
  <c r="Y262" i="41"/>
  <c r="AA262" i="41"/>
  <c r="AH262" i="41"/>
  <c r="AG262" i="41"/>
  <c r="AD550" i="41"/>
  <c r="AC550" i="41"/>
  <c r="AA550" i="41"/>
  <c r="AB550" i="41"/>
  <c r="I278" i="41"/>
  <c r="W261" i="41"/>
  <c r="H278" i="41"/>
  <c r="V261" i="41"/>
  <c r="Z549" i="41"/>
  <c r="AH549" i="41"/>
  <c r="J278" i="41"/>
  <c r="K278" i="41"/>
  <c r="X261" i="41"/>
  <c r="Y261" i="41"/>
  <c r="AA261" i="41"/>
  <c r="AH261" i="41"/>
  <c r="AG261" i="41"/>
  <c r="AD549" i="41"/>
  <c r="AC549" i="41"/>
  <c r="AA549" i="41"/>
  <c r="AB549" i="41"/>
  <c r="I277" i="41"/>
  <c r="W260" i="41"/>
  <c r="H277" i="41"/>
  <c r="V260" i="41"/>
  <c r="Z548" i="41"/>
  <c r="AH548" i="41"/>
  <c r="J277" i="41"/>
  <c r="K277" i="41"/>
  <c r="X260" i="41"/>
  <c r="Y260" i="41"/>
  <c r="AA260" i="41"/>
  <c r="AH260" i="41"/>
  <c r="AG260" i="41"/>
  <c r="AD548" i="41"/>
  <c r="AC548" i="41"/>
  <c r="AA548" i="41"/>
  <c r="AB548" i="41"/>
  <c r="I276" i="41"/>
  <c r="W259" i="41"/>
  <c r="H276" i="41"/>
  <c r="V259" i="41"/>
  <c r="Z547" i="41"/>
  <c r="AH547" i="41"/>
  <c r="J276" i="41"/>
  <c r="K276" i="41"/>
  <c r="X259" i="41"/>
  <c r="Y259" i="41"/>
  <c r="AA259" i="41"/>
  <c r="AH259" i="41"/>
  <c r="AG259" i="41"/>
  <c r="AD547" i="41"/>
  <c r="AC547" i="41"/>
  <c r="AA547" i="41"/>
  <c r="AB547" i="41"/>
  <c r="I275" i="41"/>
  <c r="W258" i="41"/>
  <c r="H275" i="41"/>
  <c r="V258" i="41"/>
  <c r="Z546" i="41"/>
  <c r="AH546" i="41"/>
  <c r="J275" i="41"/>
  <c r="K275" i="41"/>
  <c r="X258" i="41"/>
  <c r="Y258" i="41"/>
  <c r="AA258" i="41"/>
  <c r="AH258" i="41"/>
  <c r="AG258" i="41"/>
  <c r="AD546" i="41"/>
  <c r="AC546" i="41"/>
  <c r="AA546" i="41"/>
  <c r="AB546" i="41"/>
  <c r="I274" i="41"/>
  <c r="W257" i="41"/>
  <c r="H274" i="41"/>
  <c r="V257" i="41"/>
  <c r="Z545" i="41"/>
  <c r="AH545" i="41"/>
  <c r="J274" i="41"/>
  <c r="K274" i="41"/>
  <c r="X257" i="41"/>
  <c r="Y257" i="41"/>
  <c r="AA257" i="41"/>
  <c r="AH257" i="41"/>
  <c r="AG257" i="41"/>
  <c r="AD545" i="41"/>
  <c r="AC545" i="41"/>
  <c r="AA545" i="41"/>
  <c r="AB545" i="41"/>
  <c r="I273" i="41"/>
  <c r="W256" i="41"/>
  <c r="H273" i="41"/>
  <c r="V256" i="41"/>
  <c r="Z544" i="41"/>
  <c r="AH544" i="41"/>
  <c r="J273" i="41"/>
  <c r="K273" i="41"/>
  <c r="X256" i="41"/>
  <c r="Y256" i="41"/>
  <c r="AA256" i="41"/>
  <c r="AH256" i="41"/>
  <c r="AG256" i="41"/>
  <c r="AD544" i="41"/>
  <c r="AC544" i="41"/>
  <c r="AA544" i="41"/>
  <c r="AB544" i="41"/>
  <c r="I272" i="41"/>
  <c r="W255" i="41"/>
  <c r="H272" i="41"/>
  <c r="V255" i="41"/>
  <c r="Z543" i="41"/>
  <c r="AH543" i="41"/>
  <c r="J272" i="41"/>
  <c r="K272" i="41"/>
  <c r="X255" i="41"/>
  <c r="Y255" i="41"/>
  <c r="AA255" i="41"/>
  <c r="AH255" i="41"/>
  <c r="AG255" i="41"/>
  <c r="AD543" i="41"/>
  <c r="AC543" i="41"/>
  <c r="AA543" i="41"/>
  <c r="AB543" i="41"/>
  <c r="I271" i="41"/>
  <c r="W254" i="41"/>
  <c r="H271" i="41"/>
  <c r="V254" i="41"/>
  <c r="Z542" i="41"/>
  <c r="AH542" i="41"/>
  <c r="J271" i="41"/>
  <c r="K271" i="41"/>
  <c r="X254" i="41"/>
  <c r="Y254" i="41"/>
  <c r="AA254" i="41"/>
  <c r="AH254" i="41"/>
  <c r="AG254" i="41"/>
  <c r="AD542" i="41"/>
  <c r="AC542" i="41"/>
  <c r="AA542" i="41"/>
  <c r="AB542" i="41"/>
  <c r="I270" i="41"/>
  <c r="W253" i="41"/>
  <c r="H270" i="41"/>
  <c r="V253" i="41"/>
  <c r="Z541" i="41"/>
  <c r="AH541" i="41"/>
  <c r="J270" i="41"/>
  <c r="K270" i="41"/>
  <c r="X253" i="41"/>
  <c r="Y253" i="41"/>
  <c r="AA253" i="41"/>
  <c r="AH253" i="41"/>
  <c r="AG253" i="41"/>
  <c r="AD541" i="41"/>
  <c r="AC541" i="41"/>
  <c r="AA541" i="41"/>
  <c r="AB541" i="41"/>
  <c r="I269" i="41"/>
  <c r="W252" i="41"/>
  <c r="H269" i="41"/>
  <c r="V252" i="41"/>
  <c r="Z540" i="41"/>
  <c r="AH540" i="41"/>
  <c r="J269" i="41"/>
  <c r="K269" i="41"/>
  <c r="X252" i="41"/>
  <c r="Y252" i="41"/>
  <c r="AA252" i="41"/>
  <c r="AH252" i="41"/>
  <c r="AG252" i="41"/>
  <c r="AD540" i="41"/>
  <c r="AC540" i="41"/>
  <c r="AA540" i="41"/>
  <c r="AB540" i="41"/>
  <c r="I268" i="41"/>
  <c r="W251" i="41"/>
  <c r="H268" i="41"/>
  <c r="V251" i="41"/>
  <c r="Z539" i="41"/>
  <c r="AH539" i="41"/>
  <c r="J268" i="41"/>
  <c r="K268" i="41"/>
  <c r="X251" i="41"/>
  <c r="Y251" i="41"/>
  <c r="AA251" i="41"/>
  <c r="AH251" i="41"/>
  <c r="AG251" i="41"/>
  <c r="AD539" i="41"/>
  <c r="AC539" i="41"/>
  <c r="AA539" i="41"/>
  <c r="AB539" i="41"/>
  <c r="I267" i="41"/>
  <c r="W250" i="41"/>
  <c r="H267" i="41"/>
  <c r="V250" i="41"/>
  <c r="Z538" i="41"/>
  <c r="AH538" i="41"/>
  <c r="J267" i="41"/>
  <c r="K267" i="41"/>
  <c r="X250" i="41"/>
  <c r="Y250" i="41"/>
  <c r="AA250" i="41"/>
  <c r="AH250" i="41"/>
  <c r="AG250" i="41"/>
  <c r="AD538" i="41"/>
  <c r="AC538" i="41"/>
  <c r="AA538" i="41"/>
  <c r="AB538" i="41"/>
  <c r="I266" i="41"/>
  <c r="W249" i="41"/>
  <c r="H266" i="41"/>
  <c r="V249" i="41"/>
  <c r="Z537" i="41"/>
  <c r="AH537" i="41"/>
  <c r="J266" i="41"/>
  <c r="K266" i="41"/>
  <c r="X249" i="41"/>
  <c r="Y249" i="41"/>
  <c r="AA249" i="41"/>
  <c r="AH249" i="41"/>
  <c r="AG249" i="41"/>
  <c r="AD537" i="41"/>
  <c r="AC537" i="41"/>
  <c r="AA537" i="41"/>
  <c r="AB537" i="41"/>
  <c r="I265" i="41"/>
  <c r="W248" i="41"/>
  <c r="H265" i="41"/>
  <c r="V248" i="41"/>
  <c r="Z536" i="41"/>
  <c r="AH536" i="41"/>
  <c r="J265" i="41"/>
  <c r="K265" i="41"/>
  <c r="X248" i="41"/>
  <c r="Y248" i="41"/>
  <c r="AA248" i="41"/>
  <c r="AH248" i="41"/>
  <c r="AG248" i="41"/>
  <c r="AD536" i="41"/>
  <c r="AC536" i="41"/>
  <c r="AA536" i="41"/>
  <c r="AB536" i="41"/>
  <c r="I264" i="41"/>
  <c r="W247" i="41"/>
  <c r="H264" i="41"/>
  <c r="V247" i="41"/>
  <c r="Z535" i="41"/>
  <c r="AH535" i="41"/>
  <c r="J264" i="41"/>
  <c r="K264" i="41"/>
  <c r="X247" i="41"/>
  <c r="Y247" i="41"/>
  <c r="AA247" i="41"/>
  <c r="AH247" i="41"/>
  <c r="AG247" i="41"/>
  <c r="AD535" i="41"/>
  <c r="AC535" i="41"/>
  <c r="AA535" i="41"/>
  <c r="AB535" i="41"/>
  <c r="I263" i="41"/>
  <c r="W246" i="41"/>
  <c r="H263" i="41"/>
  <c r="V246" i="41"/>
  <c r="Z534" i="41"/>
  <c r="AH534" i="41"/>
  <c r="J263" i="41"/>
  <c r="K263" i="41"/>
  <c r="X246" i="41"/>
  <c r="Y246" i="41"/>
  <c r="AA246" i="41"/>
  <c r="AH246" i="41"/>
  <c r="AG246" i="41"/>
  <c r="AD534" i="41"/>
  <c r="AC534" i="41"/>
  <c r="AA534" i="41"/>
  <c r="AB534" i="41"/>
  <c r="I262" i="41"/>
  <c r="W245" i="41"/>
  <c r="H262" i="41"/>
  <c r="V245" i="41"/>
  <c r="Z533" i="41"/>
  <c r="AH533" i="41"/>
  <c r="J262" i="41"/>
  <c r="K262" i="41"/>
  <c r="X245" i="41"/>
  <c r="Y245" i="41"/>
  <c r="AA245" i="41"/>
  <c r="AH245" i="41"/>
  <c r="AG245" i="41"/>
  <c r="AD533" i="41"/>
  <c r="AC533" i="41"/>
  <c r="AA533" i="41"/>
  <c r="AB533" i="41"/>
  <c r="I261" i="41"/>
  <c r="W244" i="41"/>
  <c r="H261" i="41"/>
  <c r="V244" i="41"/>
  <c r="Z532" i="41"/>
  <c r="AH532" i="41"/>
  <c r="J261" i="41"/>
  <c r="K261" i="41"/>
  <c r="X244" i="41"/>
  <c r="Y244" i="41"/>
  <c r="AA244" i="41"/>
  <c r="AH244" i="41"/>
  <c r="AG244" i="41"/>
  <c r="AD532" i="41"/>
  <c r="AC532" i="41"/>
  <c r="AA532" i="41"/>
  <c r="AB532" i="41"/>
  <c r="I260" i="41"/>
  <c r="W243" i="41"/>
  <c r="H260" i="41"/>
  <c r="V243" i="41"/>
  <c r="Z531" i="41"/>
  <c r="AH531" i="41"/>
  <c r="J260" i="41"/>
  <c r="K260" i="41"/>
  <c r="X243" i="41"/>
  <c r="Y243" i="41"/>
  <c r="AA243" i="41"/>
  <c r="AH243" i="41"/>
  <c r="AG243" i="41"/>
  <c r="AD531" i="41"/>
  <c r="AC531" i="41"/>
  <c r="AA531" i="41"/>
  <c r="AB531" i="41"/>
  <c r="I259" i="41"/>
  <c r="W242" i="41"/>
  <c r="H259" i="41"/>
  <c r="V242" i="41"/>
  <c r="Z530" i="41"/>
  <c r="AH530" i="41"/>
  <c r="J259" i="41"/>
  <c r="K259" i="41"/>
  <c r="X242" i="41"/>
  <c r="Y242" i="41"/>
  <c r="AA242" i="41"/>
  <c r="AH242" i="41"/>
  <c r="AG242" i="41"/>
  <c r="AD530" i="41"/>
  <c r="AC530" i="41"/>
  <c r="AA530" i="41"/>
  <c r="AB530" i="41"/>
  <c r="I258" i="41"/>
  <c r="W241" i="41"/>
  <c r="H258" i="41"/>
  <c r="V241" i="41"/>
  <c r="Z529" i="41"/>
  <c r="AH529" i="41"/>
  <c r="J258" i="41"/>
  <c r="K258" i="41"/>
  <c r="X241" i="41"/>
  <c r="Y241" i="41"/>
  <c r="AA241" i="41"/>
  <c r="AH241" i="41"/>
  <c r="AG241" i="41"/>
  <c r="AD529" i="41"/>
  <c r="AC529" i="41"/>
  <c r="AA529" i="41"/>
  <c r="AB529" i="41"/>
  <c r="I257" i="41"/>
  <c r="W240" i="41"/>
  <c r="H257" i="41"/>
  <c r="V240" i="41"/>
  <c r="Z528" i="41"/>
  <c r="AH528" i="41"/>
  <c r="J257" i="41"/>
  <c r="K257" i="41"/>
  <c r="X240" i="41"/>
  <c r="Y240" i="41"/>
  <c r="AA240" i="41"/>
  <c r="AH240" i="41"/>
  <c r="AG240" i="41"/>
  <c r="AD528" i="41"/>
  <c r="AC528" i="41"/>
  <c r="AA528" i="41"/>
  <c r="AB528" i="41"/>
  <c r="I256" i="41"/>
  <c r="W239" i="41"/>
  <c r="H256" i="41"/>
  <c r="V239" i="41"/>
  <c r="Z527" i="41"/>
  <c r="AH527" i="41"/>
  <c r="J256" i="41"/>
  <c r="K256" i="41"/>
  <c r="X239" i="41"/>
  <c r="Y239" i="41"/>
  <c r="AA239" i="41"/>
  <c r="AH239" i="41"/>
  <c r="AG239" i="41"/>
  <c r="AD527" i="41"/>
  <c r="AC527" i="41"/>
  <c r="AA527" i="41"/>
  <c r="AB527" i="41"/>
  <c r="I255" i="41"/>
  <c r="W238" i="41"/>
  <c r="H255" i="41"/>
  <c r="V238" i="41"/>
  <c r="Z526" i="41"/>
  <c r="AH526" i="41"/>
  <c r="J255" i="41"/>
  <c r="K255" i="41"/>
  <c r="X238" i="41"/>
  <c r="Y238" i="41"/>
  <c r="AA238" i="41"/>
  <c r="AH238" i="41"/>
  <c r="AG238" i="41"/>
  <c r="AD526" i="41"/>
  <c r="AC526" i="41"/>
  <c r="AA526" i="41"/>
  <c r="AB526" i="41"/>
  <c r="I254" i="41"/>
  <c r="W237" i="41"/>
  <c r="H254" i="41"/>
  <c r="V237" i="41"/>
  <c r="Z525" i="41"/>
  <c r="AH525" i="41"/>
  <c r="J254" i="41"/>
  <c r="K254" i="41"/>
  <c r="X237" i="41"/>
  <c r="Y237" i="41"/>
  <c r="AA237" i="41"/>
  <c r="AH237" i="41"/>
  <c r="AG237" i="41"/>
  <c r="AD525" i="41"/>
  <c r="AC525" i="41"/>
  <c r="AA525" i="41"/>
  <c r="AB525" i="41"/>
  <c r="I253" i="41"/>
  <c r="W236" i="41"/>
  <c r="H253" i="41"/>
  <c r="V236" i="41"/>
  <c r="Z524" i="41"/>
  <c r="AH524" i="41"/>
  <c r="J253" i="41"/>
  <c r="K253" i="41"/>
  <c r="X236" i="41"/>
  <c r="Y236" i="41"/>
  <c r="AA236" i="41"/>
  <c r="AH236" i="41"/>
  <c r="AG236" i="41"/>
  <c r="AD524" i="41"/>
  <c r="AC524" i="41"/>
  <c r="AA524" i="41"/>
  <c r="AB524" i="41"/>
  <c r="I252" i="41"/>
  <c r="W235" i="41"/>
  <c r="H252" i="41"/>
  <c r="V235" i="41"/>
  <c r="Z523" i="41"/>
  <c r="AH523" i="41"/>
  <c r="J252" i="41"/>
  <c r="K252" i="41"/>
  <c r="X235" i="41"/>
  <c r="Y235" i="41"/>
  <c r="AA235" i="41"/>
  <c r="AH235" i="41"/>
  <c r="AG235" i="41"/>
  <c r="AD523" i="41"/>
  <c r="AC523" i="41"/>
  <c r="AA523" i="41"/>
  <c r="AB523" i="41"/>
  <c r="I251" i="41"/>
  <c r="W234" i="41"/>
  <c r="H251" i="41"/>
  <c r="V234" i="41"/>
  <c r="Z522" i="41"/>
  <c r="AH522" i="41"/>
  <c r="J251" i="41"/>
  <c r="K251" i="41"/>
  <c r="X234" i="41"/>
  <c r="Y234" i="41"/>
  <c r="AA234" i="41"/>
  <c r="AH234" i="41"/>
  <c r="AG234" i="41"/>
  <c r="AD522" i="41"/>
  <c r="AC522" i="41"/>
  <c r="AA522" i="41"/>
  <c r="AB522" i="41"/>
  <c r="I250" i="41"/>
  <c r="W233" i="41"/>
  <c r="H250" i="41"/>
  <c r="V233" i="41"/>
  <c r="Z521" i="41"/>
  <c r="AH521" i="41"/>
  <c r="J250" i="41"/>
  <c r="K250" i="41"/>
  <c r="X233" i="41"/>
  <c r="Y233" i="41"/>
  <c r="AA233" i="41"/>
  <c r="AH233" i="41"/>
  <c r="AG233" i="41"/>
  <c r="AD521" i="41"/>
  <c r="AC521" i="41"/>
  <c r="AA521" i="41"/>
  <c r="AB521" i="41"/>
  <c r="I249" i="41"/>
  <c r="W232" i="41"/>
  <c r="H249" i="41"/>
  <c r="V232" i="41"/>
  <c r="Z520" i="41"/>
  <c r="AH520" i="41"/>
  <c r="J249" i="41"/>
  <c r="K249" i="41"/>
  <c r="X232" i="41"/>
  <c r="Y232" i="41"/>
  <c r="AA232" i="41"/>
  <c r="AH232" i="41"/>
  <c r="AG232" i="41"/>
  <c r="AD520" i="41"/>
  <c r="AC520" i="41"/>
  <c r="AA520" i="41"/>
  <c r="AB520" i="41"/>
  <c r="I248" i="41"/>
  <c r="W231" i="41"/>
  <c r="H248" i="41"/>
  <c r="V231" i="41"/>
  <c r="Z519" i="41"/>
  <c r="AH519" i="41"/>
  <c r="J248" i="41"/>
  <c r="K248" i="41"/>
  <c r="X231" i="41"/>
  <c r="Y231" i="41"/>
  <c r="AA231" i="41"/>
  <c r="AH231" i="41"/>
  <c r="AG231" i="41"/>
  <c r="AD519" i="41"/>
  <c r="AC519" i="41"/>
  <c r="AA519" i="41"/>
  <c r="AB519" i="41"/>
  <c r="I247" i="41"/>
  <c r="W230" i="41"/>
  <c r="H247" i="41"/>
  <c r="V230" i="41"/>
  <c r="Z518" i="41"/>
  <c r="AH518" i="41"/>
  <c r="J247" i="41"/>
  <c r="K247" i="41"/>
  <c r="X230" i="41"/>
  <c r="Y230" i="41"/>
  <c r="AA230" i="41"/>
  <c r="AH230" i="41"/>
  <c r="AG230" i="41"/>
  <c r="AD518" i="41"/>
  <c r="AC518" i="41"/>
  <c r="AA518" i="41"/>
  <c r="AB518" i="41"/>
  <c r="I246" i="41"/>
  <c r="W229" i="41"/>
  <c r="H246" i="41"/>
  <c r="V229" i="41"/>
  <c r="Z517" i="41"/>
  <c r="AH517" i="41"/>
  <c r="J246" i="41"/>
  <c r="K246" i="41"/>
  <c r="X229" i="41"/>
  <c r="Y229" i="41"/>
  <c r="AA229" i="41"/>
  <c r="AH229" i="41"/>
  <c r="AG229" i="41"/>
  <c r="AD517" i="41"/>
  <c r="AC517" i="41"/>
  <c r="AA517" i="41"/>
  <c r="AB517" i="41"/>
  <c r="I245" i="41"/>
  <c r="W228" i="41"/>
  <c r="H245" i="41"/>
  <c r="V228" i="41"/>
  <c r="Z516" i="41"/>
  <c r="AH516" i="41"/>
  <c r="J245" i="41"/>
  <c r="K245" i="41"/>
  <c r="X228" i="41"/>
  <c r="Y228" i="41"/>
  <c r="AA228" i="41"/>
  <c r="AH228" i="41"/>
  <c r="AG228" i="41"/>
  <c r="AD516" i="41"/>
  <c r="AC516" i="41"/>
  <c r="AA516" i="41"/>
  <c r="AB516" i="41"/>
  <c r="I244" i="41"/>
  <c r="W227" i="41"/>
  <c r="H244" i="41"/>
  <c r="V227" i="41"/>
  <c r="Z515" i="41"/>
  <c r="AH515" i="41"/>
  <c r="J244" i="41"/>
  <c r="K244" i="41"/>
  <c r="X227" i="41"/>
  <c r="Y227" i="41"/>
  <c r="AA227" i="41"/>
  <c r="AH227" i="41"/>
  <c r="AG227" i="41"/>
  <c r="AD515" i="41"/>
  <c r="AC515" i="41"/>
  <c r="AA515" i="41"/>
  <c r="AB515" i="41"/>
  <c r="I243" i="41"/>
  <c r="W226" i="41"/>
  <c r="H243" i="41"/>
  <c r="V226" i="41"/>
  <c r="Z514" i="41"/>
  <c r="AH514" i="41"/>
  <c r="J243" i="41"/>
  <c r="K243" i="41"/>
  <c r="X226" i="41"/>
  <c r="Y226" i="41"/>
  <c r="AA226" i="41"/>
  <c r="AH226" i="41"/>
  <c r="AG226" i="41"/>
  <c r="AD514" i="41"/>
  <c r="AC514" i="41"/>
  <c r="AA514" i="41"/>
  <c r="AB514" i="41"/>
  <c r="I242" i="41"/>
  <c r="W225" i="41"/>
  <c r="H242" i="41"/>
  <c r="V225" i="41"/>
  <c r="Z513" i="41"/>
  <c r="AH513" i="41"/>
  <c r="J242" i="41"/>
  <c r="K242" i="41"/>
  <c r="X225" i="41"/>
  <c r="Y225" i="41"/>
  <c r="AA225" i="41"/>
  <c r="AH225" i="41"/>
  <c r="AG225" i="41"/>
  <c r="AD513" i="41"/>
  <c r="AC513" i="41"/>
  <c r="AA513" i="41"/>
  <c r="AB513" i="41"/>
  <c r="I241" i="41"/>
  <c r="W224" i="41"/>
  <c r="H241" i="41"/>
  <c r="V224" i="41"/>
  <c r="Z512" i="41"/>
  <c r="AH512" i="41"/>
  <c r="J241" i="41"/>
  <c r="K241" i="41"/>
  <c r="X224" i="41"/>
  <c r="Y224" i="41"/>
  <c r="AA224" i="41"/>
  <c r="AH224" i="41"/>
  <c r="AG224" i="41"/>
  <c r="AD512" i="41"/>
  <c r="AC512" i="41"/>
  <c r="AA512" i="41"/>
  <c r="AB512" i="41"/>
  <c r="I240" i="41"/>
  <c r="W223" i="41"/>
  <c r="H240" i="41"/>
  <c r="V223" i="41"/>
  <c r="Z511" i="41"/>
  <c r="AH511" i="41"/>
  <c r="J240" i="41"/>
  <c r="K240" i="41"/>
  <c r="X223" i="41"/>
  <c r="Y223" i="41"/>
  <c r="AA223" i="41"/>
  <c r="AH223" i="41"/>
  <c r="AG223" i="41"/>
  <c r="AD511" i="41"/>
  <c r="AC511" i="41"/>
  <c r="AA511" i="41"/>
  <c r="AB511" i="41"/>
  <c r="I239" i="41"/>
  <c r="W222" i="41"/>
  <c r="H239" i="41"/>
  <c r="V222" i="41"/>
  <c r="Z510" i="41"/>
  <c r="AH510" i="41"/>
  <c r="J239" i="41"/>
  <c r="K239" i="41"/>
  <c r="X222" i="41"/>
  <c r="Y222" i="41"/>
  <c r="AA222" i="41"/>
  <c r="AH222" i="41"/>
  <c r="AG222" i="41"/>
  <c r="AD510" i="41"/>
  <c r="AC510" i="41"/>
  <c r="AA510" i="41"/>
  <c r="AB510" i="41"/>
  <c r="I238" i="41"/>
  <c r="W221" i="41"/>
  <c r="H238" i="41"/>
  <c r="V221" i="41"/>
  <c r="Z509" i="41"/>
  <c r="AH509" i="41"/>
  <c r="J238" i="41"/>
  <c r="K238" i="41"/>
  <c r="X221" i="41"/>
  <c r="Y221" i="41"/>
  <c r="AA221" i="41"/>
  <c r="AH221" i="41"/>
  <c r="AG221" i="41"/>
  <c r="AD509" i="41"/>
  <c r="AC509" i="41"/>
  <c r="AA509" i="41"/>
  <c r="AB509" i="41"/>
  <c r="I237" i="41"/>
  <c r="W220" i="41"/>
  <c r="H237" i="41"/>
  <c r="V220" i="41"/>
  <c r="Z508" i="41"/>
  <c r="AH508" i="41"/>
  <c r="J237" i="41"/>
  <c r="K237" i="41"/>
  <c r="X220" i="41"/>
  <c r="Y220" i="41"/>
  <c r="AA220" i="41"/>
  <c r="AH220" i="41"/>
  <c r="AG220" i="41"/>
  <c r="AD508" i="41"/>
  <c r="AC508" i="41"/>
  <c r="AA508" i="41"/>
  <c r="AB508" i="41"/>
  <c r="I236" i="41"/>
  <c r="W219" i="41"/>
  <c r="H236" i="41"/>
  <c r="V219" i="41"/>
  <c r="Z507" i="41"/>
  <c r="AH507" i="41"/>
  <c r="J236" i="41"/>
  <c r="K236" i="41"/>
  <c r="X219" i="41"/>
  <c r="Y219" i="41"/>
  <c r="AA219" i="41"/>
  <c r="AH219" i="41"/>
  <c r="AG219" i="41"/>
  <c r="AD507" i="41"/>
  <c r="AC507" i="41"/>
  <c r="AA507" i="41"/>
  <c r="AB507" i="41"/>
  <c r="I235" i="41"/>
  <c r="W218" i="41"/>
  <c r="H235" i="41"/>
  <c r="V218" i="41"/>
  <c r="Z506" i="41"/>
  <c r="AH506" i="41"/>
  <c r="J235" i="41"/>
  <c r="K235" i="41"/>
  <c r="X218" i="41"/>
  <c r="Y218" i="41"/>
  <c r="AA218" i="41"/>
  <c r="AH218" i="41"/>
  <c r="AG218" i="41"/>
  <c r="AD506" i="41"/>
  <c r="AC506" i="41"/>
  <c r="AA506" i="41"/>
  <c r="AB506" i="41"/>
  <c r="I234" i="41"/>
  <c r="W217" i="41"/>
  <c r="H234" i="41"/>
  <c r="V217" i="41"/>
  <c r="Z505" i="41"/>
  <c r="AH505" i="41"/>
  <c r="J234" i="41"/>
  <c r="K234" i="41"/>
  <c r="X217" i="41"/>
  <c r="Y217" i="41"/>
  <c r="AA217" i="41"/>
  <c r="AH217" i="41"/>
  <c r="AG217" i="41"/>
  <c r="AD505" i="41"/>
  <c r="AC505" i="41"/>
  <c r="AA505" i="41"/>
  <c r="AB505" i="41"/>
  <c r="I233" i="41"/>
  <c r="W216" i="41"/>
  <c r="H233" i="41"/>
  <c r="V216" i="41"/>
  <c r="Z504" i="41"/>
  <c r="AH504" i="41"/>
  <c r="J233" i="41"/>
  <c r="K233" i="41"/>
  <c r="X216" i="41"/>
  <c r="Y216" i="41"/>
  <c r="AA216" i="41"/>
  <c r="AH216" i="41"/>
  <c r="AG216" i="41"/>
  <c r="AD504" i="41"/>
  <c r="AC504" i="41"/>
  <c r="AA504" i="41"/>
  <c r="AB504" i="41"/>
  <c r="I232" i="41"/>
  <c r="W215" i="41"/>
  <c r="H232" i="41"/>
  <c r="V215" i="41"/>
  <c r="Z503" i="41"/>
  <c r="AH503" i="41"/>
  <c r="J232" i="41"/>
  <c r="K232" i="41"/>
  <c r="X215" i="41"/>
  <c r="Y215" i="41"/>
  <c r="AA215" i="41"/>
  <c r="AH215" i="41"/>
  <c r="AG215" i="41"/>
  <c r="AD503" i="41"/>
  <c r="AC503" i="41"/>
  <c r="AA503" i="41"/>
  <c r="AB503" i="41"/>
  <c r="I231" i="41"/>
  <c r="W214" i="41"/>
  <c r="H231" i="41"/>
  <c r="V214" i="41"/>
  <c r="Z502" i="41"/>
  <c r="AH502" i="41"/>
  <c r="J231" i="41"/>
  <c r="K231" i="41"/>
  <c r="X214" i="41"/>
  <c r="Y214" i="41"/>
  <c r="AA214" i="41"/>
  <c r="AH214" i="41"/>
  <c r="AG214" i="41"/>
  <c r="AD502" i="41"/>
  <c r="AC502" i="41"/>
  <c r="AA502" i="41"/>
  <c r="AB502" i="41"/>
  <c r="I230" i="41"/>
  <c r="W213" i="41"/>
  <c r="H230" i="41"/>
  <c r="V213" i="41"/>
  <c r="Z501" i="41"/>
  <c r="AH501" i="41"/>
  <c r="J230" i="41"/>
  <c r="K230" i="41"/>
  <c r="X213" i="41"/>
  <c r="Y213" i="41"/>
  <c r="AA213" i="41"/>
  <c r="AH213" i="41"/>
  <c r="AG213" i="41"/>
  <c r="AD501" i="41"/>
  <c r="AC501" i="41"/>
  <c r="AA501" i="41"/>
  <c r="AB501" i="41"/>
  <c r="I229" i="41"/>
  <c r="W212" i="41"/>
  <c r="H229" i="41"/>
  <c r="V212" i="41"/>
  <c r="Z500" i="41"/>
  <c r="AH500" i="41"/>
  <c r="J229" i="41"/>
  <c r="K229" i="41"/>
  <c r="X212" i="41"/>
  <c r="Y212" i="41"/>
  <c r="AA212" i="41"/>
  <c r="AH212" i="41"/>
  <c r="AG212" i="41"/>
  <c r="AD500" i="41"/>
  <c r="AC500" i="41"/>
  <c r="AA500" i="41"/>
  <c r="AB500" i="41"/>
  <c r="I228" i="41"/>
  <c r="W211" i="41"/>
  <c r="H228" i="41"/>
  <c r="V211" i="41"/>
  <c r="Z499" i="41"/>
  <c r="AH499" i="41"/>
  <c r="J228" i="41"/>
  <c r="K228" i="41"/>
  <c r="X211" i="41"/>
  <c r="Y211" i="41"/>
  <c r="AA211" i="41"/>
  <c r="AH211" i="41"/>
  <c r="AG211" i="41"/>
  <c r="AD499" i="41"/>
  <c r="AC499" i="41"/>
  <c r="AA499" i="41"/>
  <c r="AB499" i="41"/>
  <c r="I227" i="41"/>
  <c r="W210" i="41"/>
  <c r="H227" i="41"/>
  <c r="V210" i="41"/>
  <c r="Z498" i="41"/>
  <c r="AH498" i="41"/>
  <c r="J227" i="41"/>
  <c r="K227" i="41"/>
  <c r="X210" i="41"/>
  <c r="Y210" i="41"/>
  <c r="AA210" i="41"/>
  <c r="AH210" i="41"/>
  <c r="AG210" i="41"/>
  <c r="AD498" i="41"/>
  <c r="AC498" i="41"/>
  <c r="AA498" i="41"/>
  <c r="AB498" i="41"/>
  <c r="I226" i="41"/>
  <c r="W209" i="41"/>
  <c r="H226" i="41"/>
  <c r="V209" i="41"/>
  <c r="Z497" i="41"/>
  <c r="AH497" i="41"/>
  <c r="J226" i="41"/>
  <c r="K226" i="41"/>
  <c r="X209" i="41"/>
  <c r="Y209" i="41"/>
  <c r="AA209" i="41"/>
  <c r="AH209" i="41"/>
  <c r="AG209" i="41"/>
  <c r="AD497" i="41"/>
  <c r="AC497" i="41"/>
  <c r="AA497" i="41"/>
  <c r="AB497" i="41"/>
  <c r="I225" i="41"/>
  <c r="W208" i="41"/>
  <c r="H225" i="41"/>
  <c r="V208" i="41"/>
  <c r="Z496" i="41"/>
  <c r="AH496" i="41"/>
  <c r="J225" i="41"/>
  <c r="K225" i="41"/>
  <c r="X208" i="41"/>
  <c r="Y208" i="41"/>
  <c r="AA208" i="41"/>
  <c r="AH208" i="41"/>
  <c r="AG208" i="41"/>
  <c r="AD496" i="41"/>
  <c r="AC496" i="41"/>
  <c r="AA496" i="41"/>
  <c r="AB496" i="41"/>
  <c r="I224" i="41"/>
  <c r="W207" i="41"/>
  <c r="H224" i="41"/>
  <c r="V207" i="41"/>
  <c r="Z495" i="41"/>
  <c r="AH495" i="41"/>
  <c r="J224" i="41"/>
  <c r="K224" i="41"/>
  <c r="X207" i="41"/>
  <c r="Y207" i="41"/>
  <c r="AA207" i="41"/>
  <c r="AH207" i="41"/>
  <c r="AG207" i="41"/>
  <c r="AD495" i="41"/>
  <c r="AC495" i="41"/>
  <c r="AA495" i="41"/>
  <c r="AB495" i="41"/>
  <c r="I223" i="41"/>
  <c r="W206" i="41"/>
  <c r="H223" i="41"/>
  <c r="V206" i="41"/>
  <c r="Z494" i="41"/>
  <c r="AH494" i="41"/>
  <c r="J223" i="41"/>
  <c r="K223" i="41"/>
  <c r="X206" i="41"/>
  <c r="Y206" i="41"/>
  <c r="AA206" i="41"/>
  <c r="AH206" i="41"/>
  <c r="AG206" i="41"/>
  <c r="AD494" i="41"/>
  <c r="AC494" i="41"/>
  <c r="AA494" i="41"/>
  <c r="AB494" i="41"/>
  <c r="I222" i="41"/>
  <c r="W205" i="41"/>
  <c r="H222" i="41"/>
  <c r="V205" i="41"/>
  <c r="Z493" i="41"/>
  <c r="AH493" i="41"/>
  <c r="J222" i="41"/>
  <c r="K222" i="41"/>
  <c r="X205" i="41"/>
  <c r="Y205" i="41"/>
  <c r="AA205" i="41"/>
  <c r="AH205" i="41"/>
  <c r="AG205" i="41"/>
  <c r="AD493" i="41"/>
  <c r="AC493" i="41"/>
  <c r="AA493" i="41"/>
  <c r="AB493" i="41"/>
  <c r="I221" i="41"/>
  <c r="W204" i="41"/>
  <c r="H221" i="41"/>
  <c r="V204" i="41"/>
  <c r="Z492" i="41"/>
  <c r="AH492" i="41"/>
  <c r="J221" i="41"/>
  <c r="K221" i="41"/>
  <c r="X204" i="41"/>
  <c r="Y204" i="41"/>
  <c r="AA204" i="41"/>
  <c r="AH204" i="41"/>
  <c r="AG204" i="41"/>
  <c r="AD492" i="41"/>
  <c r="AC492" i="41"/>
  <c r="AA492" i="41"/>
  <c r="AB492" i="41"/>
  <c r="I220" i="41"/>
  <c r="W203" i="41"/>
  <c r="H220" i="41"/>
  <c r="V203" i="41"/>
  <c r="Z491" i="41"/>
  <c r="AH491" i="41"/>
  <c r="J220" i="41"/>
  <c r="K220" i="41"/>
  <c r="X203" i="41"/>
  <c r="Y203" i="41"/>
  <c r="AA203" i="41"/>
  <c r="AH203" i="41"/>
  <c r="AG203" i="41"/>
  <c r="AD491" i="41"/>
  <c r="AC491" i="41"/>
  <c r="AA491" i="41"/>
  <c r="AB491" i="41"/>
  <c r="I219" i="41"/>
  <c r="W202" i="41"/>
  <c r="H219" i="41"/>
  <c r="V202" i="41"/>
  <c r="Z490" i="41"/>
  <c r="AH490" i="41"/>
  <c r="J219" i="41"/>
  <c r="K219" i="41"/>
  <c r="X202" i="41"/>
  <c r="Y202" i="41"/>
  <c r="AA202" i="41"/>
  <c r="AH202" i="41"/>
  <c r="AG202" i="41"/>
  <c r="AD490" i="41"/>
  <c r="AC490" i="41"/>
  <c r="AA490" i="41"/>
  <c r="AB490" i="41"/>
  <c r="I218" i="41"/>
  <c r="W201" i="41"/>
  <c r="H218" i="41"/>
  <c r="V201" i="41"/>
  <c r="Z489" i="41"/>
  <c r="AH489" i="41"/>
  <c r="J218" i="41"/>
  <c r="K218" i="41"/>
  <c r="X201" i="41"/>
  <c r="Y201" i="41"/>
  <c r="AA201" i="41"/>
  <c r="AH201" i="41"/>
  <c r="AG201" i="41"/>
  <c r="AD489" i="41"/>
  <c r="AC489" i="41"/>
  <c r="AA489" i="41"/>
  <c r="AB489" i="41"/>
  <c r="I217" i="41"/>
  <c r="W200" i="41"/>
  <c r="H217" i="41"/>
  <c r="V200" i="41"/>
  <c r="Z488" i="41"/>
  <c r="AH488" i="41"/>
  <c r="J217" i="41"/>
  <c r="K217" i="41"/>
  <c r="X200" i="41"/>
  <c r="Y200" i="41"/>
  <c r="AA200" i="41"/>
  <c r="AH200" i="41"/>
  <c r="AG200" i="41"/>
  <c r="AD488" i="41"/>
  <c r="AC488" i="41"/>
  <c r="AA488" i="41"/>
  <c r="AB488" i="41"/>
  <c r="I216" i="41"/>
  <c r="W199" i="41"/>
  <c r="H216" i="41"/>
  <c r="V199" i="41"/>
  <c r="Z487" i="41"/>
  <c r="AH487" i="41"/>
  <c r="J216" i="41"/>
  <c r="K216" i="41"/>
  <c r="X199" i="41"/>
  <c r="Y199" i="41"/>
  <c r="AA199" i="41"/>
  <c r="AH199" i="41"/>
  <c r="AG199" i="41"/>
  <c r="AD487" i="41"/>
  <c r="AC487" i="41"/>
  <c r="AA487" i="41"/>
  <c r="AB487" i="41"/>
  <c r="I215" i="41"/>
  <c r="W198" i="41"/>
  <c r="H215" i="41"/>
  <c r="V198" i="41"/>
  <c r="Z486" i="41"/>
  <c r="AH486" i="41"/>
  <c r="J215" i="41"/>
  <c r="K215" i="41"/>
  <c r="X198" i="41"/>
  <c r="Y198" i="41"/>
  <c r="AA198" i="41"/>
  <c r="AH198" i="41"/>
  <c r="AG198" i="41"/>
  <c r="AD486" i="41"/>
  <c r="AC486" i="41"/>
  <c r="AA486" i="41"/>
  <c r="AB486" i="41"/>
  <c r="I214" i="41"/>
  <c r="W197" i="41"/>
  <c r="H214" i="41"/>
  <c r="V197" i="41"/>
  <c r="Z485" i="41"/>
  <c r="AH485" i="41"/>
  <c r="J214" i="41"/>
  <c r="K214" i="41"/>
  <c r="X197" i="41"/>
  <c r="Y197" i="41"/>
  <c r="AA197" i="41"/>
  <c r="AH197" i="41"/>
  <c r="AG197" i="41"/>
  <c r="AD485" i="41"/>
  <c r="AC485" i="41"/>
  <c r="AA485" i="41"/>
  <c r="AB485" i="41"/>
  <c r="I213" i="41"/>
  <c r="W196" i="41"/>
  <c r="H213" i="41"/>
  <c r="V196" i="41"/>
  <c r="Z484" i="41"/>
  <c r="AH484" i="41"/>
  <c r="J213" i="41"/>
  <c r="K213" i="41"/>
  <c r="X196" i="41"/>
  <c r="Y196" i="41"/>
  <c r="AA196" i="41"/>
  <c r="AH196" i="41"/>
  <c r="AG196" i="41"/>
  <c r="AD484" i="41"/>
  <c r="AC484" i="41"/>
  <c r="AA484" i="41"/>
  <c r="AB484" i="41"/>
  <c r="I212" i="41"/>
  <c r="W195" i="41"/>
  <c r="H212" i="41"/>
  <c r="V195" i="41"/>
  <c r="Z483" i="41"/>
  <c r="AH483" i="41"/>
  <c r="J212" i="41"/>
  <c r="K212" i="41"/>
  <c r="X195" i="41"/>
  <c r="Y195" i="41"/>
  <c r="AA195" i="41"/>
  <c r="AH195" i="41"/>
  <c r="AG195" i="41"/>
  <c r="AD483" i="41"/>
  <c r="AC483" i="41"/>
  <c r="AA483" i="41"/>
  <c r="AB483" i="41"/>
  <c r="I211" i="41"/>
  <c r="W194" i="41"/>
  <c r="H211" i="41"/>
  <c r="V194" i="41"/>
  <c r="Z482" i="41"/>
  <c r="AH482" i="41"/>
  <c r="J211" i="41"/>
  <c r="K211" i="41"/>
  <c r="X194" i="41"/>
  <c r="Y194" i="41"/>
  <c r="AA194" i="41"/>
  <c r="AH194" i="41"/>
  <c r="AG194" i="41"/>
  <c r="AD482" i="41"/>
  <c r="AC482" i="41"/>
  <c r="AA482" i="41"/>
  <c r="AB482" i="41"/>
  <c r="I210" i="41"/>
  <c r="W193" i="41"/>
  <c r="H210" i="41"/>
  <c r="V193" i="41"/>
  <c r="Z481" i="41"/>
  <c r="AH481" i="41"/>
  <c r="J210" i="41"/>
  <c r="K210" i="41"/>
  <c r="X193" i="41"/>
  <c r="Y193" i="41"/>
  <c r="AA193" i="41"/>
  <c r="AH193" i="41"/>
  <c r="AG193" i="41"/>
  <c r="AD481" i="41"/>
  <c r="AC481" i="41"/>
  <c r="AA481" i="41"/>
  <c r="AB481" i="41"/>
  <c r="I209" i="41"/>
  <c r="W192" i="41"/>
  <c r="H209" i="41"/>
  <c r="V192" i="41"/>
  <c r="Z480" i="41"/>
  <c r="AH480" i="41"/>
  <c r="J209" i="41"/>
  <c r="K209" i="41"/>
  <c r="X192" i="41"/>
  <c r="Y192" i="41"/>
  <c r="AA192" i="41"/>
  <c r="AH192" i="41"/>
  <c r="AG192" i="41"/>
  <c r="AD480" i="41"/>
  <c r="AC480" i="41"/>
  <c r="AA480" i="41"/>
  <c r="AB480" i="41"/>
  <c r="I208" i="41"/>
  <c r="W191" i="41"/>
  <c r="H208" i="41"/>
  <c r="V191" i="41"/>
  <c r="Z479" i="41"/>
  <c r="AH479" i="41"/>
  <c r="J208" i="41"/>
  <c r="K208" i="41"/>
  <c r="X191" i="41"/>
  <c r="Y191" i="41"/>
  <c r="AA191" i="41"/>
  <c r="AH191" i="41"/>
  <c r="AG191" i="41"/>
  <c r="AD479" i="41"/>
  <c r="AC479" i="41"/>
  <c r="AA479" i="41"/>
  <c r="AB479" i="41"/>
  <c r="I207" i="41"/>
  <c r="W190" i="41"/>
  <c r="H207" i="41"/>
  <c r="V190" i="41"/>
  <c r="Z478" i="41"/>
  <c r="AH478" i="41"/>
  <c r="J207" i="41"/>
  <c r="K207" i="41"/>
  <c r="X190" i="41"/>
  <c r="Y190" i="41"/>
  <c r="AA190" i="41"/>
  <c r="AH190" i="41"/>
  <c r="AG190" i="41"/>
  <c r="AD478" i="41"/>
  <c r="AC478" i="41"/>
  <c r="AA478" i="41"/>
  <c r="AB478" i="41"/>
  <c r="I206" i="41"/>
  <c r="W189" i="41"/>
  <c r="H206" i="41"/>
  <c r="V189" i="41"/>
  <c r="Z477" i="41"/>
  <c r="AH477" i="41"/>
  <c r="J206" i="41"/>
  <c r="K206" i="41"/>
  <c r="X189" i="41"/>
  <c r="Y189" i="41"/>
  <c r="AA189" i="41"/>
  <c r="AH189" i="41"/>
  <c r="AG189" i="41"/>
  <c r="AD477" i="41"/>
  <c r="AC477" i="41"/>
  <c r="AA477" i="41"/>
  <c r="AB477" i="41"/>
  <c r="I205" i="41"/>
  <c r="W188" i="41"/>
  <c r="H205" i="41"/>
  <c r="V188" i="41"/>
  <c r="Z476" i="41"/>
  <c r="AH476" i="41"/>
  <c r="J205" i="41"/>
  <c r="K205" i="41"/>
  <c r="X188" i="41"/>
  <c r="Y188" i="41"/>
  <c r="AA188" i="41"/>
  <c r="AH188" i="41"/>
  <c r="AG188" i="41"/>
  <c r="AD476" i="41"/>
  <c r="AC476" i="41"/>
  <c r="AA476" i="41"/>
  <c r="AB476" i="41"/>
  <c r="I204" i="41"/>
  <c r="W187" i="41"/>
  <c r="H204" i="41"/>
  <c r="V187" i="41"/>
  <c r="Z475" i="41"/>
  <c r="AH475" i="41"/>
  <c r="J204" i="41"/>
  <c r="K204" i="41"/>
  <c r="X187" i="41"/>
  <c r="Y187" i="41"/>
  <c r="AA187" i="41"/>
  <c r="AH187" i="41"/>
  <c r="AG187" i="41"/>
  <c r="AD475" i="41"/>
  <c r="AC475" i="41"/>
  <c r="AA475" i="41"/>
  <c r="AB475" i="41"/>
  <c r="I203" i="41"/>
  <c r="W186" i="41"/>
  <c r="H203" i="41"/>
  <c r="V186" i="41"/>
  <c r="Z474" i="41"/>
  <c r="AH474" i="41"/>
  <c r="J203" i="41"/>
  <c r="K203" i="41"/>
  <c r="X186" i="41"/>
  <c r="Y186" i="41"/>
  <c r="AA186" i="41"/>
  <c r="AH186" i="41"/>
  <c r="AG186" i="41"/>
  <c r="AD474" i="41"/>
  <c r="AC474" i="41"/>
  <c r="AA474" i="41"/>
  <c r="AB474" i="41"/>
  <c r="I202" i="41"/>
  <c r="W185" i="41"/>
  <c r="H202" i="41"/>
  <c r="V185" i="41"/>
  <c r="Z473" i="41"/>
  <c r="AH473" i="41"/>
  <c r="J202" i="41"/>
  <c r="K202" i="41"/>
  <c r="X185" i="41"/>
  <c r="Y185" i="41"/>
  <c r="AA185" i="41"/>
  <c r="AH185" i="41"/>
  <c r="AG185" i="41"/>
  <c r="AD473" i="41"/>
  <c r="AC473" i="41"/>
  <c r="AA473" i="41"/>
  <c r="AB473" i="41"/>
  <c r="I201" i="41"/>
  <c r="W184" i="41"/>
  <c r="H201" i="41"/>
  <c r="V184" i="41"/>
  <c r="Z472" i="41"/>
  <c r="AH472" i="41"/>
  <c r="J201" i="41"/>
  <c r="K201" i="41"/>
  <c r="X184" i="41"/>
  <c r="Y184" i="41"/>
  <c r="AA184" i="41"/>
  <c r="AH184" i="41"/>
  <c r="AG184" i="41"/>
  <c r="AD472" i="41"/>
  <c r="AC472" i="41"/>
  <c r="AA472" i="41"/>
  <c r="AB472" i="41"/>
  <c r="I200" i="41"/>
  <c r="W183" i="41"/>
  <c r="H200" i="41"/>
  <c r="V183" i="41"/>
  <c r="Z471" i="41"/>
  <c r="AH471" i="41"/>
  <c r="J200" i="41"/>
  <c r="K200" i="41"/>
  <c r="X183" i="41"/>
  <c r="Y183" i="41"/>
  <c r="AA183" i="41"/>
  <c r="AH183" i="41"/>
  <c r="AG183" i="41"/>
  <c r="AD471" i="41"/>
  <c r="AC471" i="41"/>
  <c r="AA471" i="41"/>
  <c r="AB471" i="41"/>
  <c r="I199" i="41"/>
  <c r="W182" i="41"/>
  <c r="H199" i="41"/>
  <c r="V182" i="41"/>
  <c r="Z470" i="41"/>
  <c r="AH470" i="41"/>
  <c r="J199" i="41"/>
  <c r="K199" i="41"/>
  <c r="X182" i="41"/>
  <c r="Y182" i="41"/>
  <c r="AA182" i="41"/>
  <c r="AH182" i="41"/>
  <c r="AG182" i="41"/>
  <c r="AD470" i="41"/>
  <c r="AC470" i="41"/>
  <c r="AA470" i="41"/>
  <c r="AB470" i="41"/>
  <c r="I198" i="41"/>
  <c r="W181" i="41"/>
  <c r="H198" i="41"/>
  <c r="V181" i="41"/>
  <c r="Z469" i="41"/>
  <c r="AH469" i="41"/>
  <c r="J198" i="41"/>
  <c r="K198" i="41"/>
  <c r="X181" i="41"/>
  <c r="Y181" i="41"/>
  <c r="AA181" i="41"/>
  <c r="AH181" i="41"/>
  <c r="AG181" i="41"/>
  <c r="AD469" i="41"/>
  <c r="AC469" i="41"/>
  <c r="AA469" i="41"/>
  <c r="AB469" i="41"/>
  <c r="I197" i="41"/>
  <c r="W180" i="41"/>
  <c r="H197" i="41"/>
  <c r="V180" i="41"/>
  <c r="Z468" i="41"/>
  <c r="AH468" i="41"/>
  <c r="J197" i="41"/>
  <c r="K197" i="41"/>
  <c r="X180" i="41"/>
  <c r="Y180" i="41"/>
  <c r="AA180" i="41"/>
  <c r="AH180" i="41"/>
  <c r="AG180" i="41"/>
  <c r="AD468" i="41"/>
  <c r="AC468" i="41"/>
  <c r="AA468" i="41"/>
  <c r="AB468" i="41"/>
  <c r="I196" i="41"/>
  <c r="W179" i="41"/>
  <c r="H196" i="41"/>
  <c r="V179" i="41"/>
  <c r="Z467" i="41"/>
  <c r="AH467" i="41"/>
  <c r="J196" i="41"/>
  <c r="K196" i="41"/>
  <c r="X179" i="41"/>
  <c r="Y179" i="41"/>
  <c r="AA179" i="41"/>
  <c r="AH179" i="41"/>
  <c r="AG179" i="41"/>
  <c r="AD467" i="41"/>
  <c r="AC467" i="41"/>
  <c r="AA467" i="41"/>
  <c r="AB467" i="41"/>
  <c r="I195" i="41"/>
  <c r="W178" i="41"/>
  <c r="H195" i="41"/>
  <c r="V178" i="41"/>
  <c r="Z466" i="41"/>
  <c r="AH466" i="41"/>
  <c r="J195" i="41"/>
  <c r="K195" i="41"/>
  <c r="X178" i="41"/>
  <c r="Y178" i="41"/>
  <c r="AA178" i="41"/>
  <c r="AH178" i="41"/>
  <c r="AG178" i="41"/>
  <c r="AD466" i="41"/>
  <c r="AC466" i="41"/>
  <c r="AA466" i="41"/>
  <c r="AB466" i="41"/>
  <c r="I194" i="41"/>
  <c r="W177" i="41"/>
  <c r="H194" i="41"/>
  <c r="V177" i="41"/>
  <c r="Z465" i="41"/>
  <c r="AH465" i="41"/>
  <c r="J194" i="41"/>
  <c r="K194" i="41"/>
  <c r="X177" i="41"/>
  <c r="Y177" i="41"/>
  <c r="AA177" i="41"/>
  <c r="AH177" i="41"/>
  <c r="AG177" i="41"/>
  <c r="AD465" i="41"/>
  <c r="AC465" i="41"/>
  <c r="AA465" i="41"/>
  <c r="AB465" i="41"/>
  <c r="I193" i="41"/>
  <c r="W176" i="41"/>
  <c r="H193" i="41"/>
  <c r="V176" i="41"/>
  <c r="Z464" i="41"/>
  <c r="AH464" i="41"/>
  <c r="J193" i="41"/>
  <c r="K193" i="41"/>
  <c r="X176" i="41"/>
  <c r="Y176" i="41"/>
  <c r="AA176" i="41"/>
  <c r="AH176" i="41"/>
  <c r="AG176" i="41"/>
  <c r="AD464" i="41"/>
  <c r="AC464" i="41"/>
  <c r="AA464" i="41"/>
  <c r="AB464" i="41"/>
  <c r="I192" i="41"/>
  <c r="W175" i="41"/>
  <c r="H192" i="41"/>
  <c r="V175" i="41"/>
  <c r="Z463" i="41"/>
  <c r="AH463" i="41"/>
  <c r="J192" i="41"/>
  <c r="K192" i="41"/>
  <c r="X175" i="41"/>
  <c r="Y175" i="41"/>
  <c r="AA175" i="41"/>
  <c r="AH175" i="41"/>
  <c r="AG175" i="41"/>
  <c r="AD463" i="41"/>
  <c r="AC463" i="41"/>
  <c r="AA463" i="41"/>
  <c r="AB463" i="41"/>
  <c r="I191" i="41"/>
  <c r="W174" i="41"/>
  <c r="H191" i="41"/>
  <c r="V174" i="41"/>
  <c r="Z462" i="41"/>
  <c r="AH462" i="41"/>
  <c r="J191" i="41"/>
  <c r="K191" i="41"/>
  <c r="X174" i="41"/>
  <c r="Y174" i="41"/>
  <c r="AA174" i="41"/>
  <c r="AH174" i="41"/>
  <c r="AG174" i="41"/>
  <c r="AD462" i="41"/>
  <c r="AC462" i="41"/>
  <c r="AA462" i="41"/>
  <c r="AB462" i="41"/>
  <c r="I190" i="41"/>
  <c r="W173" i="41"/>
  <c r="H190" i="41"/>
  <c r="V173" i="41"/>
  <c r="Z461" i="41"/>
  <c r="AH461" i="41"/>
  <c r="J190" i="41"/>
  <c r="K190" i="41"/>
  <c r="X173" i="41"/>
  <c r="Y173" i="41"/>
  <c r="AA173" i="41"/>
  <c r="AH173" i="41"/>
  <c r="AG173" i="41"/>
  <c r="AD461" i="41"/>
  <c r="AC461" i="41"/>
  <c r="AA461" i="41"/>
  <c r="AB461" i="41"/>
  <c r="I189" i="41"/>
  <c r="W172" i="41"/>
  <c r="H189" i="41"/>
  <c r="V172" i="41"/>
  <c r="Z460" i="41"/>
  <c r="AH460" i="41"/>
  <c r="J189" i="41"/>
  <c r="K189" i="41"/>
  <c r="X172" i="41"/>
  <c r="Y172" i="41"/>
  <c r="AA172" i="41"/>
  <c r="AH172" i="41"/>
  <c r="AG172" i="41"/>
  <c r="AD460" i="41"/>
  <c r="AC460" i="41"/>
  <c r="AA460" i="41"/>
  <c r="AB460" i="41"/>
  <c r="I188" i="41"/>
  <c r="W171" i="41"/>
  <c r="H188" i="41"/>
  <c r="V171" i="41"/>
  <c r="Z459" i="41"/>
  <c r="AH459" i="41"/>
  <c r="J188" i="41"/>
  <c r="K188" i="41"/>
  <c r="X171" i="41"/>
  <c r="Y171" i="41"/>
  <c r="AA171" i="41"/>
  <c r="AH171" i="41"/>
  <c r="AG171" i="41"/>
  <c r="AD459" i="41"/>
  <c r="AC459" i="41"/>
  <c r="AA459" i="41"/>
  <c r="AB459" i="41"/>
  <c r="I187" i="41"/>
  <c r="W170" i="41"/>
  <c r="H187" i="41"/>
  <c r="V170" i="41"/>
  <c r="Z458" i="41"/>
  <c r="AH458" i="41"/>
  <c r="J187" i="41"/>
  <c r="K187" i="41"/>
  <c r="X170" i="41"/>
  <c r="Y170" i="41"/>
  <c r="AA170" i="41"/>
  <c r="AH170" i="41"/>
  <c r="AG170" i="41"/>
  <c r="AD458" i="41"/>
  <c r="AC458" i="41"/>
  <c r="AA458" i="41"/>
  <c r="AB458" i="41"/>
  <c r="I186" i="41"/>
  <c r="W169" i="41"/>
  <c r="H186" i="41"/>
  <c r="V169" i="41"/>
  <c r="Z457" i="41"/>
  <c r="AH457" i="41"/>
  <c r="J186" i="41"/>
  <c r="K186" i="41"/>
  <c r="X169" i="41"/>
  <c r="Y169" i="41"/>
  <c r="AA169" i="41"/>
  <c r="AH169" i="41"/>
  <c r="AG169" i="41"/>
  <c r="AD457" i="41"/>
  <c r="AC457" i="41"/>
  <c r="AA457" i="41"/>
  <c r="AB457" i="41"/>
  <c r="I185" i="41"/>
  <c r="W168" i="41"/>
  <c r="H185" i="41"/>
  <c r="V168" i="41"/>
  <c r="Z456" i="41"/>
  <c r="AH456" i="41"/>
  <c r="J185" i="41"/>
  <c r="K185" i="41"/>
  <c r="X168" i="41"/>
  <c r="Y168" i="41"/>
  <c r="AA168" i="41"/>
  <c r="AH168" i="41"/>
  <c r="AG168" i="41"/>
  <c r="AD456" i="41"/>
  <c r="AC456" i="41"/>
  <c r="AA456" i="41"/>
  <c r="AB456" i="41"/>
  <c r="I184" i="41"/>
  <c r="W167" i="41"/>
  <c r="H184" i="41"/>
  <c r="V167" i="41"/>
  <c r="Z455" i="41"/>
  <c r="AH455" i="41"/>
  <c r="J184" i="41"/>
  <c r="K184" i="41"/>
  <c r="X167" i="41"/>
  <c r="Y167" i="41"/>
  <c r="AA167" i="41"/>
  <c r="AH167" i="41"/>
  <c r="AG167" i="41"/>
  <c r="AD455" i="41"/>
  <c r="AC455" i="41"/>
  <c r="AA455" i="41"/>
  <c r="AB455" i="41"/>
  <c r="I183" i="41"/>
  <c r="W166" i="41"/>
  <c r="H183" i="41"/>
  <c r="V166" i="41"/>
  <c r="Z454" i="41"/>
  <c r="AH454" i="41"/>
  <c r="J183" i="41"/>
  <c r="K183" i="41"/>
  <c r="X166" i="41"/>
  <c r="Y166" i="41"/>
  <c r="AA166" i="41"/>
  <c r="AH166" i="41"/>
  <c r="AG166" i="41"/>
  <c r="AD454" i="41"/>
  <c r="AC454" i="41"/>
  <c r="AA454" i="41"/>
  <c r="AB454" i="41"/>
  <c r="I182" i="41"/>
  <c r="W165" i="41"/>
  <c r="H182" i="41"/>
  <c r="V165" i="41"/>
  <c r="Z453" i="41"/>
  <c r="AH453" i="41"/>
  <c r="J182" i="41"/>
  <c r="K182" i="41"/>
  <c r="X165" i="41"/>
  <c r="Y165" i="41"/>
  <c r="AA165" i="41"/>
  <c r="AH165" i="41"/>
  <c r="AG165" i="41"/>
  <c r="AD453" i="41"/>
  <c r="AC453" i="41"/>
  <c r="AA453" i="41"/>
  <c r="AB453" i="41"/>
  <c r="I181" i="41"/>
  <c r="W164" i="41"/>
  <c r="H181" i="41"/>
  <c r="V164" i="41"/>
  <c r="Z452" i="41"/>
  <c r="AH452" i="41"/>
  <c r="J181" i="41"/>
  <c r="K181" i="41"/>
  <c r="X164" i="41"/>
  <c r="Y164" i="41"/>
  <c r="AA164" i="41"/>
  <c r="AH164" i="41"/>
  <c r="AG164" i="41"/>
  <c r="AD452" i="41"/>
  <c r="AC452" i="41"/>
  <c r="AA452" i="41"/>
  <c r="AB452" i="41"/>
  <c r="I180" i="41"/>
  <c r="W163" i="41"/>
  <c r="H180" i="41"/>
  <c r="V163" i="41"/>
  <c r="Z451" i="41"/>
  <c r="AH451" i="41"/>
  <c r="J180" i="41"/>
  <c r="K180" i="41"/>
  <c r="X163" i="41"/>
  <c r="Y163" i="41"/>
  <c r="AA163" i="41"/>
  <c r="AH163" i="41"/>
  <c r="AG163" i="41"/>
  <c r="AD451" i="41"/>
  <c r="AC451" i="41"/>
  <c r="AA451" i="41"/>
  <c r="AB451" i="41"/>
  <c r="I179" i="41"/>
  <c r="W162" i="41"/>
  <c r="H179" i="41"/>
  <c r="V162" i="41"/>
  <c r="Z450" i="41"/>
  <c r="AH450" i="41"/>
  <c r="J179" i="41"/>
  <c r="K179" i="41"/>
  <c r="X162" i="41"/>
  <c r="Y162" i="41"/>
  <c r="AA162" i="41"/>
  <c r="AH162" i="41"/>
  <c r="AG162" i="41"/>
  <c r="AD450" i="41"/>
  <c r="AC450" i="41"/>
  <c r="AA450" i="41"/>
  <c r="AB450" i="41"/>
  <c r="I178" i="41"/>
  <c r="W161" i="41"/>
  <c r="H178" i="41"/>
  <c r="V161" i="41"/>
  <c r="Z449" i="41"/>
  <c r="AH449" i="41"/>
  <c r="J178" i="41"/>
  <c r="K178" i="41"/>
  <c r="X161" i="41"/>
  <c r="Y161" i="41"/>
  <c r="AA161" i="41"/>
  <c r="AH161" i="41"/>
  <c r="AG161" i="41"/>
  <c r="AD449" i="41"/>
  <c r="AC449" i="41"/>
  <c r="AA449" i="41"/>
  <c r="AB449" i="41"/>
  <c r="I177" i="41"/>
  <c r="W160" i="41"/>
  <c r="H177" i="41"/>
  <c r="V160" i="41"/>
  <c r="Z448" i="41"/>
  <c r="AH448" i="41"/>
  <c r="J177" i="41"/>
  <c r="K177" i="41"/>
  <c r="X160" i="41"/>
  <c r="Y160" i="41"/>
  <c r="AA160" i="41"/>
  <c r="AH160" i="41"/>
  <c r="AG160" i="41"/>
  <c r="AD448" i="41"/>
  <c r="AC448" i="41"/>
  <c r="AA448" i="41"/>
  <c r="AB448" i="41"/>
  <c r="I176" i="41"/>
  <c r="W159" i="41"/>
  <c r="H176" i="41"/>
  <c r="V159" i="41"/>
  <c r="Z447" i="41"/>
  <c r="AH447" i="41"/>
  <c r="J176" i="41"/>
  <c r="K176" i="41"/>
  <c r="X159" i="41"/>
  <c r="Y159" i="41"/>
  <c r="AA159" i="41"/>
  <c r="AH159" i="41"/>
  <c r="AG159" i="41"/>
  <c r="AD447" i="41"/>
  <c r="AC447" i="41"/>
  <c r="AA447" i="41"/>
  <c r="AB447" i="41"/>
  <c r="I175" i="41"/>
  <c r="W158" i="41"/>
  <c r="H175" i="41"/>
  <c r="V158" i="41"/>
  <c r="Z446" i="41"/>
  <c r="AH446" i="41"/>
  <c r="J175" i="41"/>
  <c r="K175" i="41"/>
  <c r="X158" i="41"/>
  <c r="Y158" i="41"/>
  <c r="AA158" i="41"/>
  <c r="AH158" i="41"/>
  <c r="AG158" i="41"/>
  <c r="AD446" i="41"/>
  <c r="AC446" i="41"/>
  <c r="AA446" i="41"/>
  <c r="AB446" i="41"/>
  <c r="I174" i="41"/>
  <c r="W157" i="41"/>
  <c r="H174" i="41"/>
  <c r="V157" i="41"/>
  <c r="Z445" i="41"/>
  <c r="AH445" i="41"/>
  <c r="J174" i="41"/>
  <c r="K174" i="41"/>
  <c r="X157" i="41"/>
  <c r="Y157" i="41"/>
  <c r="AA157" i="41"/>
  <c r="AH157" i="41"/>
  <c r="AG157" i="41"/>
  <c r="AD445" i="41"/>
  <c r="AC445" i="41"/>
  <c r="AA445" i="41"/>
  <c r="AB445" i="41"/>
  <c r="I173" i="41"/>
  <c r="W156" i="41"/>
  <c r="H173" i="41"/>
  <c r="V156" i="41"/>
  <c r="Z444" i="41"/>
  <c r="AH444" i="41"/>
  <c r="J173" i="41"/>
  <c r="K173" i="41"/>
  <c r="X156" i="41"/>
  <c r="Y156" i="41"/>
  <c r="AA156" i="41"/>
  <c r="AH156" i="41"/>
  <c r="AG156" i="41"/>
  <c r="AD444" i="41"/>
  <c r="AC444" i="41"/>
  <c r="AA444" i="41"/>
  <c r="AB444" i="41"/>
  <c r="I172" i="41"/>
  <c r="W155" i="41"/>
  <c r="H172" i="41"/>
  <c r="V155" i="41"/>
  <c r="Z443" i="41"/>
  <c r="AH443" i="41"/>
  <c r="J172" i="41"/>
  <c r="K172" i="41"/>
  <c r="X155" i="41"/>
  <c r="Y155" i="41"/>
  <c r="AA155" i="41"/>
  <c r="AH155" i="41"/>
  <c r="AG155" i="41"/>
  <c r="AD443" i="41"/>
  <c r="AC443" i="41"/>
  <c r="AA443" i="41"/>
  <c r="AB443" i="41"/>
  <c r="I171" i="41"/>
  <c r="W154" i="41"/>
  <c r="H171" i="41"/>
  <c r="V154" i="41"/>
  <c r="Z442" i="41"/>
  <c r="AH442" i="41"/>
  <c r="J171" i="41"/>
  <c r="K171" i="41"/>
  <c r="X154" i="41"/>
  <c r="Y154" i="41"/>
  <c r="AA154" i="41"/>
  <c r="AH154" i="41"/>
  <c r="AG154" i="41"/>
  <c r="AD442" i="41"/>
  <c r="AC442" i="41"/>
  <c r="AA442" i="41"/>
  <c r="AB442" i="41"/>
  <c r="I170" i="41"/>
  <c r="W153" i="41"/>
  <c r="H170" i="41"/>
  <c r="V153" i="41"/>
  <c r="Z441" i="41"/>
  <c r="AH441" i="41"/>
  <c r="J170" i="41"/>
  <c r="K170" i="41"/>
  <c r="X153" i="41"/>
  <c r="Y153" i="41"/>
  <c r="AA153" i="41"/>
  <c r="AH153" i="41"/>
  <c r="H81" i="41"/>
  <c r="V64" i="41"/>
  <c r="I81" i="41"/>
  <c r="W64" i="41"/>
  <c r="AH64" i="41"/>
  <c r="H82" i="41"/>
  <c r="V65" i="41"/>
  <c r="I82" i="41"/>
  <c r="W65" i="41"/>
  <c r="AH65" i="41"/>
  <c r="H83" i="41"/>
  <c r="V66" i="41"/>
  <c r="I83" i="41"/>
  <c r="W66" i="41"/>
  <c r="AH66" i="41"/>
  <c r="H84" i="41"/>
  <c r="V67" i="41"/>
  <c r="I84" i="41"/>
  <c r="W67" i="41"/>
  <c r="AH67" i="41"/>
  <c r="H85" i="41"/>
  <c r="V68" i="41"/>
  <c r="I85" i="41"/>
  <c r="W68" i="41"/>
  <c r="AH68" i="41"/>
  <c r="H86" i="41"/>
  <c r="V69" i="41"/>
  <c r="I86" i="41"/>
  <c r="W69" i="41"/>
  <c r="AH69" i="41"/>
  <c r="H87" i="41"/>
  <c r="V70" i="41"/>
  <c r="I87" i="41"/>
  <c r="W70" i="41"/>
  <c r="AH70" i="41"/>
  <c r="H88" i="41"/>
  <c r="V71" i="41"/>
  <c r="I88" i="41"/>
  <c r="W71" i="41"/>
  <c r="AH71" i="41"/>
  <c r="H89" i="41"/>
  <c r="V72" i="41"/>
  <c r="I89" i="41"/>
  <c r="W72" i="41"/>
  <c r="AH72" i="41"/>
  <c r="H90" i="41"/>
  <c r="V73" i="41"/>
  <c r="I90" i="41"/>
  <c r="W73" i="41"/>
  <c r="AH73" i="41"/>
  <c r="H91" i="41"/>
  <c r="V74" i="41"/>
  <c r="I91" i="41"/>
  <c r="W74" i="41"/>
  <c r="AH74" i="41"/>
  <c r="H92" i="41"/>
  <c r="V75" i="41"/>
  <c r="I92" i="41"/>
  <c r="W75" i="41"/>
  <c r="AH75" i="41"/>
  <c r="H93" i="41"/>
  <c r="V76" i="41"/>
  <c r="I93" i="41"/>
  <c r="W76" i="41"/>
  <c r="AH76" i="41"/>
  <c r="H94" i="41"/>
  <c r="V77" i="41"/>
  <c r="I94" i="41"/>
  <c r="W77" i="41"/>
  <c r="AH77" i="41"/>
  <c r="H95" i="41"/>
  <c r="V78" i="41"/>
  <c r="I95" i="41"/>
  <c r="W78" i="41"/>
  <c r="AH78" i="41"/>
  <c r="H96" i="41"/>
  <c r="V79" i="41"/>
  <c r="I96" i="41"/>
  <c r="W79" i="41"/>
  <c r="AH79" i="41"/>
  <c r="H97" i="41"/>
  <c r="V80" i="41"/>
  <c r="I97" i="41"/>
  <c r="W80" i="41"/>
  <c r="AH80" i="41"/>
  <c r="H98" i="41"/>
  <c r="V81" i="41"/>
  <c r="I98" i="41"/>
  <c r="W81" i="41"/>
  <c r="AH81" i="41"/>
  <c r="H99" i="41"/>
  <c r="V82" i="41"/>
  <c r="I99" i="41"/>
  <c r="W82" i="41"/>
  <c r="AH82" i="41"/>
  <c r="H100" i="41"/>
  <c r="V83" i="41"/>
  <c r="I100" i="41"/>
  <c r="W83" i="41"/>
  <c r="AH83" i="41"/>
  <c r="H101" i="41"/>
  <c r="V84" i="41"/>
  <c r="I101" i="41"/>
  <c r="W84" i="41"/>
  <c r="AH84" i="41"/>
  <c r="H102" i="41"/>
  <c r="V85" i="41"/>
  <c r="I102" i="41"/>
  <c r="W85" i="41"/>
  <c r="AH85" i="41"/>
  <c r="H103" i="41"/>
  <c r="V86" i="41"/>
  <c r="I103" i="41"/>
  <c r="W86" i="41"/>
  <c r="AH86" i="41"/>
  <c r="H104" i="41"/>
  <c r="V87" i="41"/>
  <c r="I104" i="41"/>
  <c r="W87" i="41"/>
  <c r="AH87" i="41"/>
  <c r="H105" i="41"/>
  <c r="V88" i="41"/>
  <c r="I105" i="41"/>
  <c r="W88" i="41"/>
  <c r="AH88" i="41"/>
  <c r="H106" i="41"/>
  <c r="V89" i="41"/>
  <c r="I106" i="41"/>
  <c r="W89" i="41"/>
  <c r="AH89" i="41"/>
  <c r="H107" i="41"/>
  <c r="V90" i="41"/>
  <c r="I107" i="41"/>
  <c r="W90" i="41"/>
  <c r="AH90" i="41"/>
  <c r="H108" i="41"/>
  <c r="V91" i="41"/>
  <c r="I108" i="41"/>
  <c r="W91" i="41"/>
  <c r="AH91" i="41"/>
  <c r="H109" i="41"/>
  <c r="V92" i="41"/>
  <c r="I109" i="41"/>
  <c r="W92" i="41"/>
  <c r="AH92" i="41"/>
  <c r="H110" i="41"/>
  <c r="V93" i="41"/>
  <c r="I110" i="41"/>
  <c r="W93" i="41"/>
  <c r="AH93" i="41"/>
  <c r="H111" i="41"/>
  <c r="V94" i="41"/>
  <c r="I111" i="41"/>
  <c r="W94" i="41"/>
  <c r="AH94" i="41"/>
  <c r="H112" i="41"/>
  <c r="V95" i="41"/>
  <c r="I112" i="41"/>
  <c r="W95" i="41"/>
  <c r="AH95" i="41"/>
  <c r="H113" i="41"/>
  <c r="V96" i="41"/>
  <c r="I113" i="41"/>
  <c r="W96" i="41"/>
  <c r="AH96" i="41"/>
  <c r="H114" i="41"/>
  <c r="V97" i="41"/>
  <c r="I114" i="41"/>
  <c r="W97" i="41"/>
  <c r="AH97" i="41"/>
  <c r="H115" i="41"/>
  <c r="V98" i="41"/>
  <c r="I115" i="41"/>
  <c r="W98" i="41"/>
  <c r="AH98" i="41"/>
  <c r="H116" i="41"/>
  <c r="V99" i="41"/>
  <c r="I116" i="41"/>
  <c r="W99" i="41"/>
  <c r="AH99" i="41"/>
  <c r="H117" i="41"/>
  <c r="V100" i="41"/>
  <c r="I117" i="41"/>
  <c r="W100" i="41"/>
  <c r="AH100" i="41"/>
  <c r="H118" i="41"/>
  <c r="V101" i="41"/>
  <c r="I118" i="41"/>
  <c r="W101" i="41"/>
  <c r="AH101" i="41"/>
  <c r="H119" i="41"/>
  <c r="V102" i="41"/>
  <c r="I119" i="41"/>
  <c r="W102" i="41"/>
  <c r="AH102" i="41"/>
  <c r="H120" i="41"/>
  <c r="V103" i="41"/>
  <c r="I120" i="41"/>
  <c r="W103" i="41"/>
  <c r="AH103" i="41"/>
  <c r="H121" i="41"/>
  <c r="V104" i="41"/>
  <c r="I121" i="41"/>
  <c r="W104" i="41"/>
  <c r="AH104" i="41"/>
  <c r="H122" i="41"/>
  <c r="V105" i="41"/>
  <c r="I122" i="41"/>
  <c r="W105" i="41"/>
  <c r="AH105" i="41"/>
  <c r="H123" i="41"/>
  <c r="V106" i="41"/>
  <c r="I123" i="41"/>
  <c r="W106" i="41"/>
  <c r="AH106" i="41"/>
  <c r="H124" i="41"/>
  <c r="V107" i="41"/>
  <c r="I124" i="41"/>
  <c r="W107" i="41"/>
  <c r="AH107" i="41"/>
  <c r="H125" i="41"/>
  <c r="V108" i="41"/>
  <c r="I125" i="41"/>
  <c r="W108" i="41"/>
  <c r="AH108" i="41"/>
  <c r="H126" i="41"/>
  <c r="V109" i="41"/>
  <c r="I126" i="41"/>
  <c r="W109" i="41"/>
  <c r="AH109" i="41"/>
  <c r="H127" i="41"/>
  <c r="V110" i="41"/>
  <c r="I127" i="41"/>
  <c r="W110" i="41"/>
  <c r="AH110" i="41"/>
  <c r="H128" i="41"/>
  <c r="V111" i="41"/>
  <c r="I128" i="41"/>
  <c r="W111" i="41"/>
  <c r="AH111" i="41"/>
  <c r="H129" i="41"/>
  <c r="V112" i="41"/>
  <c r="I129" i="41"/>
  <c r="W112" i="41"/>
  <c r="AH112" i="41"/>
  <c r="H130" i="41"/>
  <c r="V113" i="41"/>
  <c r="I130" i="41"/>
  <c r="W113" i="41"/>
  <c r="AH113" i="41"/>
  <c r="H131" i="41"/>
  <c r="V114" i="41"/>
  <c r="I131" i="41"/>
  <c r="W114" i="41"/>
  <c r="AH114" i="41"/>
  <c r="H132" i="41"/>
  <c r="V115" i="41"/>
  <c r="I132" i="41"/>
  <c r="W115" i="41"/>
  <c r="AH115" i="41"/>
  <c r="H133" i="41"/>
  <c r="V116" i="41"/>
  <c r="I133" i="41"/>
  <c r="W116" i="41"/>
  <c r="AH116" i="41"/>
  <c r="H134" i="41"/>
  <c r="V117" i="41"/>
  <c r="I134" i="41"/>
  <c r="W117" i="41"/>
  <c r="AH117" i="41"/>
  <c r="H135" i="41"/>
  <c r="V118" i="41"/>
  <c r="I135" i="41"/>
  <c r="W118" i="41"/>
  <c r="AH118" i="41"/>
  <c r="H136" i="41"/>
  <c r="V119" i="41"/>
  <c r="I136" i="41"/>
  <c r="W119" i="41"/>
  <c r="AH119" i="41"/>
  <c r="H137" i="41"/>
  <c r="V120" i="41"/>
  <c r="I137" i="41"/>
  <c r="W120" i="41"/>
  <c r="AH120" i="41"/>
  <c r="H138" i="41"/>
  <c r="V121" i="41"/>
  <c r="I138" i="41"/>
  <c r="W121" i="41"/>
  <c r="AH121" i="41"/>
  <c r="H139" i="41"/>
  <c r="V122" i="41"/>
  <c r="I139" i="41"/>
  <c r="W122" i="41"/>
  <c r="AH122" i="41"/>
  <c r="H140" i="41"/>
  <c r="V123" i="41"/>
  <c r="I140" i="41"/>
  <c r="W123" i="41"/>
  <c r="AH123" i="41"/>
  <c r="H141" i="41"/>
  <c r="V124" i="41"/>
  <c r="I141" i="41"/>
  <c r="W124" i="41"/>
  <c r="AH124" i="41"/>
  <c r="H142" i="41"/>
  <c r="V125" i="41"/>
  <c r="I142" i="41"/>
  <c r="W125" i="41"/>
  <c r="AH125" i="41"/>
  <c r="H143" i="41"/>
  <c r="V126" i="41"/>
  <c r="I143" i="41"/>
  <c r="W126" i="41"/>
  <c r="AH126" i="41"/>
  <c r="H144" i="41"/>
  <c r="V127" i="41"/>
  <c r="I144" i="41"/>
  <c r="W127" i="41"/>
  <c r="AH127" i="41"/>
  <c r="H145" i="41"/>
  <c r="V128" i="41"/>
  <c r="I145" i="41"/>
  <c r="W128" i="41"/>
  <c r="AH128" i="41"/>
  <c r="H146" i="41"/>
  <c r="V129" i="41"/>
  <c r="I146" i="41"/>
  <c r="W129" i="41"/>
  <c r="AH129" i="41"/>
  <c r="H147" i="41"/>
  <c r="V130" i="41"/>
  <c r="I147" i="41"/>
  <c r="W130" i="41"/>
  <c r="AH130" i="41"/>
  <c r="H148" i="41"/>
  <c r="V131" i="41"/>
  <c r="I148" i="41"/>
  <c r="W131" i="41"/>
  <c r="AH131" i="41"/>
  <c r="H149" i="41"/>
  <c r="V132" i="41"/>
  <c r="I149" i="41"/>
  <c r="W132" i="41"/>
  <c r="AH132" i="41"/>
  <c r="H150" i="41"/>
  <c r="V133" i="41"/>
  <c r="I150" i="41"/>
  <c r="W133" i="41"/>
  <c r="AH133" i="41"/>
  <c r="H151" i="41"/>
  <c r="V134" i="41"/>
  <c r="I151" i="41"/>
  <c r="W134" i="41"/>
  <c r="AH134" i="41"/>
  <c r="H152" i="41"/>
  <c r="V135" i="41"/>
  <c r="I152" i="41"/>
  <c r="W135" i="41"/>
  <c r="AH135" i="41"/>
  <c r="H153" i="41"/>
  <c r="V136" i="41"/>
  <c r="I153" i="41"/>
  <c r="W136" i="41"/>
  <c r="AH136" i="41"/>
  <c r="H154" i="41"/>
  <c r="V137" i="41"/>
  <c r="I154" i="41"/>
  <c r="W137" i="41"/>
  <c r="AH137" i="41"/>
  <c r="H155" i="41"/>
  <c r="V138" i="41"/>
  <c r="I155" i="41"/>
  <c r="W138" i="41"/>
  <c r="AH138" i="41"/>
  <c r="H156" i="41"/>
  <c r="V139" i="41"/>
  <c r="I156" i="41"/>
  <c r="W139" i="41"/>
  <c r="AH139" i="41"/>
  <c r="H157" i="41"/>
  <c r="V140" i="41"/>
  <c r="I157" i="41"/>
  <c r="W140" i="41"/>
  <c r="AH140" i="41"/>
  <c r="H158" i="41"/>
  <c r="V141" i="41"/>
  <c r="I158" i="41"/>
  <c r="W141" i="41"/>
  <c r="AH141" i="41"/>
  <c r="H159" i="41"/>
  <c r="V142" i="41"/>
  <c r="I159" i="41"/>
  <c r="W142" i="41"/>
  <c r="AH142" i="41"/>
  <c r="H160" i="41"/>
  <c r="V143" i="41"/>
  <c r="I160" i="41"/>
  <c r="W143" i="41"/>
  <c r="AH143" i="41"/>
  <c r="H161" i="41"/>
  <c r="V144" i="41"/>
  <c r="I161" i="41"/>
  <c r="W144" i="41"/>
  <c r="AH144" i="41"/>
  <c r="H162" i="41"/>
  <c r="V145" i="41"/>
  <c r="I162" i="41"/>
  <c r="W145" i="41"/>
  <c r="AH145" i="41"/>
  <c r="H163" i="41"/>
  <c r="V146" i="41"/>
  <c r="I163" i="41"/>
  <c r="W146" i="41"/>
  <c r="AH146" i="41"/>
  <c r="H164" i="41"/>
  <c r="V147" i="41"/>
  <c r="I164" i="41"/>
  <c r="W147" i="41"/>
  <c r="AH147" i="41"/>
  <c r="H165" i="41"/>
  <c r="V148" i="41"/>
  <c r="I165" i="41"/>
  <c r="W148" i="41"/>
  <c r="AH148" i="41"/>
  <c r="H166" i="41"/>
  <c r="V149" i="41"/>
  <c r="I166" i="41"/>
  <c r="W149" i="41"/>
  <c r="AH149" i="41"/>
  <c r="H167" i="41"/>
  <c r="V150" i="41"/>
  <c r="I167" i="41"/>
  <c r="W150" i="41"/>
  <c r="AH150" i="41"/>
  <c r="H168" i="41"/>
  <c r="V151" i="41"/>
  <c r="I168" i="41"/>
  <c r="W151" i="41"/>
  <c r="AH151" i="41"/>
  <c r="H169" i="41"/>
  <c r="V152" i="41"/>
  <c r="I169" i="41"/>
  <c r="W152" i="41"/>
  <c r="AH152" i="41"/>
  <c r="AG153" i="41"/>
  <c r="AD441" i="41"/>
  <c r="AC441" i="41"/>
  <c r="AA441" i="41"/>
  <c r="AB441" i="41"/>
  <c r="Z440" i="41"/>
  <c r="AH440" i="41"/>
  <c r="AA152" i="41"/>
  <c r="AG152" i="41"/>
  <c r="AD440" i="41"/>
  <c r="AC440" i="41"/>
  <c r="AA440" i="41"/>
  <c r="AB440" i="41"/>
  <c r="Z439" i="41"/>
  <c r="AH439" i="41"/>
  <c r="AG151" i="41"/>
  <c r="AD439" i="41"/>
  <c r="AC439" i="41"/>
  <c r="Z438" i="41"/>
  <c r="AH438" i="41"/>
  <c r="AA150" i="41"/>
  <c r="AG150" i="41"/>
  <c r="AD438" i="41"/>
  <c r="AC438" i="41"/>
  <c r="AA438" i="41"/>
  <c r="AB438" i="41"/>
  <c r="Z437" i="41"/>
  <c r="AH437" i="41"/>
  <c r="AA149" i="41"/>
  <c r="AG149" i="41"/>
  <c r="AD437" i="41"/>
  <c r="AC437" i="41"/>
  <c r="AA437" i="41"/>
  <c r="AB437" i="41"/>
  <c r="Z436" i="41"/>
  <c r="AH436" i="41"/>
  <c r="AA148" i="41"/>
  <c r="AG148" i="41"/>
  <c r="AD436" i="41"/>
  <c r="AC436" i="41"/>
  <c r="AA436" i="41"/>
  <c r="AB436" i="41"/>
  <c r="Z435" i="41"/>
  <c r="AH435" i="41"/>
  <c r="AA147" i="41"/>
  <c r="AG147" i="41"/>
  <c r="AD435" i="41"/>
  <c r="AC435" i="41"/>
  <c r="AA435" i="41"/>
  <c r="AB435" i="41"/>
  <c r="Z434" i="41"/>
  <c r="AH434" i="41"/>
  <c r="AA146" i="41"/>
  <c r="AG146" i="41"/>
  <c r="AD434" i="41"/>
  <c r="AC434" i="41"/>
  <c r="AA434" i="41"/>
  <c r="AB434" i="41"/>
  <c r="R64" i="41"/>
  <c r="F4" i="41"/>
  <c r="K81" i="41"/>
  <c r="J82" i="41"/>
  <c r="K82" i="41"/>
  <c r="X65" i="41"/>
  <c r="J83" i="41"/>
  <c r="K83" i="41"/>
  <c r="X66" i="41"/>
  <c r="J84" i="41"/>
  <c r="K84" i="41"/>
  <c r="X67" i="41"/>
  <c r="J85" i="41"/>
  <c r="K85" i="41"/>
  <c r="X68" i="41"/>
  <c r="J86" i="41"/>
  <c r="K86" i="41"/>
  <c r="X69" i="41"/>
  <c r="J87" i="41"/>
  <c r="K87" i="41"/>
  <c r="X70" i="41"/>
  <c r="J88" i="41"/>
  <c r="K88" i="41"/>
  <c r="X71" i="41"/>
  <c r="J89" i="41"/>
  <c r="K89" i="41"/>
  <c r="X72" i="41"/>
  <c r="J90" i="41"/>
  <c r="K90" i="41"/>
  <c r="X73" i="41"/>
  <c r="J91" i="41"/>
  <c r="K91" i="41"/>
  <c r="X74" i="41"/>
  <c r="J92" i="41"/>
  <c r="K92" i="41"/>
  <c r="X75" i="41"/>
  <c r="J93" i="41"/>
  <c r="K93" i="41"/>
  <c r="X76" i="41"/>
  <c r="J94" i="41"/>
  <c r="K94" i="41"/>
  <c r="X77" i="41"/>
  <c r="J95" i="41"/>
  <c r="K95" i="41"/>
  <c r="X78" i="41"/>
  <c r="J96" i="41"/>
  <c r="K96" i="41"/>
  <c r="X79" i="41"/>
  <c r="J97" i="41"/>
  <c r="K97" i="41"/>
  <c r="X80" i="41"/>
  <c r="J98" i="41"/>
  <c r="K98" i="41"/>
  <c r="X81" i="41"/>
  <c r="J99" i="41"/>
  <c r="K99" i="41"/>
  <c r="X82" i="41"/>
  <c r="J100" i="41"/>
  <c r="K100" i="41"/>
  <c r="X83" i="41"/>
  <c r="J101" i="41"/>
  <c r="K101" i="41"/>
  <c r="X84" i="41"/>
  <c r="J102" i="41"/>
  <c r="K102" i="41"/>
  <c r="X85" i="41"/>
  <c r="J103" i="41"/>
  <c r="K103" i="41"/>
  <c r="X86" i="41"/>
  <c r="J104" i="41"/>
  <c r="K104" i="41"/>
  <c r="X87" i="41"/>
  <c r="J105" i="41"/>
  <c r="K105" i="41"/>
  <c r="X88" i="41"/>
  <c r="J106" i="41"/>
  <c r="K106" i="41"/>
  <c r="X89" i="41"/>
  <c r="J107" i="41"/>
  <c r="K107" i="41"/>
  <c r="X90" i="41"/>
  <c r="J108" i="41"/>
  <c r="K108" i="41"/>
  <c r="X91" i="41"/>
  <c r="J109" i="41"/>
  <c r="K109" i="41"/>
  <c r="X92" i="41"/>
  <c r="J110" i="41"/>
  <c r="K110" i="41"/>
  <c r="X93" i="41"/>
  <c r="J111" i="41"/>
  <c r="K111" i="41"/>
  <c r="X94" i="41"/>
  <c r="J112" i="41"/>
  <c r="K112" i="41"/>
  <c r="X95" i="41"/>
  <c r="J113" i="41"/>
  <c r="K113" i="41"/>
  <c r="X96" i="41"/>
  <c r="J114" i="41"/>
  <c r="K114" i="41"/>
  <c r="X97" i="41"/>
  <c r="J115" i="41"/>
  <c r="K115" i="41"/>
  <c r="X98" i="41"/>
  <c r="J116" i="41"/>
  <c r="K116" i="41"/>
  <c r="X99" i="41"/>
  <c r="Y65" i="41"/>
  <c r="Y66" i="41"/>
  <c r="Y67" i="41"/>
  <c r="Y68" i="41"/>
  <c r="Y69" i="41"/>
  <c r="Y70" i="41"/>
  <c r="Y71" i="41"/>
  <c r="Y72" i="41"/>
  <c r="Y73" i="41"/>
  <c r="Y74" i="41"/>
  <c r="Y75" i="41"/>
  <c r="Y76" i="41"/>
  <c r="Y77" i="41"/>
  <c r="Y78" i="41"/>
  <c r="Y79" i="41"/>
  <c r="Y80" i="41"/>
  <c r="Y81" i="41"/>
  <c r="Y82" i="41"/>
  <c r="Y83" i="41"/>
  <c r="Y84" i="41"/>
  <c r="Y85" i="41"/>
  <c r="Y86" i="41"/>
  <c r="Y87" i="41"/>
  <c r="Y88" i="41"/>
  <c r="Y89" i="41"/>
  <c r="Y90" i="41"/>
  <c r="Y91" i="41"/>
  <c r="Y92" i="41"/>
  <c r="Y93" i="41"/>
  <c r="Y94" i="41"/>
  <c r="Y95" i="41"/>
  <c r="Y96" i="41"/>
  <c r="Y97" i="41"/>
  <c r="Y98" i="41"/>
  <c r="Y99" i="41"/>
  <c r="R65" i="41"/>
  <c r="F5" i="41"/>
  <c r="R66" i="41"/>
  <c r="F6" i="41"/>
  <c r="R67" i="41"/>
  <c r="F7" i="41"/>
  <c r="R68" i="41"/>
  <c r="F8" i="41"/>
  <c r="R69" i="41"/>
  <c r="F9" i="41"/>
  <c r="R70" i="41"/>
  <c r="F10" i="41"/>
  <c r="R71" i="41"/>
  <c r="F11" i="41"/>
  <c r="R72" i="41"/>
  <c r="F12" i="41"/>
  <c r="AI15" i="41"/>
  <c r="O3" i="41"/>
  <c r="P3" i="41"/>
  <c r="Q3" i="41"/>
  <c r="R3" i="41"/>
  <c r="S3" i="41"/>
  <c r="C23" i="41"/>
  <c r="C24" i="41"/>
  <c r="C25" i="41"/>
  <c r="T3" i="41"/>
  <c r="U3" i="41"/>
  <c r="V3" i="41"/>
  <c r="R4" i="41"/>
  <c r="AL3" i="41"/>
  <c r="AL4" i="41"/>
  <c r="AN4" i="41"/>
  <c r="AL5" i="41"/>
  <c r="AN5" i="41"/>
  <c r="AL6" i="41"/>
  <c r="AN6" i="41"/>
  <c r="AL7" i="41"/>
  <c r="AN7" i="41"/>
  <c r="AL8" i="41"/>
  <c r="AN8" i="41"/>
  <c r="AL9" i="41"/>
  <c r="AN9" i="41"/>
  <c r="AL10" i="41"/>
  <c r="AN10" i="41"/>
  <c r="AL11" i="41"/>
  <c r="AN11" i="41"/>
  <c r="AL12" i="41"/>
  <c r="AN12" i="41"/>
  <c r="C17" i="41"/>
  <c r="C18" i="41"/>
  <c r="C19" i="41"/>
  <c r="C20" i="41"/>
  <c r="C21" i="41"/>
  <c r="C22" i="41"/>
  <c r="S434" i="41"/>
  <c r="M434" i="41"/>
  <c r="Z433" i="41"/>
  <c r="AH433" i="41"/>
  <c r="AG145" i="41"/>
  <c r="AD433" i="41"/>
  <c r="AC433" i="41"/>
  <c r="R433" i="41"/>
  <c r="L433" i="41"/>
  <c r="Z432" i="41"/>
  <c r="AH432" i="41"/>
  <c r="AA144" i="41"/>
  <c r="AG144" i="41"/>
  <c r="AD432" i="41"/>
  <c r="AC432" i="41"/>
  <c r="AA432" i="41"/>
  <c r="AB432" i="41"/>
  <c r="Q432" i="41"/>
  <c r="K432" i="41"/>
  <c r="Z431" i="41"/>
  <c r="AH431" i="41"/>
  <c r="AA143" i="41"/>
  <c r="AG143" i="41"/>
  <c r="AD431" i="41"/>
  <c r="AC431" i="41"/>
  <c r="AA431" i="41"/>
  <c r="AB431" i="41"/>
  <c r="P431" i="41"/>
  <c r="J431" i="41"/>
  <c r="Z430" i="41"/>
  <c r="AH430" i="41"/>
  <c r="AA142" i="41"/>
  <c r="AG142" i="41"/>
  <c r="AD430" i="41"/>
  <c r="AC430" i="41"/>
  <c r="AA430" i="41"/>
  <c r="AB430" i="41"/>
  <c r="O430" i="41"/>
  <c r="I430" i="41"/>
  <c r="Z429" i="41"/>
  <c r="AH429" i="41"/>
  <c r="AA141" i="41"/>
  <c r="AG141" i="41"/>
  <c r="AD429" i="41"/>
  <c r="AC429" i="41"/>
  <c r="AA429" i="41"/>
  <c r="AB429" i="41"/>
  <c r="N429" i="41"/>
  <c r="H429" i="41"/>
  <c r="Z428" i="41"/>
  <c r="AH428" i="41"/>
  <c r="AA140" i="41"/>
  <c r="AG140" i="41"/>
  <c r="AD428" i="41"/>
  <c r="AC428" i="41"/>
  <c r="AA428" i="41"/>
  <c r="AB428" i="41"/>
  <c r="T428" i="41"/>
  <c r="B428" i="41"/>
  <c r="Z427" i="41"/>
  <c r="AH427" i="41"/>
  <c r="AG139" i="41"/>
  <c r="AD427" i="41"/>
  <c r="AC427" i="41"/>
  <c r="T427" i="41"/>
  <c r="G427" i="41"/>
  <c r="F427" i="41"/>
  <c r="E427" i="41"/>
  <c r="D427" i="41"/>
  <c r="C427" i="41"/>
  <c r="B427" i="41"/>
  <c r="Z426" i="41"/>
  <c r="AH426" i="41"/>
  <c r="AA138" i="41"/>
  <c r="AG138" i="41"/>
  <c r="AD426" i="41"/>
  <c r="AC426" i="41"/>
  <c r="AA426" i="41"/>
  <c r="AB426" i="41"/>
  <c r="T426" i="41"/>
  <c r="S426" i="41"/>
  <c r="R426" i="41"/>
  <c r="Q426" i="41"/>
  <c r="P426" i="41"/>
  <c r="O426" i="41"/>
  <c r="N426" i="41"/>
  <c r="M426" i="41"/>
  <c r="L426" i="41"/>
  <c r="K426" i="41"/>
  <c r="J426" i="41"/>
  <c r="I426" i="41"/>
  <c r="H426" i="41"/>
  <c r="G426" i="41"/>
  <c r="F426" i="41"/>
  <c r="E426" i="41"/>
  <c r="D426" i="41"/>
  <c r="C426" i="41"/>
  <c r="B426" i="41"/>
  <c r="Z425" i="41"/>
  <c r="AH425" i="41"/>
  <c r="AA137" i="41"/>
  <c r="AG137" i="41"/>
  <c r="AD425" i="41"/>
  <c r="AC425" i="41"/>
  <c r="AA425" i="41"/>
  <c r="AB425" i="41"/>
  <c r="Q4" i="41"/>
  <c r="AG3" i="41"/>
  <c r="AG4" i="41"/>
  <c r="AI4" i="41"/>
  <c r="AG5" i="41"/>
  <c r="AI5" i="41"/>
  <c r="AG6" i="41"/>
  <c r="AI6" i="41"/>
  <c r="AG7" i="41"/>
  <c r="AI7" i="41"/>
  <c r="AG8" i="41"/>
  <c r="AI8" i="41"/>
  <c r="AG9" i="41"/>
  <c r="AI9" i="41"/>
  <c r="AG10" i="41"/>
  <c r="AI10" i="41"/>
  <c r="AG11" i="41"/>
  <c r="AI11" i="41"/>
  <c r="AG12" i="41"/>
  <c r="AI12" i="41"/>
  <c r="S425" i="41"/>
  <c r="M425" i="41"/>
  <c r="Z424" i="41"/>
  <c r="AH424" i="41"/>
  <c r="AA136" i="41"/>
  <c r="AG136" i="41"/>
  <c r="AD424" i="41"/>
  <c r="AC424" i="41"/>
  <c r="AA424" i="41"/>
  <c r="AB424" i="41"/>
  <c r="R424" i="41"/>
  <c r="L424" i="41"/>
  <c r="Z423" i="41"/>
  <c r="AH423" i="41"/>
  <c r="AA135" i="41"/>
  <c r="AG135" i="41"/>
  <c r="AD423" i="41"/>
  <c r="AC423" i="41"/>
  <c r="AA423" i="41"/>
  <c r="AB423" i="41"/>
  <c r="Q423" i="41"/>
  <c r="K423" i="41"/>
  <c r="Z422" i="41"/>
  <c r="AH422" i="41"/>
  <c r="AA134" i="41"/>
  <c r="AG134" i="41"/>
  <c r="AD422" i="41"/>
  <c r="AC422" i="41"/>
  <c r="AA422" i="41"/>
  <c r="AB422" i="41"/>
  <c r="P422" i="41"/>
  <c r="J422" i="41"/>
  <c r="Z421" i="41"/>
  <c r="AH421" i="41"/>
  <c r="AG133" i="41"/>
  <c r="AD421" i="41"/>
  <c r="AC421" i="41"/>
  <c r="O421" i="41"/>
  <c r="I421" i="41"/>
  <c r="Z420" i="41"/>
  <c r="AH420" i="41"/>
  <c r="AA132" i="41"/>
  <c r="AG132" i="41"/>
  <c r="AD420" i="41"/>
  <c r="AC420" i="41"/>
  <c r="AA420" i="41"/>
  <c r="AB420" i="41"/>
  <c r="N420" i="41"/>
  <c r="H420" i="41"/>
  <c r="Z419" i="41"/>
  <c r="AH419" i="41"/>
  <c r="AA131" i="41"/>
  <c r="AG131" i="41"/>
  <c r="AD419" i="41"/>
  <c r="AC419" i="41"/>
  <c r="AA419" i="41"/>
  <c r="AB419" i="41"/>
  <c r="T419" i="41"/>
  <c r="B419" i="41"/>
  <c r="Z418" i="41"/>
  <c r="AH418" i="41"/>
  <c r="AA130" i="41"/>
  <c r="AG130" i="41"/>
  <c r="AD418" i="41"/>
  <c r="AC418" i="41"/>
  <c r="AA418" i="41"/>
  <c r="AB418" i="41"/>
  <c r="T418" i="41"/>
  <c r="G418" i="41"/>
  <c r="F418" i="41"/>
  <c r="E418" i="41"/>
  <c r="D418" i="41"/>
  <c r="C418" i="41"/>
  <c r="B418" i="41"/>
  <c r="Z417" i="41"/>
  <c r="AH417" i="41"/>
  <c r="AA129" i="41"/>
  <c r="AG129" i="41"/>
  <c r="AD417" i="41"/>
  <c r="AC417" i="41"/>
  <c r="AA417" i="41"/>
  <c r="AB417" i="41"/>
  <c r="T417" i="41"/>
  <c r="S417" i="41"/>
  <c r="R417" i="41"/>
  <c r="Q417" i="41"/>
  <c r="P417" i="41"/>
  <c r="O417" i="41"/>
  <c r="N417" i="41"/>
  <c r="M417" i="41"/>
  <c r="L417" i="41"/>
  <c r="K417" i="41"/>
  <c r="J417" i="41"/>
  <c r="I417" i="41"/>
  <c r="H417" i="41"/>
  <c r="G417" i="41"/>
  <c r="F417" i="41"/>
  <c r="E417" i="41"/>
  <c r="D417" i="41"/>
  <c r="C417" i="41"/>
  <c r="B417" i="41"/>
  <c r="Z416" i="41"/>
  <c r="AH416" i="41"/>
  <c r="AA128" i="41"/>
  <c r="AG128" i="41"/>
  <c r="AD416" i="41"/>
  <c r="AC416" i="41"/>
  <c r="AA416" i="41"/>
  <c r="AB416" i="41"/>
  <c r="P4" i="41"/>
  <c r="AB3" i="41"/>
  <c r="AB4" i="41"/>
  <c r="AD4" i="41"/>
  <c r="AB5" i="41"/>
  <c r="AD5" i="41"/>
  <c r="AB6" i="41"/>
  <c r="AD6" i="41"/>
  <c r="AB7" i="41"/>
  <c r="AD7" i="41"/>
  <c r="AB8" i="41"/>
  <c r="AD8" i="41"/>
  <c r="AB9" i="41"/>
  <c r="AD9" i="41"/>
  <c r="AB10" i="41"/>
  <c r="AD10" i="41"/>
  <c r="AB11" i="41"/>
  <c r="AD11" i="41"/>
  <c r="AB12" i="41"/>
  <c r="AD12" i="41"/>
  <c r="S416" i="41"/>
  <c r="M416" i="41"/>
  <c r="Z415" i="41"/>
  <c r="AH415" i="41"/>
  <c r="AG127" i="41"/>
  <c r="AD415" i="41"/>
  <c r="AC415" i="41"/>
  <c r="R415" i="41"/>
  <c r="L415" i="41"/>
  <c r="Z414" i="41"/>
  <c r="AH414" i="41"/>
  <c r="AA126" i="41"/>
  <c r="AG126" i="41"/>
  <c r="AD414" i="41"/>
  <c r="AC414" i="41"/>
  <c r="AA414" i="41"/>
  <c r="AB414" i="41"/>
  <c r="Q414" i="41"/>
  <c r="K414" i="41"/>
  <c r="Z413" i="41"/>
  <c r="AH413" i="41"/>
  <c r="AA125" i="41"/>
  <c r="AG125" i="41"/>
  <c r="AD413" i="41"/>
  <c r="AC413" i="41"/>
  <c r="AA413" i="41"/>
  <c r="AB413" i="41"/>
  <c r="P413" i="41"/>
  <c r="J413" i="41"/>
  <c r="Z412" i="41"/>
  <c r="AH412" i="41"/>
  <c r="AA124" i="41"/>
  <c r="AG124" i="41"/>
  <c r="AD412" i="41"/>
  <c r="AC412" i="41"/>
  <c r="AA412" i="41"/>
  <c r="AB412" i="41"/>
  <c r="O412" i="41"/>
  <c r="I412" i="41"/>
  <c r="Z411" i="41"/>
  <c r="AH411" i="41"/>
  <c r="AA123" i="41"/>
  <c r="AG123" i="41"/>
  <c r="AD411" i="41"/>
  <c r="AC411" i="41"/>
  <c r="AA411" i="41"/>
  <c r="AB411" i="41"/>
  <c r="N411" i="41"/>
  <c r="H411" i="41"/>
  <c r="Z410" i="41"/>
  <c r="AH410" i="41"/>
  <c r="AA122" i="41"/>
  <c r="AG122" i="41"/>
  <c r="AD410" i="41"/>
  <c r="AC410" i="41"/>
  <c r="AA410" i="41"/>
  <c r="AB410" i="41"/>
  <c r="T410" i="41"/>
  <c r="B410" i="41"/>
  <c r="Z409" i="41"/>
  <c r="AH409" i="41"/>
  <c r="AG121" i="41"/>
  <c r="AD409" i="41"/>
  <c r="AC409" i="41"/>
  <c r="T409" i="41"/>
  <c r="G409" i="41"/>
  <c r="F409" i="41"/>
  <c r="E409" i="41"/>
  <c r="D409" i="41"/>
  <c r="C409" i="41"/>
  <c r="B409" i="41"/>
  <c r="Z408" i="41"/>
  <c r="AH408" i="41"/>
  <c r="AA120" i="41"/>
  <c r="AG120" i="41"/>
  <c r="AD408" i="41"/>
  <c r="AC408" i="41"/>
  <c r="AA408" i="41"/>
  <c r="AB408" i="41"/>
  <c r="T408" i="41"/>
  <c r="S408" i="41"/>
  <c r="R408" i="41"/>
  <c r="Q408" i="41"/>
  <c r="P408" i="41"/>
  <c r="O408" i="41"/>
  <c r="N408" i="41"/>
  <c r="M408" i="41"/>
  <c r="L408" i="41"/>
  <c r="K408" i="41"/>
  <c r="J408" i="41"/>
  <c r="I408" i="41"/>
  <c r="H408" i="41"/>
  <c r="G408" i="41"/>
  <c r="F408" i="41"/>
  <c r="E408" i="41"/>
  <c r="D408" i="41"/>
  <c r="C408" i="41"/>
  <c r="B408" i="41"/>
  <c r="Z407" i="41"/>
  <c r="AH407" i="41"/>
  <c r="AA119" i="41"/>
  <c r="AG119" i="41"/>
  <c r="AD407" i="41"/>
  <c r="AC407" i="41"/>
  <c r="AA407" i="41"/>
  <c r="AB407" i="41"/>
  <c r="O4" i="41"/>
  <c r="W3" i="41"/>
  <c r="W4" i="41"/>
  <c r="Y4" i="41"/>
  <c r="W5" i="41"/>
  <c r="Y5" i="41"/>
  <c r="W6" i="41"/>
  <c r="Y6" i="41"/>
  <c r="W7" i="41"/>
  <c r="Y7" i="41"/>
  <c r="W8" i="41"/>
  <c r="Y8" i="41"/>
  <c r="W9" i="41"/>
  <c r="Y9" i="41"/>
  <c r="W10" i="41"/>
  <c r="Y10" i="41"/>
  <c r="W11" i="41"/>
  <c r="Y11" i="41"/>
  <c r="W12" i="41"/>
  <c r="Y12" i="41"/>
  <c r="S407" i="41"/>
  <c r="M407" i="41"/>
  <c r="Z406" i="41"/>
  <c r="AH406" i="41"/>
  <c r="AA118" i="41"/>
  <c r="AG118" i="41"/>
  <c r="AD406" i="41"/>
  <c r="AC406" i="41"/>
  <c r="AA406" i="41"/>
  <c r="AB406" i="41"/>
  <c r="R406" i="41"/>
  <c r="L406" i="41"/>
  <c r="Z405" i="41"/>
  <c r="AH405" i="41"/>
  <c r="AA117" i="41"/>
  <c r="AG117" i="41"/>
  <c r="AD405" i="41"/>
  <c r="AC405" i="41"/>
  <c r="AA405" i="41"/>
  <c r="AB405" i="41"/>
  <c r="Q405" i="41"/>
  <c r="K405" i="41"/>
  <c r="Z404" i="41"/>
  <c r="AH404" i="41"/>
  <c r="AA116" i="41"/>
  <c r="AG116" i="41"/>
  <c r="AD404" i="41"/>
  <c r="AC404" i="41"/>
  <c r="AA404" i="41"/>
  <c r="AB404" i="41"/>
  <c r="P404" i="41"/>
  <c r="J404" i="41"/>
  <c r="Z403" i="41"/>
  <c r="AH403" i="41"/>
  <c r="AG115" i="41"/>
  <c r="AD403" i="41"/>
  <c r="AC403" i="41"/>
  <c r="O403" i="41"/>
  <c r="I403" i="41"/>
  <c r="Z402" i="41"/>
  <c r="AH402" i="41"/>
  <c r="AA114" i="41"/>
  <c r="AG114" i="41"/>
  <c r="AD402" i="41"/>
  <c r="AC402" i="41"/>
  <c r="AA402" i="41"/>
  <c r="AB402" i="41"/>
  <c r="N402" i="41"/>
  <c r="H402" i="41"/>
  <c r="Z401" i="41"/>
  <c r="AH401" i="41"/>
  <c r="AA113" i="41"/>
  <c r="AG113" i="41"/>
  <c r="AD401" i="41"/>
  <c r="AC401" i="41"/>
  <c r="AA401" i="41"/>
  <c r="AB401" i="41"/>
  <c r="T401" i="41"/>
  <c r="B401" i="41"/>
  <c r="Z400" i="41"/>
  <c r="AH400" i="41"/>
  <c r="AA112" i="41"/>
  <c r="AG112" i="41"/>
  <c r="AD400" i="41"/>
  <c r="AC400" i="41"/>
  <c r="AA400" i="41"/>
  <c r="AB400" i="41"/>
  <c r="T400" i="41"/>
  <c r="G400" i="41"/>
  <c r="F400" i="41"/>
  <c r="E400" i="41"/>
  <c r="D400" i="41"/>
  <c r="C400" i="41"/>
  <c r="B400" i="41"/>
  <c r="Z399" i="41"/>
  <c r="AH399" i="41"/>
  <c r="AA111" i="41"/>
  <c r="AG111" i="41"/>
  <c r="AD399" i="41"/>
  <c r="AC399" i="41"/>
  <c r="AA399" i="41"/>
  <c r="AB399" i="41"/>
  <c r="Z398" i="41"/>
  <c r="AH398" i="41"/>
  <c r="AA110" i="41"/>
  <c r="AG110" i="41"/>
  <c r="AD398" i="41"/>
  <c r="AC398" i="41"/>
  <c r="AA398" i="41"/>
  <c r="AB398" i="41"/>
  <c r="Z397" i="41"/>
  <c r="AH397" i="41"/>
  <c r="AG109" i="41"/>
  <c r="AD397" i="41"/>
  <c r="AC397" i="41"/>
  <c r="Z396" i="41"/>
  <c r="AH396" i="41"/>
  <c r="AA108" i="41"/>
  <c r="AG108" i="41"/>
  <c r="AD396" i="41"/>
  <c r="AC396" i="41"/>
  <c r="AA396" i="41"/>
  <c r="AB396" i="41"/>
  <c r="S396" i="41"/>
  <c r="F13" i="41"/>
  <c r="J396" i="41"/>
  <c r="Z395" i="41"/>
  <c r="AH395" i="41"/>
  <c r="AA107" i="41"/>
  <c r="AG107" i="41"/>
  <c r="AD395" i="41"/>
  <c r="AC395" i="41"/>
  <c r="AA395" i="41"/>
  <c r="AB395" i="41"/>
  <c r="R395" i="41"/>
  <c r="I395" i="41"/>
  <c r="Z394" i="41"/>
  <c r="AH394" i="41"/>
  <c r="AA106" i="41"/>
  <c r="AG106" i="41"/>
  <c r="AD394" i="41"/>
  <c r="AC394" i="41"/>
  <c r="AA394" i="41"/>
  <c r="AB394" i="41"/>
  <c r="Q394" i="41"/>
  <c r="H394" i="41"/>
  <c r="Z393" i="41"/>
  <c r="AH393" i="41"/>
  <c r="AA105" i="41"/>
  <c r="AG105" i="41"/>
  <c r="AD393" i="41"/>
  <c r="AC393" i="41"/>
  <c r="AA393" i="41"/>
  <c r="AB393" i="41"/>
  <c r="P393" i="41"/>
  <c r="G393" i="41"/>
  <c r="Z392" i="41"/>
  <c r="AH392" i="41"/>
  <c r="AA104" i="41"/>
  <c r="AG104" i="41"/>
  <c r="AD392" i="41"/>
  <c r="AC392" i="41"/>
  <c r="AA392" i="41"/>
  <c r="AB392" i="41"/>
  <c r="O392" i="41"/>
  <c r="F392" i="41"/>
  <c r="Z391" i="41"/>
  <c r="AH391" i="41"/>
  <c r="AG103" i="41"/>
  <c r="AD391" i="41"/>
  <c r="AC391" i="41"/>
  <c r="N391" i="41"/>
  <c r="E391" i="41"/>
  <c r="Z390" i="41"/>
  <c r="AH390" i="41"/>
  <c r="AA102" i="41"/>
  <c r="AG102" i="41"/>
  <c r="AD390" i="41"/>
  <c r="AC390" i="41"/>
  <c r="AA390" i="41"/>
  <c r="AB390" i="41"/>
  <c r="M390" i="41"/>
  <c r="D390" i="41"/>
  <c r="Z389" i="41"/>
  <c r="AH389" i="41"/>
  <c r="AA101" i="41"/>
  <c r="AG101" i="41"/>
  <c r="AD389" i="41"/>
  <c r="AC389" i="41"/>
  <c r="AA389" i="41"/>
  <c r="AB389" i="41"/>
  <c r="L389" i="41"/>
  <c r="C389" i="41"/>
  <c r="Z388" i="41"/>
  <c r="AH388" i="41"/>
  <c r="AA100" i="41"/>
  <c r="AG100" i="41"/>
  <c r="AD388" i="41"/>
  <c r="AC388" i="41"/>
  <c r="AA388" i="41"/>
  <c r="AB388" i="41"/>
  <c r="K388" i="41"/>
  <c r="B388" i="41"/>
  <c r="Z387" i="41"/>
  <c r="AH387" i="41"/>
  <c r="AA99" i="41"/>
  <c r="AG99" i="41"/>
  <c r="AD387" i="41"/>
  <c r="AC387" i="41"/>
  <c r="AA387" i="41"/>
  <c r="AB387" i="41"/>
  <c r="Z386" i="41"/>
  <c r="AH386" i="41"/>
  <c r="AA98" i="41"/>
  <c r="AG98" i="41"/>
  <c r="AD386" i="41"/>
  <c r="AC386" i="41"/>
  <c r="AA386" i="41"/>
  <c r="AB386" i="41"/>
  <c r="Z385" i="41"/>
  <c r="AH385" i="41"/>
  <c r="AA97" i="41"/>
  <c r="AG97" i="41"/>
  <c r="AD385" i="41"/>
  <c r="AC385" i="41"/>
  <c r="AA385" i="41"/>
  <c r="AB385" i="41"/>
  <c r="Z384" i="41"/>
  <c r="AH384" i="41"/>
  <c r="AA96" i="41"/>
  <c r="AG96" i="41"/>
  <c r="AD384" i="41"/>
  <c r="AC384" i="41"/>
  <c r="AA384" i="41"/>
  <c r="AB384" i="41"/>
  <c r="Z383" i="41"/>
  <c r="AH383" i="41"/>
  <c r="AA95" i="41"/>
  <c r="AG95" i="41"/>
  <c r="AD383" i="41"/>
  <c r="AC383" i="41"/>
  <c r="AA383" i="41"/>
  <c r="AB383" i="41"/>
  <c r="Z382" i="41"/>
  <c r="AH382" i="41"/>
  <c r="AA94" i="41"/>
  <c r="AG94" i="41"/>
  <c r="AD382" i="41"/>
  <c r="AC382" i="41"/>
  <c r="AA382" i="41"/>
  <c r="AB382" i="41"/>
  <c r="Z381" i="41"/>
  <c r="AH381" i="41"/>
  <c r="AA93" i="41"/>
  <c r="AG93" i="41"/>
  <c r="AD381" i="41"/>
  <c r="AC381" i="41"/>
  <c r="AA381" i="41"/>
  <c r="AB381" i="41"/>
  <c r="Z380" i="41"/>
  <c r="AH380" i="41"/>
  <c r="AA92" i="41"/>
  <c r="AG92" i="41"/>
  <c r="AD380" i="41"/>
  <c r="AC380" i="41"/>
  <c r="AA380" i="41"/>
  <c r="AB380" i="41"/>
  <c r="Z379" i="41"/>
  <c r="AH379" i="41"/>
  <c r="AA91" i="41"/>
  <c r="AG91" i="41"/>
  <c r="AD379" i="41"/>
  <c r="AC379" i="41"/>
  <c r="AA379" i="41"/>
  <c r="AB379" i="41"/>
  <c r="Z378" i="41"/>
  <c r="AH378" i="41"/>
  <c r="AA90" i="41"/>
  <c r="AG90" i="41"/>
  <c r="AD378" i="41"/>
  <c r="AC378" i="41"/>
  <c r="AA378" i="41"/>
  <c r="AB378" i="41"/>
  <c r="Z377" i="41"/>
  <c r="AH377" i="41"/>
  <c r="AA89" i="41"/>
  <c r="AG89" i="41"/>
  <c r="AD377" i="41"/>
  <c r="AC377" i="41"/>
  <c r="AA377" i="41"/>
  <c r="AB377" i="41"/>
  <c r="Z376" i="41"/>
  <c r="AH376" i="41"/>
  <c r="AA88" i="41"/>
  <c r="AG88" i="41"/>
  <c r="AD376" i="41"/>
  <c r="AC376" i="41"/>
  <c r="AA376" i="41"/>
  <c r="AB376" i="41"/>
  <c r="Z375" i="41"/>
  <c r="AH375" i="41"/>
  <c r="AA87" i="41"/>
  <c r="AG87" i="41"/>
  <c r="AD375" i="41"/>
  <c r="AC375" i="41"/>
  <c r="AA375" i="41"/>
  <c r="AB375" i="41"/>
  <c r="Z374" i="41"/>
  <c r="AH374" i="41"/>
  <c r="AA86" i="41"/>
  <c r="AG86" i="41"/>
  <c r="AD374" i="41"/>
  <c r="AC374" i="41"/>
  <c r="AA374" i="41"/>
  <c r="AB374" i="41"/>
  <c r="Z373" i="41"/>
  <c r="AH373" i="41"/>
  <c r="AA85" i="41"/>
  <c r="AG85" i="41"/>
  <c r="AD373" i="41"/>
  <c r="AC373" i="41"/>
  <c r="AA373" i="41"/>
  <c r="AB373" i="41"/>
  <c r="Z372" i="41"/>
  <c r="AH372" i="41"/>
  <c r="AA84" i="41"/>
  <c r="AG84" i="41"/>
  <c r="AD372" i="41"/>
  <c r="AC372" i="41"/>
  <c r="AA372" i="41"/>
  <c r="AB372" i="41"/>
  <c r="Z371" i="41"/>
  <c r="AH371" i="41"/>
  <c r="AA83" i="41"/>
  <c r="AG83" i="41"/>
  <c r="AD371" i="41"/>
  <c r="AC371" i="41"/>
  <c r="AA371" i="41"/>
  <c r="AB371" i="41"/>
  <c r="Z370" i="41"/>
  <c r="AH370" i="41"/>
  <c r="AA82" i="41"/>
  <c r="AG82" i="41"/>
  <c r="AD370" i="41"/>
  <c r="AC370" i="41"/>
  <c r="AA370" i="41"/>
  <c r="AB370" i="41"/>
  <c r="Z369" i="41"/>
  <c r="AH369" i="41"/>
  <c r="AA81" i="41"/>
  <c r="AG81" i="41"/>
  <c r="AD369" i="41"/>
  <c r="AC369" i="41"/>
  <c r="AA369" i="41"/>
  <c r="AB369" i="41"/>
  <c r="Z368" i="41"/>
  <c r="AH368" i="41"/>
  <c r="AA80" i="41"/>
  <c r="AG80" i="41"/>
  <c r="AD368" i="41"/>
  <c r="AC368" i="41"/>
  <c r="AA368" i="41"/>
  <c r="AB368" i="41"/>
  <c r="Z367" i="41"/>
  <c r="AH367" i="41"/>
  <c r="AA79" i="41"/>
  <c r="AG79" i="41"/>
  <c r="AD367" i="41"/>
  <c r="AC367" i="41"/>
  <c r="AA367" i="41"/>
  <c r="AB367" i="41"/>
  <c r="Z366" i="41"/>
  <c r="AH366" i="41"/>
  <c r="AA78" i="41"/>
  <c r="AG78" i="41"/>
  <c r="AD366" i="41"/>
  <c r="AC366" i="41"/>
  <c r="AA366" i="41"/>
  <c r="AB366" i="41"/>
  <c r="Z365" i="41"/>
  <c r="AH365" i="41"/>
  <c r="AA77" i="41"/>
  <c r="AG77" i="41"/>
  <c r="AD365" i="41"/>
  <c r="AC365" i="41"/>
  <c r="AA365" i="41"/>
  <c r="AB365" i="41"/>
  <c r="Z364" i="41"/>
  <c r="AH364" i="41"/>
  <c r="AA76" i="41"/>
  <c r="AG76" i="41"/>
  <c r="AD364" i="41"/>
  <c r="AC364" i="41"/>
  <c r="AA364" i="41"/>
  <c r="AB364" i="41"/>
  <c r="Z363" i="41"/>
  <c r="AH363" i="41"/>
  <c r="AA75" i="41"/>
  <c r="AG75" i="41"/>
  <c r="AD363" i="41"/>
  <c r="AC363" i="41"/>
  <c r="AA363" i="41"/>
  <c r="AB363" i="41"/>
  <c r="Z362" i="41"/>
  <c r="AH362" i="41"/>
  <c r="AA74" i="41"/>
  <c r="AG74" i="41"/>
  <c r="AD362" i="41"/>
  <c r="AC362" i="41"/>
  <c r="AA362" i="41"/>
  <c r="AB362" i="41"/>
  <c r="Z361" i="41"/>
  <c r="AH361" i="41"/>
  <c r="AA73" i="41"/>
  <c r="AG73" i="41"/>
  <c r="AD361" i="41"/>
  <c r="AC361" i="41"/>
  <c r="AA361" i="41"/>
  <c r="AB361" i="41"/>
  <c r="Z360" i="41"/>
  <c r="AH360" i="41"/>
  <c r="AA72" i="41"/>
  <c r="AG72" i="41"/>
  <c r="AD360" i="41"/>
  <c r="AC360" i="41"/>
  <c r="AA360" i="41"/>
  <c r="AB360" i="41"/>
  <c r="Z359" i="41"/>
  <c r="AH359" i="41"/>
  <c r="AA71" i="41"/>
  <c r="AG71" i="41"/>
  <c r="AD359" i="41"/>
  <c r="AC359" i="41"/>
  <c r="AA359" i="41"/>
  <c r="AB359" i="41"/>
  <c r="Z358" i="41"/>
  <c r="AH358" i="41"/>
  <c r="AA70" i="41"/>
  <c r="AG70" i="41"/>
  <c r="AD358" i="41"/>
  <c r="AC358" i="41"/>
  <c r="AA358" i="41"/>
  <c r="AB358" i="41"/>
  <c r="Z357" i="41"/>
  <c r="AH357" i="41"/>
  <c r="AA69" i="41"/>
  <c r="AG69" i="41"/>
  <c r="AD357" i="41"/>
  <c r="AC357" i="41"/>
  <c r="AA357" i="41"/>
  <c r="AB357" i="41"/>
  <c r="Z356" i="41"/>
  <c r="AH356" i="41"/>
  <c r="AA68" i="41"/>
  <c r="AG68" i="41"/>
  <c r="AD356" i="41"/>
  <c r="AC356" i="41"/>
  <c r="AA356" i="41"/>
  <c r="AB356" i="41"/>
  <c r="Z355" i="41"/>
  <c r="AH355" i="41"/>
  <c r="AA67" i="41"/>
  <c r="AG67" i="41"/>
  <c r="AD355" i="41"/>
  <c r="AC355" i="41"/>
  <c r="AA355" i="41"/>
  <c r="AB355" i="41"/>
  <c r="Z354" i="41"/>
  <c r="AH354" i="41"/>
  <c r="AA66" i="41"/>
  <c r="AG66" i="41"/>
  <c r="AD354" i="41"/>
  <c r="AC354" i="41"/>
  <c r="AA354" i="41"/>
  <c r="AB354" i="41"/>
  <c r="Z353" i="41"/>
  <c r="AH353" i="41"/>
  <c r="AA65" i="41"/>
  <c r="AG65" i="41"/>
  <c r="AD353" i="41"/>
  <c r="AC353" i="41"/>
  <c r="AA353" i="41"/>
  <c r="AB353" i="41"/>
  <c r="Z352" i="41"/>
  <c r="AH352" i="41"/>
  <c r="AA64" i="41"/>
  <c r="AG64" i="41"/>
  <c r="AD352" i="41"/>
  <c r="AC352" i="41"/>
  <c r="AA352" i="41"/>
  <c r="AB352" i="41"/>
  <c r="AF351" i="41"/>
  <c r="AE351" i="41"/>
  <c r="AD351" i="41"/>
  <c r="AC351" i="41"/>
  <c r="AB351" i="41"/>
  <c r="Z351" i="41"/>
  <c r="AF350" i="41"/>
  <c r="AE350" i="41"/>
  <c r="AD350" i="41"/>
  <c r="AC350" i="41"/>
  <c r="AB350" i="41"/>
  <c r="Z350" i="41"/>
  <c r="AF349" i="41"/>
  <c r="AE349" i="41"/>
  <c r="AD349" i="41"/>
  <c r="AC349" i="41"/>
  <c r="AB349" i="41"/>
  <c r="Z349" i="41"/>
  <c r="AF348" i="41"/>
  <c r="AE348" i="41"/>
  <c r="AD348" i="41"/>
  <c r="AC348" i="41"/>
  <c r="AB348" i="41"/>
  <c r="Z348" i="41"/>
  <c r="AF347" i="41"/>
  <c r="AE347" i="41"/>
  <c r="AD347" i="41"/>
  <c r="AC347" i="41"/>
  <c r="AB347" i="41"/>
  <c r="Z347" i="41"/>
  <c r="AF346" i="41"/>
  <c r="AE346" i="41"/>
  <c r="AD346" i="41"/>
  <c r="AC346" i="41"/>
  <c r="AB346" i="41"/>
  <c r="Z346" i="41"/>
  <c r="AF345" i="41"/>
  <c r="AE345" i="41"/>
  <c r="AD345" i="41"/>
  <c r="AC345" i="41"/>
  <c r="AB345" i="41"/>
  <c r="Z345" i="41"/>
  <c r="AF344" i="41"/>
  <c r="AE344" i="41"/>
  <c r="AD344" i="41"/>
  <c r="AC344" i="41"/>
  <c r="AB344" i="41"/>
  <c r="Z344" i="41"/>
  <c r="AF343" i="41"/>
  <c r="AE343" i="41"/>
  <c r="AD343" i="41"/>
  <c r="AC343" i="41"/>
  <c r="AB343" i="41"/>
  <c r="Z343" i="41"/>
  <c r="AF342" i="41"/>
  <c r="AE342" i="41"/>
  <c r="AD342" i="41"/>
  <c r="AC342" i="41"/>
  <c r="AB342" i="41"/>
  <c r="Z342" i="41"/>
  <c r="AF341" i="41"/>
  <c r="AE341" i="41"/>
  <c r="AD341" i="41"/>
  <c r="AC341" i="41"/>
  <c r="AB341" i="41"/>
  <c r="Z341" i="41"/>
  <c r="AF340" i="41"/>
  <c r="AE340" i="41"/>
  <c r="AD340" i="41"/>
  <c r="AC340" i="41"/>
  <c r="AB340" i="41"/>
  <c r="Z340" i="41"/>
  <c r="AF339" i="41"/>
  <c r="AE339" i="41"/>
  <c r="AD339" i="41"/>
  <c r="AC339" i="41"/>
  <c r="AB339" i="41"/>
  <c r="Z339" i="41"/>
  <c r="AF338" i="41"/>
  <c r="AE338" i="41"/>
  <c r="AD338" i="41"/>
  <c r="AC338" i="41"/>
  <c r="AB338" i="41"/>
  <c r="Z338" i="41"/>
  <c r="AF337" i="41"/>
  <c r="AE337" i="41"/>
  <c r="AD337" i="41"/>
  <c r="AC337" i="41"/>
  <c r="AB337" i="41"/>
  <c r="Z337" i="41"/>
  <c r="AF336" i="41"/>
  <c r="AE336" i="41"/>
  <c r="AD336" i="41"/>
  <c r="AC336" i="41"/>
  <c r="AB336" i="41"/>
  <c r="Z336" i="41"/>
  <c r="AF335" i="41"/>
  <c r="AE335" i="41"/>
  <c r="AD335" i="41"/>
  <c r="AC335" i="41"/>
  <c r="AB335" i="41"/>
  <c r="Z335" i="41"/>
  <c r="AF334" i="41"/>
  <c r="AE334" i="41"/>
  <c r="AD334" i="41"/>
  <c r="AC334" i="41"/>
  <c r="AB334" i="41"/>
  <c r="Z334" i="41"/>
  <c r="AF333" i="41"/>
  <c r="AE333" i="41"/>
  <c r="AD333" i="41"/>
  <c r="AC333" i="41"/>
  <c r="AB333" i="41"/>
  <c r="Z333" i="41"/>
  <c r="AF332" i="41"/>
  <c r="AE332" i="41"/>
  <c r="AD332" i="41"/>
  <c r="AC332" i="41"/>
  <c r="AB332" i="41"/>
  <c r="Z332" i="41"/>
  <c r="AF331" i="41"/>
  <c r="AE331" i="41"/>
  <c r="AD331" i="41"/>
  <c r="AC331" i="41"/>
  <c r="AB331" i="41"/>
  <c r="Z331" i="41"/>
  <c r="AF330" i="41"/>
  <c r="AE330" i="41"/>
  <c r="AD330" i="41"/>
  <c r="AC330" i="41"/>
  <c r="AB330" i="41"/>
  <c r="Z330" i="41"/>
  <c r="AF329" i="41"/>
  <c r="AE329" i="41"/>
  <c r="AD329" i="41"/>
  <c r="AC329" i="41"/>
  <c r="AB329" i="41"/>
  <c r="Z329" i="41"/>
  <c r="AF328" i="41"/>
  <c r="AE328" i="41"/>
  <c r="AD328" i="41"/>
  <c r="AC328" i="41"/>
  <c r="AB328" i="41"/>
  <c r="Z328" i="41"/>
  <c r="AF327" i="41"/>
  <c r="AE327" i="41"/>
  <c r="AD327" i="41"/>
  <c r="AC327" i="41"/>
  <c r="AB327" i="41"/>
  <c r="Z327" i="41"/>
  <c r="AF326" i="41"/>
  <c r="AE326" i="41"/>
  <c r="AD326" i="41"/>
  <c r="AC326" i="41"/>
  <c r="AB326" i="41"/>
  <c r="Z326" i="41"/>
  <c r="AF325" i="41"/>
  <c r="AE325" i="41"/>
  <c r="AD325" i="41"/>
  <c r="AC325" i="41"/>
  <c r="AB325" i="41"/>
  <c r="Z325" i="41"/>
  <c r="AF324" i="41"/>
  <c r="AE324" i="41"/>
  <c r="AD324" i="41"/>
  <c r="AC324" i="41"/>
  <c r="AB324" i="41"/>
  <c r="Z324" i="41"/>
  <c r="AF323" i="41"/>
  <c r="AE323" i="41"/>
  <c r="AD323" i="41"/>
  <c r="AC323" i="41"/>
  <c r="AB323" i="41"/>
  <c r="Z323" i="41"/>
  <c r="AF322" i="41"/>
  <c r="AE322" i="41"/>
  <c r="AD322" i="41"/>
  <c r="AC322" i="41"/>
  <c r="AB322" i="41"/>
  <c r="Z322" i="41"/>
  <c r="AF321" i="41"/>
  <c r="AE321" i="41"/>
  <c r="AD321" i="41"/>
  <c r="AC321" i="41"/>
  <c r="AB321" i="41"/>
  <c r="Z321" i="41"/>
  <c r="AF320" i="41"/>
  <c r="AE320" i="41"/>
  <c r="AD320" i="41"/>
  <c r="AC320" i="41"/>
  <c r="AB320" i="41"/>
  <c r="Z320" i="41"/>
  <c r="AF319" i="41"/>
  <c r="AE319" i="41"/>
  <c r="AD319" i="41"/>
  <c r="AC319" i="41"/>
  <c r="AB319" i="41"/>
  <c r="Z319" i="41"/>
  <c r="AF318" i="41"/>
  <c r="AE318" i="41"/>
  <c r="AD318" i="41"/>
  <c r="AC318" i="41"/>
  <c r="AB318" i="41"/>
  <c r="Z318" i="41"/>
  <c r="AF317" i="41"/>
  <c r="AE317" i="41"/>
  <c r="AD317" i="41"/>
  <c r="AC317" i="41"/>
  <c r="AB317" i="41"/>
  <c r="Z317" i="41"/>
  <c r="AF316" i="41"/>
  <c r="AE316" i="41"/>
  <c r="AD316" i="41"/>
  <c r="AC316" i="41"/>
  <c r="AB316" i="41"/>
  <c r="Z316" i="41"/>
  <c r="AF315" i="41"/>
  <c r="AE315" i="41"/>
  <c r="AD315" i="41"/>
  <c r="AC315" i="41"/>
  <c r="AB315" i="41"/>
  <c r="Z315" i="41"/>
  <c r="AF314" i="41"/>
  <c r="AE314" i="41"/>
  <c r="AD314" i="41"/>
  <c r="AC314" i="41"/>
  <c r="AB314" i="41"/>
  <c r="Z314" i="41"/>
  <c r="AF313" i="41"/>
  <c r="AE313" i="41"/>
  <c r="AD313" i="41"/>
  <c r="AC313" i="41"/>
  <c r="AB313" i="41"/>
  <c r="Z313" i="41"/>
  <c r="AF312" i="41"/>
  <c r="AE312" i="41"/>
  <c r="AD312" i="41"/>
  <c r="AC312" i="41"/>
  <c r="AB312" i="41"/>
  <c r="Z312" i="41"/>
  <c r="AF311" i="41"/>
  <c r="AE311" i="41"/>
  <c r="AD311" i="41"/>
  <c r="AC311" i="41"/>
  <c r="AB311" i="41"/>
  <c r="Z311" i="41"/>
  <c r="AF310" i="41"/>
  <c r="AE310" i="41"/>
  <c r="AD310" i="41"/>
  <c r="AC310" i="41"/>
  <c r="AB310" i="41"/>
  <c r="Z310" i="41"/>
  <c r="AF309" i="41"/>
  <c r="AE309" i="41"/>
  <c r="AD309" i="41"/>
  <c r="AC309" i="41"/>
  <c r="AB309" i="41"/>
  <c r="Z309" i="41"/>
  <c r="AF308" i="41"/>
  <c r="AE308" i="41"/>
  <c r="AD308" i="41"/>
  <c r="AC308" i="41"/>
  <c r="AB308" i="41"/>
  <c r="Z308" i="41"/>
  <c r="AF307" i="41"/>
  <c r="AE307" i="41"/>
  <c r="AD307" i="41"/>
  <c r="AC307" i="41"/>
  <c r="AB307" i="41"/>
  <c r="Z307" i="41"/>
  <c r="AF306" i="41"/>
  <c r="AE306" i="41"/>
  <c r="AD306" i="41"/>
  <c r="AC306" i="41"/>
  <c r="AB306" i="41"/>
  <c r="Z306" i="41"/>
  <c r="AF305" i="41"/>
  <c r="AE305" i="41"/>
  <c r="AD305" i="41"/>
  <c r="AC305" i="41"/>
  <c r="AB305" i="41"/>
  <c r="Z305" i="41"/>
  <c r="AF304" i="41"/>
  <c r="AE304" i="41"/>
  <c r="AD304" i="41"/>
  <c r="AC304" i="41"/>
  <c r="AB304" i="41"/>
  <c r="Z304" i="41"/>
  <c r="AF303" i="41"/>
  <c r="AE303" i="41"/>
  <c r="AD303" i="41"/>
  <c r="AC303" i="41"/>
  <c r="AB303" i="41"/>
  <c r="Z303" i="41"/>
  <c r="AF302" i="41"/>
  <c r="AE302" i="41"/>
  <c r="AD302" i="41"/>
  <c r="AC302" i="41"/>
  <c r="AB302" i="41"/>
  <c r="Z302" i="41"/>
  <c r="AF301" i="41"/>
  <c r="AE301" i="41"/>
  <c r="AD301" i="41"/>
  <c r="AC301" i="41"/>
  <c r="AB301" i="41"/>
  <c r="Z301" i="41"/>
  <c r="AF300" i="41"/>
  <c r="AE300" i="41"/>
  <c r="AD300" i="41"/>
  <c r="AC300" i="41"/>
  <c r="AB300" i="41"/>
  <c r="Z300" i="41"/>
  <c r="AF299" i="41"/>
  <c r="AE299" i="41"/>
  <c r="AD299" i="41"/>
  <c r="AC299" i="41"/>
  <c r="AB299" i="41"/>
  <c r="Z299" i="41"/>
  <c r="AF298" i="41"/>
  <c r="AE298" i="41"/>
  <c r="AD298" i="41"/>
  <c r="AC298" i="41"/>
  <c r="AB298" i="41"/>
  <c r="Z298" i="41"/>
  <c r="AF297" i="41"/>
  <c r="AE297" i="41"/>
  <c r="AD297" i="41"/>
  <c r="AC297" i="41"/>
  <c r="AB297" i="41"/>
  <c r="Z297" i="41"/>
  <c r="AF296" i="41"/>
  <c r="AE296" i="41"/>
  <c r="AD296" i="41"/>
  <c r="AC296" i="41"/>
  <c r="AB296" i="41"/>
  <c r="Z296" i="41"/>
  <c r="AF295" i="41"/>
  <c r="AE295" i="41"/>
  <c r="AD295" i="41"/>
  <c r="AC295" i="41"/>
  <c r="AB295" i="41"/>
  <c r="Z295" i="41"/>
  <c r="AF294" i="41"/>
  <c r="AE294" i="41"/>
  <c r="AD294" i="41"/>
  <c r="AC294" i="41"/>
  <c r="AB294" i="41"/>
  <c r="Z294" i="41"/>
  <c r="AF293" i="41"/>
  <c r="AE293" i="41"/>
  <c r="AD293" i="41"/>
  <c r="AC293" i="41"/>
  <c r="AB293" i="41"/>
  <c r="Z293" i="41"/>
  <c r="AF292" i="41"/>
  <c r="AE292" i="41"/>
  <c r="AD292" i="41"/>
  <c r="AC292" i="41"/>
  <c r="AB292" i="41"/>
  <c r="Z292" i="41"/>
  <c r="AF291" i="41"/>
  <c r="AE291" i="41"/>
  <c r="AD291" i="41"/>
  <c r="AC291" i="41"/>
  <c r="AB291" i="41"/>
  <c r="Z291" i="41"/>
  <c r="AF290" i="41"/>
  <c r="AE290" i="41"/>
  <c r="AD290" i="41"/>
  <c r="AC290" i="41"/>
  <c r="AB290" i="41"/>
  <c r="Z290" i="41"/>
  <c r="AF289" i="41"/>
  <c r="AE289" i="41"/>
  <c r="AD289" i="41"/>
  <c r="AC289" i="41"/>
  <c r="AB289" i="41"/>
  <c r="Z289" i="41"/>
  <c r="AF288" i="41"/>
  <c r="AE288" i="41"/>
  <c r="AD288" i="41"/>
  <c r="AC288" i="41"/>
  <c r="AB288" i="41"/>
  <c r="Z288" i="41"/>
  <c r="AF287" i="41"/>
  <c r="AE287" i="41"/>
  <c r="AD287" i="41"/>
  <c r="AC287" i="41"/>
  <c r="AB287" i="41"/>
  <c r="Z287" i="41"/>
  <c r="AF286" i="41"/>
  <c r="AE286" i="41"/>
  <c r="AD286" i="41"/>
  <c r="AC286" i="41"/>
  <c r="AB286" i="41"/>
  <c r="Z286" i="41"/>
  <c r="AF285" i="41"/>
  <c r="AE285" i="41"/>
  <c r="AD285" i="41"/>
  <c r="AC285" i="41"/>
  <c r="AB285" i="41"/>
  <c r="Z285" i="41"/>
  <c r="AF284" i="41"/>
  <c r="AE284" i="41"/>
  <c r="AD284" i="41"/>
  <c r="AC284" i="41"/>
  <c r="AB284" i="41"/>
  <c r="Z284" i="41"/>
  <c r="AF283" i="41"/>
  <c r="AE283" i="41"/>
  <c r="AD283" i="41"/>
  <c r="AC283" i="41"/>
  <c r="AB283" i="41"/>
  <c r="Z283" i="41"/>
  <c r="AF282" i="41"/>
  <c r="AE282" i="41"/>
  <c r="AD282" i="41"/>
  <c r="AC282" i="41"/>
  <c r="AB282" i="41"/>
  <c r="Z282" i="41"/>
  <c r="AF281" i="41"/>
  <c r="AE281" i="41"/>
  <c r="AD281" i="41"/>
  <c r="AC281" i="41"/>
  <c r="AB281" i="41"/>
  <c r="Z281" i="41"/>
  <c r="AF280" i="41"/>
  <c r="AE280" i="41"/>
  <c r="AD280" i="41"/>
  <c r="AC280" i="41"/>
  <c r="AB280" i="41"/>
  <c r="Z280" i="41"/>
  <c r="AF279" i="41"/>
  <c r="AE279" i="41"/>
  <c r="AD279" i="41"/>
  <c r="AC279" i="41"/>
  <c r="AB279" i="41"/>
  <c r="Z279" i="41"/>
  <c r="AF278" i="41"/>
  <c r="AE278" i="41"/>
  <c r="AD278" i="41"/>
  <c r="AC278" i="41"/>
  <c r="AB278" i="41"/>
  <c r="Z278" i="41"/>
  <c r="AF277" i="41"/>
  <c r="AE277" i="41"/>
  <c r="AD277" i="41"/>
  <c r="AC277" i="41"/>
  <c r="AB277" i="41"/>
  <c r="Z277" i="41"/>
  <c r="AF276" i="41"/>
  <c r="AE276" i="41"/>
  <c r="AD276" i="41"/>
  <c r="AC276" i="41"/>
  <c r="AB276" i="41"/>
  <c r="Z276" i="41"/>
  <c r="AF275" i="41"/>
  <c r="AE275" i="41"/>
  <c r="AD275" i="41"/>
  <c r="AC275" i="41"/>
  <c r="AB275" i="41"/>
  <c r="Z275" i="41"/>
  <c r="AF274" i="41"/>
  <c r="AE274" i="41"/>
  <c r="AD274" i="41"/>
  <c r="AC274" i="41"/>
  <c r="AB274" i="41"/>
  <c r="Z274" i="41"/>
  <c r="AF273" i="41"/>
  <c r="AE273" i="41"/>
  <c r="AD273" i="41"/>
  <c r="AC273" i="41"/>
  <c r="AB273" i="41"/>
  <c r="Z273" i="41"/>
  <c r="AF272" i="41"/>
  <c r="AE272" i="41"/>
  <c r="AD272" i="41"/>
  <c r="AC272" i="41"/>
  <c r="AB272" i="41"/>
  <c r="Z272" i="41"/>
  <c r="AF271" i="41"/>
  <c r="AE271" i="41"/>
  <c r="AD271" i="41"/>
  <c r="AC271" i="41"/>
  <c r="AB271" i="41"/>
  <c r="Z271" i="41"/>
  <c r="AF270" i="41"/>
  <c r="AE270" i="41"/>
  <c r="AD270" i="41"/>
  <c r="AC270" i="41"/>
  <c r="AB270" i="41"/>
  <c r="Z270" i="41"/>
  <c r="AF269" i="41"/>
  <c r="AE269" i="41"/>
  <c r="AD269" i="41"/>
  <c r="AC269" i="41"/>
  <c r="AB269" i="41"/>
  <c r="Z269" i="41"/>
  <c r="AF268" i="41"/>
  <c r="AE268" i="41"/>
  <c r="AD268" i="41"/>
  <c r="AC268" i="41"/>
  <c r="AB268" i="41"/>
  <c r="Z268" i="41"/>
  <c r="AF267" i="41"/>
  <c r="AE267" i="41"/>
  <c r="AD267" i="41"/>
  <c r="AC267" i="41"/>
  <c r="AB267" i="41"/>
  <c r="Z267" i="41"/>
  <c r="AF266" i="41"/>
  <c r="AE266" i="41"/>
  <c r="AD266" i="41"/>
  <c r="AC266" i="41"/>
  <c r="AB266" i="41"/>
  <c r="Z266" i="41"/>
  <c r="AF265" i="41"/>
  <c r="AE265" i="41"/>
  <c r="AD265" i="41"/>
  <c r="AC265" i="41"/>
  <c r="AB265" i="41"/>
  <c r="Z265" i="41"/>
  <c r="AF264" i="41"/>
  <c r="AE264" i="41"/>
  <c r="AD264" i="41"/>
  <c r="AC264" i="41"/>
  <c r="AB264" i="41"/>
  <c r="Z264" i="41"/>
  <c r="AF263" i="41"/>
  <c r="AE263" i="41"/>
  <c r="AD263" i="41"/>
  <c r="AC263" i="41"/>
  <c r="AB263" i="41"/>
  <c r="Z263" i="41"/>
  <c r="AF262" i="41"/>
  <c r="AE262" i="41"/>
  <c r="AD262" i="41"/>
  <c r="AC262" i="41"/>
  <c r="AB262" i="41"/>
  <c r="Z262" i="41"/>
  <c r="AF261" i="41"/>
  <c r="AE261" i="41"/>
  <c r="AD261" i="41"/>
  <c r="AC261" i="41"/>
  <c r="AB261" i="41"/>
  <c r="Z261" i="41"/>
  <c r="AF260" i="41"/>
  <c r="AE260" i="41"/>
  <c r="AD260" i="41"/>
  <c r="AC260" i="41"/>
  <c r="AB260" i="41"/>
  <c r="Z260" i="41"/>
  <c r="AF259" i="41"/>
  <c r="AE259" i="41"/>
  <c r="AD259" i="41"/>
  <c r="AC259" i="41"/>
  <c r="AB259" i="41"/>
  <c r="Z259" i="41"/>
  <c r="AF258" i="41"/>
  <c r="AE258" i="41"/>
  <c r="AD258" i="41"/>
  <c r="AC258" i="41"/>
  <c r="AB258" i="41"/>
  <c r="Z258" i="41"/>
  <c r="AF257" i="41"/>
  <c r="AE257" i="41"/>
  <c r="AD257" i="41"/>
  <c r="AC257" i="41"/>
  <c r="AB257" i="41"/>
  <c r="Z257" i="41"/>
  <c r="AF256" i="41"/>
  <c r="AE256" i="41"/>
  <c r="AD256" i="41"/>
  <c r="AC256" i="41"/>
  <c r="AB256" i="41"/>
  <c r="Z256" i="41"/>
  <c r="AF255" i="41"/>
  <c r="AE255" i="41"/>
  <c r="AD255" i="41"/>
  <c r="AC255" i="41"/>
  <c r="AB255" i="41"/>
  <c r="Z255" i="41"/>
  <c r="AF254" i="41"/>
  <c r="AE254" i="41"/>
  <c r="AD254" i="41"/>
  <c r="AC254" i="41"/>
  <c r="AB254" i="41"/>
  <c r="Z254" i="41"/>
  <c r="AF253" i="41"/>
  <c r="AE253" i="41"/>
  <c r="AD253" i="41"/>
  <c r="AC253" i="41"/>
  <c r="AB253" i="41"/>
  <c r="Z253" i="41"/>
  <c r="AF252" i="41"/>
  <c r="AE252" i="41"/>
  <c r="AD252" i="41"/>
  <c r="AC252" i="41"/>
  <c r="AB252" i="41"/>
  <c r="Z252" i="41"/>
  <c r="AF251" i="41"/>
  <c r="AE251" i="41"/>
  <c r="AD251" i="41"/>
  <c r="AC251" i="41"/>
  <c r="AB251" i="41"/>
  <c r="Z251" i="41"/>
  <c r="AF250" i="41"/>
  <c r="AE250" i="41"/>
  <c r="AD250" i="41"/>
  <c r="AC250" i="41"/>
  <c r="AB250" i="41"/>
  <c r="Z250" i="41"/>
  <c r="AF249" i="41"/>
  <c r="AE249" i="41"/>
  <c r="AD249" i="41"/>
  <c r="AC249" i="41"/>
  <c r="AB249" i="41"/>
  <c r="Z249" i="41"/>
  <c r="AF248" i="41"/>
  <c r="AE248" i="41"/>
  <c r="AD248" i="41"/>
  <c r="AC248" i="41"/>
  <c r="AB248" i="41"/>
  <c r="Z248" i="41"/>
  <c r="AF247" i="41"/>
  <c r="AE247" i="41"/>
  <c r="AD247" i="41"/>
  <c r="AC247" i="41"/>
  <c r="AB247" i="41"/>
  <c r="Z247" i="41"/>
  <c r="AF246" i="41"/>
  <c r="AE246" i="41"/>
  <c r="AD246" i="41"/>
  <c r="AC246" i="41"/>
  <c r="AB246" i="41"/>
  <c r="Z246" i="41"/>
  <c r="AF245" i="41"/>
  <c r="AE245" i="41"/>
  <c r="AD245" i="41"/>
  <c r="AC245" i="41"/>
  <c r="AB245" i="41"/>
  <c r="Z245" i="41"/>
  <c r="AF244" i="41"/>
  <c r="AE244" i="41"/>
  <c r="AD244" i="41"/>
  <c r="AC244" i="41"/>
  <c r="AB244" i="41"/>
  <c r="Z244" i="41"/>
  <c r="AF243" i="41"/>
  <c r="AE243" i="41"/>
  <c r="AD243" i="41"/>
  <c r="AC243" i="41"/>
  <c r="AB243" i="41"/>
  <c r="Z243" i="41"/>
  <c r="AF242" i="41"/>
  <c r="AE242" i="41"/>
  <c r="AD242" i="41"/>
  <c r="AC242" i="41"/>
  <c r="AB242" i="41"/>
  <c r="Z242" i="41"/>
  <c r="AF241" i="41"/>
  <c r="AE241" i="41"/>
  <c r="AD241" i="41"/>
  <c r="AC241" i="41"/>
  <c r="AB241" i="41"/>
  <c r="Z241" i="41"/>
  <c r="AF240" i="41"/>
  <c r="AE240" i="41"/>
  <c r="AD240" i="41"/>
  <c r="AC240" i="41"/>
  <c r="AB240" i="41"/>
  <c r="Z240" i="41"/>
  <c r="AF239" i="41"/>
  <c r="AE239" i="41"/>
  <c r="AD239" i="41"/>
  <c r="AC239" i="41"/>
  <c r="AB239" i="41"/>
  <c r="Z239" i="41"/>
  <c r="AF238" i="41"/>
  <c r="AE238" i="41"/>
  <c r="AD238" i="41"/>
  <c r="AC238" i="41"/>
  <c r="AB238" i="41"/>
  <c r="Z238" i="41"/>
  <c r="AF237" i="41"/>
  <c r="AE237" i="41"/>
  <c r="AD237" i="41"/>
  <c r="AC237" i="41"/>
  <c r="AB237" i="41"/>
  <c r="Z237" i="41"/>
  <c r="AF236" i="41"/>
  <c r="AE236" i="41"/>
  <c r="AD236" i="41"/>
  <c r="AC236" i="41"/>
  <c r="AB236" i="41"/>
  <c r="Z236" i="41"/>
  <c r="AF235" i="41"/>
  <c r="AE235" i="41"/>
  <c r="AD235" i="41"/>
  <c r="AC235" i="41"/>
  <c r="AB235" i="41"/>
  <c r="Z235" i="41"/>
  <c r="AF234" i="41"/>
  <c r="AE234" i="41"/>
  <c r="AD234" i="41"/>
  <c r="AC234" i="41"/>
  <c r="AB234" i="41"/>
  <c r="Z234" i="41"/>
  <c r="AF233" i="41"/>
  <c r="AE233" i="41"/>
  <c r="AD233" i="41"/>
  <c r="AC233" i="41"/>
  <c r="AB233" i="41"/>
  <c r="Z233" i="41"/>
  <c r="AF232" i="41"/>
  <c r="AE232" i="41"/>
  <c r="AD232" i="41"/>
  <c r="AC232" i="41"/>
  <c r="AB232" i="41"/>
  <c r="Z232" i="41"/>
  <c r="AF231" i="41"/>
  <c r="AE231" i="41"/>
  <c r="AD231" i="41"/>
  <c r="AC231" i="41"/>
  <c r="AB231" i="41"/>
  <c r="Z231" i="41"/>
  <c r="AF230" i="41"/>
  <c r="AE230" i="41"/>
  <c r="AD230" i="41"/>
  <c r="AC230" i="41"/>
  <c r="AB230" i="41"/>
  <c r="Z230" i="41"/>
  <c r="AF229" i="41"/>
  <c r="AE229" i="41"/>
  <c r="AD229" i="41"/>
  <c r="AC229" i="41"/>
  <c r="AB229" i="41"/>
  <c r="Z229" i="41"/>
  <c r="AF228" i="41"/>
  <c r="AE228" i="41"/>
  <c r="AD228" i="41"/>
  <c r="AC228" i="41"/>
  <c r="AB228" i="41"/>
  <c r="Z228" i="41"/>
  <c r="AF227" i="41"/>
  <c r="AE227" i="41"/>
  <c r="AD227" i="41"/>
  <c r="AC227" i="41"/>
  <c r="AB227" i="41"/>
  <c r="Z227" i="41"/>
  <c r="AF226" i="41"/>
  <c r="AE226" i="41"/>
  <c r="AD226" i="41"/>
  <c r="AC226" i="41"/>
  <c r="AB226" i="41"/>
  <c r="Z226" i="41"/>
  <c r="AF225" i="41"/>
  <c r="AE225" i="41"/>
  <c r="AD225" i="41"/>
  <c r="AC225" i="41"/>
  <c r="AB225" i="41"/>
  <c r="Z225" i="41"/>
  <c r="AF224" i="41"/>
  <c r="AE224" i="41"/>
  <c r="AD224" i="41"/>
  <c r="AC224" i="41"/>
  <c r="AB224" i="41"/>
  <c r="Z224" i="41"/>
  <c r="T224" i="41"/>
  <c r="S224" i="41"/>
  <c r="R224" i="41"/>
  <c r="Q224" i="41"/>
  <c r="P224" i="41"/>
  <c r="O224" i="41"/>
  <c r="N224" i="41"/>
  <c r="AF223" i="41"/>
  <c r="AE223" i="41"/>
  <c r="AD223" i="41"/>
  <c r="AC223" i="41"/>
  <c r="AB223" i="41"/>
  <c r="Z223" i="41"/>
  <c r="AF222" i="41"/>
  <c r="AE222" i="41"/>
  <c r="AD222" i="41"/>
  <c r="AC222" i="41"/>
  <c r="AB222" i="41"/>
  <c r="Z222" i="41"/>
  <c r="AF221" i="41"/>
  <c r="AE221" i="41"/>
  <c r="AD221" i="41"/>
  <c r="AC221" i="41"/>
  <c r="AB221" i="41"/>
  <c r="Z221" i="41"/>
  <c r="AF220" i="41"/>
  <c r="AE220" i="41"/>
  <c r="AD220" i="41"/>
  <c r="AC220" i="41"/>
  <c r="AB220" i="41"/>
  <c r="Z220" i="41"/>
  <c r="AF219" i="41"/>
  <c r="AE219" i="41"/>
  <c r="AD219" i="41"/>
  <c r="AC219" i="41"/>
  <c r="AB219" i="41"/>
  <c r="Z219" i="41"/>
  <c r="AF218" i="41"/>
  <c r="AE218" i="41"/>
  <c r="AD218" i="41"/>
  <c r="AC218" i="41"/>
  <c r="AB218" i="41"/>
  <c r="Z218" i="41"/>
  <c r="AF217" i="41"/>
  <c r="AE217" i="41"/>
  <c r="AD217" i="41"/>
  <c r="AC217" i="41"/>
  <c r="AB217" i="41"/>
  <c r="Z217" i="41"/>
  <c r="AF216" i="41"/>
  <c r="AE216" i="41"/>
  <c r="AD216" i="41"/>
  <c r="AC216" i="41"/>
  <c r="AB216" i="41"/>
  <c r="Z216" i="41"/>
  <c r="AF215" i="41"/>
  <c r="AE215" i="41"/>
  <c r="AD215" i="41"/>
  <c r="AC215" i="41"/>
  <c r="AB215" i="41"/>
  <c r="Z215" i="41"/>
  <c r="AF214" i="41"/>
  <c r="AE214" i="41"/>
  <c r="AD214" i="41"/>
  <c r="AC214" i="41"/>
  <c r="AB214" i="41"/>
  <c r="Z214" i="41"/>
  <c r="AF213" i="41"/>
  <c r="AE213" i="41"/>
  <c r="AD213" i="41"/>
  <c r="AC213" i="41"/>
  <c r="AB213" i="41"/>
  <c r="Z213" i="41"/>
  <c r="AF212" i="41"/>
  <c r="AE212" i="41"/>
  <c r="AD212" i="41"/>
  <c r="AC212" i="41"/>
  <c r="AB212" i="41"/>
  <c r="Z212" i="41"/>
  <c r="AF211" i="41"/>
  <c r="AE211" i="41"/>
  <c r="AD211" i="41"/>
  <c r="AC211" i="41"/>
  <c r="AB211" i="41"/>
  <c r="Z211" i="41"/>
  <c r="AF210" i="41"/>
  <c r="AE210" i="41"/>
  <c r="AD210" i="41"/>
  <c r="AC210" i="41"/>
  <c r="AB210" i="41"/>
  <c r="Z210" i="41"/>
  <c r="AF209" i="41"/>
  <c r="AE209" i="41"/>
  <c r="AD209" i="41"/>
  <c r="AC209" i="41"/>
  <c r="AB209" i="41"/>
  <c r="Z209" i="41"/>
  <c r="AF208" i="41"/>
  <c r="AE208" i="41"/>
  <c r="AD208" i="41"/>
  <c r="AC208" i="41"/>
  <c r="AB208" i="41"/>
  <c r="Z208" i="41"/>
  <c r="AF207" i="41"/>
  <c r="AE207" i="41"/>
  <c r="AD207" i="41"/>
  <c r="AC207" i="41"/>
  <c r="AB207" i="41"/>
  <c r="Z207" i="41"/>
  <c r="AF206" i="41"/>
  <c r="AE206" i="41"/>
  <c r="AD206" i="41"/>
  <c r="AC206" i="41"/>
  <c r="AB206" i="41"/>
  <c r="Z206" i="41"/>
  <c r="AF205" i="41"/>
  <c r="AE205" i="41"/>
  <c r="AD205" i="41"/>
  <c r="AC205" i="41"/>
  <c r="AB205" i="41"/>
  <c r="Z205" i="41"/>
  <c r="AF204" i="41"/>
  <c r="AE204" i="41"/>
  <c r="AD204" i="41"/>
  <c r="AC204" i="41"/>
  <c r="AB204" i="41"/>
  <c r="Z204" i="41"/>
  <c r="AF203" i="41"/>
  <c r="AE203" i="41"/>
  <c r="AD203" i="41"/>
  <c r="AC203" i="41"/>
  <c r="AB203" i="41"/>
  <c r="Z203" i="41"/>
  <c r="AF202" i="41"/>
  <c r="AE202" i="41"/>
  <c r="AD202" i="41"/>
  <c r="AC202" i="41"/>
  <c r="AB202" i="41"/>
  <c r="Z202" i="41"/>
  <c r="AF201" i="41"/>
  <c r="AE201" i="41"/>
  <c r="AD201" i="41"/>
  <c r="AC201" i="41"/>
  <c r="AB201" i="41"/>
  <c r="Z201" i="41"/>
  <c r="AF200" i="41"/>
  <c r="AE200" i="41"/>
  <c r="AD200" i="41"/>
  <c r="AC200" i="41"/>
  <c r="AB200" i="41"/>
  <c r="Z200" i="41"/>
  <c r="AF199" i="41"/>
  <c r="AE199" i="41"/>
  <c r="AD199" i="41"/>
  <c r="AC199" i="41"/>
  <c r="AB199" i="41"/>
  <c r="Z199" i="41"/>
  <c r="AF198" i="41"/>
  <c r="AE198" i="41"/>
  <c r="AD198" i="41"/>
  <c r="AC198" i="41"/>
  <c r="AB198" i="41"/>
  <c r="Z198" i="41"/>
  <c r="AF197" i="41"/>
  <c r="AE197" i="41"/>
  <c r="AD197" i="41"/>
  <c r="AC197" i="41"/>
  <c r="AB197" i="41"/>
  <c r="Z197" i="41"/>
  <c r="AF196" i="41"/>
  <c r="AE196" i="41"/>
  <c r="AD196" i="41"/>
  <c r="AC196" i="41"/>
  <c r="AB196" i="41"/>
  <c r="Z196" i="41"/>
  <c r="AF195" i="41"/>
  <c r="AE195" i="41"/>
  <c r="AD195" i="41"/>
  <c r="AC195" i="41"/>
  <c r="AB195" i="41"/>
  <c r="Z195" i="41"/>
  <c r="AF194" i="41"/>
  <c r="AE194" i="41"/>
  <c r="AD194" i="41"/>
  <c r="AC194" i="41"/>
  <c r="AB194" i="41"/>
  <c r="Z194" i="41"/>
  <c r="AF193" i="41"/>
  <c r="AE193" i="41"/>
  <c r="AD193" i="41"/>
  <c r="AC193" i="41"/>
  <c r="AB193" i="41"/>
  <c r="Z193" i="41"/>
  <c r="AF192" i="41"/>
  <c r="AE192" i="41"/>
  <c r="AD192" i="41"/>
  <c r="AC192" i="41"/>
  <c r="AB192" i="41"/>
  <c r="Z192" i="41"/>
  <c r="AF191" i="41"/>
  <c r="AE191" i="41"/>
  <c r="AD191" i="41"/>
  <c r="AC191" i="41"/>
  <c r="AB191" i="41"/>
  <c r="Z191" i="41"/>
  <c r="AF190" i="41"/>
  <c r="AE190" i="41"/>
  <c r="AD190" i="41"/>
  <c r="AC190" i="41"/>
  <c r="AB190" i="41"/>
  <c r="Z190" i="41"/>
  <c r="AF189" i="41"/>
  <c r="AE189" i="41"/>
  <c r="AD189" i="41"/>
  <c r="AC189" i="41"/>
  <c r="AB189" i="41"/>
  <c r="Z189" i="41"/>
  <c r="AF188" i="41"/>
  <c r="AE188" i="41"/>
  <c r="AD188" i="41"/>
  <c r="AC188" i="41"/>
  <c r="AB188" i="41"/>
  <c r="Z188" i="41"/>
  <c r="AF187" i="41"/>
  <c r="AE187" i="41"/>
  <c r="AD187" i="41"/>
  <c r="AC187" i="41"/>
  <c r="AB187" i="41"/>
  <c r="Z187" i="41"/>
  <c r="AF186" i="41"/>
  <c r="AE186" i="41"/>
  <c r="AD186" i="41"/>
  <c r="AC186" i="41"/>
  <c r="AB186" i="41"/>
  <c r="Z186" i="41"/>
  <c r="AF185" i="41"/>
  <c r="AE185" i="41"/>
  <c r="AD185" i="41"/>
  <c r="AC185" i="41"/>
  <c r="AB185" i="41"/>
  <c r="Z185" i="41"/>
  <c r="AF184" i="41"/>
  <c r="AE184" i="41"/>
  <c r="AD184" i="41"/>
  <c r="AC184" i="41"/>
  <c r="AB184" i="41"/>
  <c r="Z184" i="41"/>
  <c r="AF183" i="41"/>
  <c r="AE183" i="41"/>
  <c r="AD183" i="41"/>
  <c r="AC183" i="41"/>
  <c r="AB183" i="41"/>
  <c r="Z183" i="41"/>
  <c r="AF182" i="41"/>
  <c r="AE182" i="41"/>
  <c r="AD182" i="41"/>
  <c r="AC182" i="41"/>
  <c r="AB182" i="41"/>
  <c r="Z182" i="41"/>
  <c r="AF181" i="41"/>
  <c r="AE181" i="41"/>
  <c r="AD181" i="41"/>
  <c r="AC181" i="41"/>
  <c r="AB181" i="41"/>
  <c r="Z181" i="41"/>
  <c r="AF180" i="41"/>
  <c r="AE180" i="41"/>
  <c r="AD180" i="41"/>
  <c r="AC180" i="41"/>
  <c r="AB180" i="41"/>
  <c r="Z180" i="41"/>
  <c r="AF179" i="41"/>
  <c r="AE179" i="41"/>
  <c r="AD179" i="41"/>
  <c r="AC179" i="41"/>
  <c r="AB179" i="41"/>
  <c r="Z179" i="41"/>
  <c r="AF178" i="41"/>
  <c r="AE178" i="41"/>
  <c r="AD178" i="41"/>
  <c r="AC178" i="41"/>
  <c r="AB178" i="41"/>
  <c r="Z178" i="41"/>
  <c r="AF177" i="41"/>
  <c r="AE177" i="41"/>
  <c r="AD177" i="41"/>
  <c r="AC177" i="41"/>
  <c r="AB177" i="41"/>
  <c r="Z177" i="41"/>
  <c r="AF176" i="41"/>
  <c r="AE176" i="41"/>
  <c r="AD176" i="41"/>
  <c r="AC176" i="41"/>
  <c r="AB176" i="41"/>
  <c r="Z176" i="41"/>
  <c r="AF175" i="41"/>
  <c r="AE175" i="41"/>
  <c r="AD175" i="41"/>
  <c r="AC175" i="41"/>
  <c r="AB175" i="41"/>
  <c r="Z175" i="41"/>
  <c r="AF174" i="41"/>
  <c r="AE174" i="41"/>
  <c r="AD174" i="41"/>
  <c r="AC174" i="41"/>
  <c r="AB174" i="41"/>
  <c r="Z174" i="41"/>
  <c r="AF173" i="41"/>
  <c r="AE173" i="41"/>
  <c r="AD173" i="41"/>
  <c r="AC173" i="41"/>
  <c r="AB173" i="41"/>
  <c r="Z173" i="41"/>
  <c r="AF172" i="41"/>
  <c r="AE172" i="41"/>
  <c r="AD172" i="41"/>
  <c r="AC172" i="41"/>
  <c r="AB172" i="41"/>
  <c r="Z172" i="41"/>
  <c r="AF171" i="41"/>
  <c r="AE171" i="41"/>
  <c r="AD171" i="41"/>
  <c r="AC171" i="41"/>
  <c r="AB171" i="41"/>
  <c r="Z171" i="41"/>
  <c r="AF170" i="41"/>
  <c r="AE170" i="41"/>
  <c r="AD170" i="41"/>
  <c r="AC170" i="41"/>
  <c r="AB170" i="41"/>
  <c r="Z170" i="41"/>
  <c r="AF169" i="41"/>
  <c r="AE169" i="41"/>
  <c r="AD169" i="41"/>
  <c r="AC169" i="41"/>
  <c r="AB169" i="41"/>
  <c r="Z169" i="41"/>
  <c r="AF168" i="41"/>
  <c r="AE168" i="41"/>
  <c r="AD168" i="41"/>
  <c r="AC168" i="41"/>
  <c r="AB168" i="41"/>
  <c r="Z168" i="41"/>
  <c r="AF167" i="41"/>
  <c r="AE167" i="41"/>
  <c r="AD167" i="41"/>
  <c r="AC167" i="41"/>
  <c r="AB167" i="41"/>
  <c r="Z167" i="41"/>
  <c r="AF166" i="41"/>
  <c r="AE166" i="41"/>
  <c r="AD166" i="41"/>
  <c r="AC166" i="41"/>
  <c r="AB166" i="41"/>
  <c r="Z166" i="41"/>
  <c r="AF165" i="41"/>
  <c r="AE165" i="41"/>
  <c r="AD165" i="41"/>
  <c r="AC165" i="41"/>
  <c r="AB165" i="41"/>
  <c r="Z165" i="41"/>
  <c r="AF164" i="41"/>
  <c r="AE164" i="41"/>
  <c r="AD164" i="41"/>
  <c r="AC164" i="41"/>
  <c r="AB164" i="41"/>
  <c r="Z164" i="41"/>
  <c r="AF163" i="41"/>
  <c r="AE163" i="41"/>
  <c r="AD163" i="41"/>
  <c r="AC163" i="41"/>
  <c r="AB163" i="41"/>
  <c r="Z163" i="41"/>
  <c r="AF162" i="41"/>
  <c r="AE162" i="41"/>
  <c r="AD162" i="41"/>
  <c r="AC162" i="41"/>
  <c r="AB162" i="41"/>
  <c r="Z162" i="41"/>
  <c r="AF161" i="41"/>
  <c r="AE161" i="41"/>
  <c r="AD161" i="41"/>
  <c r="AC161" i="41"/>
  <c r="AB161" i="41"/>
  <c r="Z161" i="41"/>
  <c r="AF160" i="41"/>
  <c r="AE160" i="41"/>
  <c r="AD160" i="41"/>
  <c r="AC160" i="41"/>
  <c r="AB160" i="41"/>
  <c r="Z160" i="41"/>
  <c r="AF159" i="41"/>
  <c r="AE159" i="41"/>
  <c r="AD159" i="41"/>
  <c r="AC159" i="41"/>
  <c r="AB159" i="41"/>
  <c r="Z159" i="41"/>
  <c r="AF158" i="41"/>
  <c r="AE158" i="41"/>
  <c r="AD158" i="41"/>
  <c r="AC158" i="41"/>
  <c r="AB158" i="41"/>
  <c r="Z158" i="41"/>
  <c r="AF157" i="41"/>
  <c r="AE157" i="41"/>
  <c r="AD157" i="41"/>
  <c r="AC157" i="41"/>
  <c r="AB157" i="41"/>
  <c r="Z157" i="41"/>
  <c r="AF156" i="41"/>
  <c r="AE156" i="41"/>
  <c r="AD156" i="41"/>
  <c r="AC156" i="41"/>
  <c r="AB156" i="41"/>
  <c r="Z156" i="41"/>
  <c r="AF155" i="41"/>
  <c r="AE155" i="41"/>
  <c r="AD155" i="41"/>
  <c r="AC155" i="41"/>
  <c r="AB155" i="41"/>
  <c r="Z155" i="41"/>
  <c r="AF154" i="41"/>
  <c r="AE154" i="41"/>
  <c r="AD154" i="41"/>
  <c r="AC154" i="41"/>
  <c r="AB154" i="41"/>
  <c r="Z154" i="41"/>
  <c r="AF153" i="41"/>
  <c r="AE153" i="41"/>
  <c r="AD153" i="41"/>
  <c r="AC153" i="41"/>
  <c r="AB153" i="41"/>
  <c r="Z153" i="41"/>
  <c r="AF152" i="41"/>
  <c r="AE152" i="41"/>
  <c r="AD152" i="41"/>
  <c r="AC152" i="41"/>
  <c r="AB152" i="41"/>
  <c r="Z152" i="41"/>
  <c r="AD151" i="41"/>
  <c r="AC151" i="41"/>
  <c r="Z151" i="41"/>
  <c r="AF150" i="41"/>
  <c r="AE150" i="41"/>
  <c r="AD150" i="41"/>
  <c r="AC150" i="41"/>
  <c r="AB150" i="41"/>
  <c r="Z150" i="41"/>
  <c r="AF149" i="41"/>
  <c r="AE149" i="41"/>
  <c r="AD149" i="41"/>
  <c r="AC149" i="41"/>
  <c r="AB149" i="41"/>
  <c r="Z149" i="41"/>
  <c r="AF148" i="41"/>
  <c r="AE148" i="41"/>
  <c r="AD148" i="41"/>
  <c r="AC148" i="41"/>
  <c r="AB148" i="41"/>
  <c r="Z148" i="41"/>
  <c r="AF147" i="41"/>
  <c r="AE147" i="41"/>
  <c r="AD147" i="41"/>
  <c r="AC147" i="41"/>
  <c r="AB147" i="41"/>
  <c r="Z147" i="41"/>
  <c r="AF146" i="41"/>
  <c r="AE146" i="41"/>
  <c r="AD146" i="41"/>
  <c r="AC146" i="41"/>
  <c r="AB146" i="41"/>
  <c r="Z146" i="41"/>
  <c r="AD145" i="41"/>
  <c r="AC145" i="41"/>
  <c r="Z145" i="41"/>
  <c r="AF144" i="41"/>
  <c r="AE144" i="41"/>
  <c r="AD144" i="41"/>
  <c r="AC144" i="41"/>
  <c r="AB144" i="41"/>
  <c r="Z144" i="41"/>
  <c r="AF143" i="41"/>
  <c r="AE143" i="41"/>
  <c r="AD143" i="41"/>
  <c r="AC143" i="41"/>
  <c r="AB143" i="41"/>
  <c r="Z143" i="41"/>
  <c r="AF142" i="41"/>
  <c r="AE142" i="41"/>
  <c r="AD142" i="41"/>
  <c r="AC142" i="41"/>
  <c r="AB142" i="41"/>
  <c r="Z142" i="41"/>
  <c r="AF141" i="41"/>
  <c r="AE141" i="41"/>
  <c r="AD141" i="41"/>
  <c r="AC141" i="41"/>
  <c r="AB141" i="41"/>
  <c r="Z141" i="41"/>
  <c r="AF140" i="41"/>
  <c r="AE140" i="41"/>
  <c r="AD140" i="41"/>
  <c r="AC140" i="41"/>
  <c r="AB140" i="41"/>
  <c r="Z140" i="41"/>
  <c r="AD139" i="41"/>
  <c r="AC139" i="41"/>
  <c r="Z139" i="41"/>
  <c r="AF138" i="41"/>
  <c r="AE138" i="41"/>
  <c r="AD138" i="41"/>
  <c r="AC138" i="41"/>
  <c r="AB138" i="41"/>
  <c r="Z138" i="41"/>
  <c r="AF137" i="41"/>
  <c r="AE137" i="41"/>
  <c r="AD137" i="41"/>
  <c r="AC137" i="41"/>
  <c r="AB137" i="41"/>
  <c r="Z137" i="41"/>
  <c r="AF136" i="41"/>
  <c r="AE136" i="41"/>
  <c r="AD136" i="41"/>
  <c r="AC136" i="41"/>
  <c r="AB136" i="41"/>
  <c r="Z136" i="41"/>
  <c r="AF135" i="41"/>
  <c r="AE135" i="41"/>
  <c r="AD135" i="41"/>
  <c r="AC135" i="41"/>
  <c r="AB135" i="41"/>
  <c r="Z135" i="41"/>
  <c r="AF134" i="41"/>
  <c r="AE134" i="41"/>
  <c r="AD134" i="41"/>
  <c r="AC134" i="41"/>
  <c r="AB134" i="41"/>
  <c r="Z134" i="41"/>
  <c r="AD133" i="41"/>
  <c r="AC133" i="41"/>
  <c r="Z133" i="41"/>
  <c r="AF132" i="41"/>
  <c r="AE132" i="41"/>
  <c r="AD132" i="41"/>
  <c r="AC132" i="41"/>
  <c r="AB132" i="41"/>
  <c r="Z132" i="41"/>
  <c r="AF131" i="41"/>
  <c r="AE131" i="41"/>
  <c r="AD131" i="41"/>
  <c r="AC131" i="41"/>
  <c r="AB131" i="41"/>
  <c r="Z131" i="41"/>
  <c r="AF130" i="41"/>
  <c r="AE130" i="41"/>
  <c r="AD130" i="41"/>
  <c r="AC130" i="41"/>
  <c r="AB130" i="41"/>
  <c r="Z130" i="41"/>
  <c r="AF129" i="41"/>
  <c r="AE129" i="41"/>
  <c r="AD129" i="41"/>
  <c r="AC129" i="41"/>
  <c r="AB129" i="41"/>
  <c r="Z129" i="41"/>
  <c r="AF128" i="41"/>
  <c r="AE128" i="41"/>
  <c r="AD128" i="41"/>
  <c r="AC128" i="41"/>
  <c r="AB128" i="41"/>
  <c r="Z128" i="41"/>
  <c r="AD127" i="41"/>
  <c r="AC127" i="41"/>
  <c r="Z127" i="41"/>
  <c r="AF126" i="41"/>
  <c r="AE126" i="41"/>
  <c r="AD126" i="41"/>
  <c r="AC126" i="41"/>
  <c r="AB126" i="41"/>
  <c r="Z126" i="41"/>
  <c r="AF125" i="41"/>
  <c r="AE125" i="41"/>
  <c r="AD125" i="41"/>
  <c r="AC125" i="41"/>
  <c r="AB125" i="41"/>
  <c r="Z125" i="41"/>
  <c r="AF124" i="41"/>
  <c r="AE124" i="41"/>
  <c r="AD124" i="41"/>
  <c r="AC124" i="41"/>
  <c r="AB124" i="41"/>
  <c r="Z124" i="41"/>
  <c r="AF123" i="41"/>
  <c r="AE123" i="41"/>
  <c r="AD123" i="41"/>
  <c r="AC123" i="41"/>
  <c r="AB123" i="41"/>
  <c r="Z123" i="41"/>
  <c r="AF122" i="41"/>
  <c r="AE122" i="41"/>
  <c r="AD122" i="41"/>
  <c r="AC122" i="41"/>
  <c r="AB122" i="41"/>
  <c r="Z122" i="41"/>
  <c r="AD121" i="41"/>
  <c r="AC121" i="41"/>
  <c r="Z121" i="41"/>
  <c r="AF120" i="41"/>
  <c r="AE120" i="41"/>
  <c r="AD120" i="41"/>
  <c r="AC120" i="41"/>
  <c r="AB120" i="41"/>
  <c r="Z120" i="41"/>
  <c r="AF119" i="41"/>
  <c r="AE119" i="41"/>
  <c r="AD119" i="41"/>
  <c r="AC119" i="41"/>
  <c r="AB119" i="41"/>
  <c r="Z119" i="41"/>
  <c r="AF118" i="41"/>
  <c r="AE118" i="41"/>
  <c r="AD118" i="41"/>
  <c r="AC118" i="41"/>
  <c r="AB118" i="41"/>
  <c r="Z118" i="41"/>
  <c r="AF117" i="41"/>
  <c r="AE117" i="41"/>
  <c r="AD117" i="41"/>
  <c r="AC117" i="41"/>
  <c r="AB117" i="41"/>
  <c r="Z117" i="41"/>
  <c r="AF116" i="41"/>
  <c r="AE116" i="41"/>
  <c r="AD116" i="41"/>
  <c r="AC116" i="41"/>
  <c r="AB116" i="41"/>
  <c r="Z116" i="41"/>
  <c r="AD115" i="41"/>
  <c r="AC115" i="41"/>
  <c r="Z115" i="41"/>
  <c r="AF114" i="41"/>
  <c r="AE114" i="41"/>
  <c r="AD114" i="41"/>
  <c r="AC114" i="41"/>
  <c r="AB114" i="41"/>
  <c r="Z114" i="41"/>
  <c r="AF113" i="41"/>
  <c r="AE113" i="41"/>
  <c r="AD113" i="41"/>
  <c r="AC113" i="41"/>
  <c r="AB113" i="41"/>
  <c r="Z113" i="41"/>
  <c r="AF112" i="41"/>
  <c r="AE112" i="41"/>
  <c r="AD112" i="41"/>
  <c r="AC112" i="41"/>
  <c r="AB112" i="41"/>
  <c r="Z112" i="41"/>
  <c r="AF111" i="41"/>
  <c r="AE111" i="41"/>
  <c r="AD111" i="41"/>
  <c r="AC111" i="41"/>
  <c r="AB111" i="41"/>
  <c r="Z111" i="41"/>
  <c r="AF110" i="41"/>
  <c r="AE110" i="41"/>
  <c r="AD110" i="41"/>
  <c r="AC110" i="41"/>
  <c r="AB110" i="41"/>
  <c r="Z110" i="41"/>
  <c r="AD109" i="41"/>
  <c r="AC109" i="41"/>
  <c r="Z109" i="41"/>
  <c r="AF108" i="41"/>
  <c r="AE108" i="41"/>
  <c r="AD108" i="41"/>
  <c r="AC108" i="41"/>
  <c r="AB108" i="41"/>
  <c r="Z108" i="41"/>
  <c r="AF107" i="41"/>
  <c r="AE107" i="41"/>
  <c r="AD107" i="41"/>
  <c r="AC107" i="41"/>
  <c r="AB107" i="41"/>
  <c r="Z107" i="41"/>
  <c r="AF106" i="41"/>
  <c r="AE106" i="41"/>
  <c r="AD106" i="41"/>
  <c r="AC106" i="41"/>
  <c r="AB106" i="41"/>
  <c r="Z106" i="41"/>
  <c r="AF105" i="41"/>
  <c r="AE105" i="41"/>
  <c r="AD105" i="41"/>
  <c r="AC105" i="41"/>
  <c r="AB105" i="41"/>
  <c r="Z105" i="41"/>
  <c r="AF104" i="41"/>
  <c r="AE104" i="41"/>
  <c r="AD104" i="41"/>
  <c r="AC104" i="41"/>
  <c r="AB104" i="41"/>
  <c r="Z104" i="41"/>
  <c r="AD103" i="41"/>
  <c r="AC103" i="41"/>
  <c r="Z103" i="41"/>
  <c r="AF102" i="41"/>
  <c r="AE102" i="41"/>
  <c r="AD102" i="41"/>
  <c r="AC102" i="41"/>
  <c r="AB102" i="41"/>
  <c r="Z102" i="41"/>
  <c r="AF101" i="41"/>
  <c r="AE101" i="41"/>
  <c r="AD101" i="41"/>
  <c r="AC101" i="41"/>
  <c r="AB101" i="41"/>
  <c r="Z101" i="41"/>
  <c r="AF100" i="41"/>
  <c r="AE100" i="41"/>
  <c r="AD100" i="41"/>
  <c r="AC100" i="41"/>
  <c r="AB100" i="41"/>
  <c r="Z100" i="41"/>
  <c r="AF99" i="41"/>
  <c r="AE99" i="41"/>
  <c r="AD99" i="41"/>
  <c r="AC99" i="41"/>
  <c r="AB99" i="41"/>
  <c r="Z99" i="41"/>
  <c r="AF98" i="41"/>
  <c r="AE98" i="41"/>
  <c r="AD98" i="41"/>
  <c r="AC98" i="41"/>
  <c r="AB98" i="41"/>
  <c r="Z98" i="41"/>
  <c r="AF97" i="41"/>
  <c r="AE97" i="41"/>
  <c r="AD97" i="41"/>
  <c r="AC97" i="41"/>
  <c r="AB97" i="41"/>
  <c r="Z97" i="41"/>
  <c r="AF96" i="41"/>
  <c r="AE96" i="41"/>
  <c r="AD96" i="41"/>
  <c r="AC96" i="41"/>
  <c r="AB96" i="41"/>
  <c r="Z96" i="41"/>
  <c r="AF95" i="41"/>
  <c r="AE95" i="41"/>
  <c r="AD95" i="41"/>
  <c r="AC95" i="41"/>
  <c r="AB95" i="41"/>
  <c r="Z95" i="41"/>
  <c r="AF94" i="41"/>
  <c r="AE94" i="41"/>
  <c r="AD94" i="41"/>
  <c r="AC94" i="41"/>
  <c r="AB94" i="41"/>
  <c r="Z94" i="41"/>
  <c r="AF93" i="41"/>
  <c r="AE93" i="41"/>
  <c r="AD93" i="41"/>
  <c r="AC93" i="41"/>
  <c r="AB93" i="41"/>
  <c r="Z93" i="41"/>
  <c r="AF92" i="41"/>
  <c r="AE92" i="41"/>
  <c r="AD92" i="41"/>
  <c r="AC92" i="41"/>
  <c r="AB92" i="41"/>
  <c r="Z92" i="41"/>
  <c r="AF91" i="41"/>
  <c r="AE91" i="41"/>
  <c r="AD91" i="41"/>
  <c r="AC91" i="41"/>
  <c r="AB91" i="41"/>
  <c r="Z91" i="41"/>
  <c r="AF90" i="41"/>
  <c r="AE90" i="41"/>
  <c r="AD90" i="41"/>
  <c r="AC90" i="41"/>
  <c r="AB90" i="41"/>
  <c r="Z90" i="41"/>
  <c r="AF89" i="41"/>
  <c r="AE89" i="41"/>
  <c r="AD89" i="41"/>
  <c r="AC89" i="41"/>
  <c r="AB89" i="41"/>
  <c r="Z89" i="41"/>
  <c r="AF88" i="41"/>
  <c r="AE88" i="41"/>
  <c r="AD88" i="41"/>
  <c r="AC88" i="41"/>
  <c r="AB88" i="41"/>
  <c r="Z88" i="41"/>
  <c r="AF87" i="41"/>
  <c r="AE87" i="41"/>
  <c r="AD87" i="41"/>
  <c r="AC87" i="41"/>
  <c r="AB87" i="41"/>
  <c r="Z87" i="41"/>
  <c r="AF86" i="41"/>
  <c r="AE86" i="41"/>
  <c r="AD86" i="41"/>
  <c r="AC86" i="41"/>
  <c r="AB86" i="41"/>
  <c r="Z86" i="41"/>
  <c r="AF85" i="41"/>
  <c r="AE85" i="41"/>
  <c r="AD85" i="41"/>
  <c r="AC85" i="41"/>
  <c r="AB85" i="41"/>
  <c r="Z85" i="41"/>
  <c r="AF84" i="41"/>
  <c r="AE84" i="41"/>
  <c r="AD84" i="41"/>
  <c r="AC84" i="41"/>
  <c r="AB84" i="41"/>
  <c r="Z84" i="41"/>
  <c r="AF83" i="41"/>
  <c r="AE83" i="41"/>
  <c r="AD83" i="41"/>
  <c r="AC83" i="41"/>
  <c r="AB83" i="41"/>
  <c r="Z83" i="41"/>
  <c r="AF82" i="41"/>
  <c r="AE82" i="41"/>
  <c r="AD82" i="41"/>
  <c r="AC82" i="41"/>
  <c r="AB82" i="41"/>
  <c r="Z82" i="41"/>
  <c r="AF81" i="41"/>
  <c r="AE81" i="41"/>
  <c r="AD81" i="41"/>
  <c r="AC81" i="41"/>
  <c r="AB81" i="41"/>
  <c r="Z81" i="41"/>
  <c r="AF80" i="41"/>
  <c r="AE80" i="41"/>
  <c r="AD80" i="41"/>
  <c r="AC80" i="41"/>
  <c r="AB80" i="41"/>
  <c r="Z80" i="41"/>
  <c r="AF79" i="41"/>
  <c r="AE79" i="41"/>
  <c r="AD79" i="41"/>
  <c r="AC79" i="41"/>
  <c r="AB79" i="41"/>
  <c r="Z79" i="41"/>
  <c r="AF78" i="41"/>
  <c r="AE78" i="41"/>
  <c r="AD78" i="41"/>
  <c r="AC78" i="41"/>
  <c r="AB78" i="41"/>
  <c r="Z78" i="41"/>
  <c r="AF77" i="41"/>
  <c r="AE77" i="41"/>
  <c r="AD77" i="41"/>
  <c r="AC77" i="41"/>
  <c r="AB77" i="41"/>
  <c r="Z77" i="41"/>
  <c r="AF76" i="41"/>
  <c r="AE76" i="41"/>
  <c r="AD76" i="41"/>
  <c r="AC76" i="41"/>
  <c r="AB76" i="41"/>
  <c r="Z76" i="41"/>
  <c r="AF75" i="41"/>
  <c r="AE75" i="41"/>
  <c r="AD75" i="41"/>
  <c r="AC75" i="41"/>
  <c r="AB75" i="41"/>
  <c r="Z75" i="41"/>
  <c r="AF74" i="41"/>
  <c r="AE74" i="41"/>
  <c r="AD74" i="41"/>
  <c r="AC74" i="41"/>
  <c r="AB74" i="41"/>
  <c r="Z74" i="41"/>
  <c r="AF73" i="41"/>
  <c r="AE73" i="41"/>
  <c r="AD73" i="41"/>
  <c r="AC73" i="41"/>
  <c r="AB73" i="41"/>
  <c r="Z73" i="41"/>
  <c r="AF72" i="41"/>
  <c r="AE72" i="41"/>
  <c r="AD72" i="41"/>
  <c r="AC72" i="41"/>
  <c r="AB72" i="41"/>
  <c r="Z72" i="41"/>
  <c r="AF71" i="41"/>
  <c r="AE71" i="41"/>
  <c r="AD71" i="41"/>
  <c r="AC71" i="41"/>
  <c r="AB71" i="41"/>
  <c r="Z71" i="41"/>
  <c r="AF70" i="41"/>
  <c r="AE70" i="41"/>
  <c r="AD70" i="41"/>
  <c r="AC70" i="41"/>
  <c r="AB70" i="41"/>
  <c r="Z70" i="41"/>
  <c r="AF69" i="41"/>
  <c r="AE69" i="41"/>
  <c r="AD69" i="41"/>
  <c r="AC69" i="41"/>
  <c r="AB69" i="41"/>
  <c r="Z69" i="41"/>
  <c r="AF68" i="41"/>
  <c r="AE68" i="41"/>
  <c r="AD68" i="41"/>
  <c r="AC68" i="41"/>
  <c r="AB68" i="41"/>
  <c r="Z68" i="41"/>
  <c r="AF67" i="41"/>
  <c r="AE67" i="41"/>
  <c r="AD67" i="41"/>
  <c r="AC67" i="41"/>
  <c r="AB67" i="41"/>
  <c r="Z67" i="41"/>
  <c r="AF66" i="41"/>
  <c r="AE66" i="41"/>
  <c r="AD66" i="41"/>
  <c r="AC66" i="41"/>
  <c r="AB66" i="41"/>
  <c r="Z66" i="41"/>
  <c r="AF65" i="41"/>
  <c r="AE65" i="41"/>
  <c r="AD65" i="41"/>
  <c r="AC65" i="41"/>
  <c r="AB65" i="41"/>
  <c r="Z65" i="41"/>
  <c r="AF64" i="41"/>
  <c r="AE64" i="41"/>
  <c r="AD64" i="41"/>
  <c r="AC64" i="41"/>
  <c r="AB64" i="41"/>
  <c r="Z64" i="41"/>
  <c r="BR60" i="41"/>
  <c r="BZ51" i="41"/>
  <c r="BY51" i="41"/>
  <c r="BX51" i="41"/>
  <c r="BW51" i="41"/>
  <c r="BV51" i="41"/>
  <c r="BU51" i="41"/>
  <c r="BT51" i="41"/>
  <c r="BS51" i="41"/>
  <c r="BR59" i="41"/>
  <c r="CA51" i="41"/>
  <c r="BR58" i="41"/>
  <c r="BR57" i="41"/>
  <c r="BR56" i="41"/>
  <c r="BR55" i="41"/>
  <c r="BR54" i="41"/>
  <c r="BR53" i="41"/>
  <c r="BR52" i="41"/>
  <c r="BR37" i="41"/>
  <c r="CA29" i="41"/>
  <c r="BR38" i="41"/>
  <c r="BZ29" i="41"/>
  <c r="BR36" i="41"/>
  <c r="BY29" i="41"/>
  <c r="BR35" i="41"/>
  <c r="BX29" i="41"/>
  <c r="BR34" i="41"/>
  <c r="BW29" i="41"/>
  <c r="BR33" i="41"/>
  <c r="BV29" i="41"/>
  <c r="BR32" i="41"/>
  <c r="BU29" i="41"/>
  <c r="BR31" i="41"/>
  <c r="BT29" i="41"/>
  <c r="BR30" i="41"/>
  <c r="BS29" i="41"/>
  <c r="BR49" i="41"/>
  <c r="BR48" i="41"/>
  <c r="BR47" i="41"/>
  <c r="BR46" i="41"/>
  <c r="BR45" i="41"/>
  <c r="BR44" i="41"/>
  <c r="BR43" i="41"/>
  <c r="BR42" i="41"/>
  <c r="BR41" i="41"/>
  <c r="CA40" i="41"/>
  <c r="BZ40" i="41"/>
  <c r="BY40" i="41"/>
  <c r="BX40" i="41"/>
  <c r="BW40" i="41"/>
  <c r="BV40" i="41"/>
  <c r="BU40" i="41"/>
  <c r="BT40" i="41"/>
  <c r="BS40" i="41"/>
  <c r="C38" i="41"/>
  <c r="C37" i="41"/>
  <c r="C36" i="41"/>
  <c r="C35" i="41"/>
  <c r="C34" i="41"/>
  <c r="C33" i="41"/>
  <c r="C32" i="41"/>
  <c r="C31" i="41"/>
  <c r="C30" i="41"/>
  <c r="AD25" i="41"/>
  <c r="AE25" i="41"/>
  <c r="AE17" i="41"/>
  <c r="AE18" i="41"/>
  <c r="AE19" i="41"/>
  <c r="AE20" i="41"/>
  <c r="AE21" i="41"/>
  <c r="AE22" i="41"/>
  <c r="AE23" i="41"/>
  <c r="AE24" i="41"/>
  <c r="AF25" i="41"/>
  <c r="I25" i="41"/>
  <c r="G25" i="41"/>
  <c r="F25" i="41"/>
  <c r="E25" i="41"/>
  <c r="D25" i="41"/>
  <c r="AD24" i="41"/>
  <c r="AF24" i="41"/>
  <c r="I24" i="41"/>
  <c r="G24" i="41"/>
  <c r="F24" i="41"/>
  <c r="E24" i="41"/>
  <c r="D24" i="41"/>
  <c r="AD23" i="41"/>
  <c r="AF23" i="41"/>
  <c r="I23" i="41"/>
  <c r="G23" i="41"/>
  <c r="F23" i="41"/>
  <c r="E23" i="41"/>
  <c r="D23" i="41"/>
  <c r="AD22" i="41"/>
  <c r="AF22" i="41"/>
  <c r="I22" i="41"/>
  <c r="G22" i="41"/>
  <c r="F22" i="41"/>
  <c r="E22" i="41"/>
  <c r="D22" i="41"/>
  <c r="AD21" i="41"/>
  <c r="AF21" i="41"/>
  <c r="I21" i="41"/>
  <c r="G21" i="41"/>
  <c r="F21" i="41"/>
  <c r="E21" i="41"/>
  <c r="D21" i="41"/>
  <c r="AD20" i="41"/>
  <c r="AF20" i="41"/>
  <c r="I20" i="41"/>
  <c r="G20" i="41"/>
  <c r="F20" i="41"/>
  <c r="E20" i="41"/>
  <c r="D20" i="41"/>
  <c r="AD19" i="41"/>
  <c r="AF19" i="41"/>
  <c r="I19" i="41"/>
  <c r="G19" i="41"/>
  <c r="F19" i="41"/>
  <c r="E19" i="41"/>
  <c r="D19" i="41"/>
  <c r="AD18" i="41"/>
  <c r="AF18" i="41"/>
  <c r="I18" i="41"/>
  <c r="G18" i="41"/>
  <c r="F18" i="41"/>
  <c r="E18" i="41"/>
  <c r="D18" i="41"/>
  <c r="AD17" i="41"/>
  <c r="AF17" i="41"/>
  <c r="I17" i="41"/>
  <c r="G17" i="41"/>
  <c r="F17" i="41"/>
  <c r="E17" i="41"/>
  <c r="D17" i="41"/>
  <c r="B13" i="41"/>
  <c r="I368" i="40"/>
  <c r="W351" i="40"/>
  <c r="H368" i="40"/>
  <c r="V351" i="40"/>
  <c r="Z639" i="40"/>
  <c r="AH639" i="40"/>
  <c r="J368" i="40"/>
  <c r="K368" i="40"/>
  <c r="X351" i="40"/>
  <c r="Y351" i="40"/>
  <c r="AA351" i="40"/>
  <c r="AH351" i="40"/>
  <c r="AG351" i="40"/>
  <c r="AD639" i="40"/>
  <c r="AC639" i="40"/>
  <c r="AA639" i="40"/>
  <c r="AB639" i="40"/>
  <c r="I367" i="40"/>
  <c r="W350" i="40"/>
  <c r="H367" i="40"/>
  <c r="V350" i="40"/>
  <c r="Z638" i="40"/>
  <c r="AH638" i="40"/>
  <c r="J367" i="40"/>
  <c r="K367" i="40"/>
  <c r="X350" i="40"/>
  <c r="Y350" i="40"/>
  <c r="AA350" i="40"/>
  <c r="AH350" i="40"/>
  <c r="AG350" i="40"/>
  <c r="AD638" i="40"/>
  <c r="AC638" i="40"/>
  <c r="AA638" i="40"/>
  <c r="AB638" i="40"/>
  <c r="I366" i="40"/>
  <c r="W349" i="40"/>
  <c r="H366" i="40"/>
  <c r="V349" i="40"/>
  <c r="Z637" i="40"/>
  <c r="AH637" i="40"/>
  <c r="J366" i="40"/>
  <c r="K366" i="40"/>
  <c r="X349" i="40"/>
  <c r="Y349" i="40"/>
  <c r="AA349" i="40"/>
  <c r="AH349" i="40"/>
  <c r="AG349" i="40"/>
  <c r="AD637" i="40"/>
  <c r="AC637" i="40"/>
  <c r="AA637" i="40"/>
  <c r="AB637" i="40"/>
  <c r="I365" i="40"/>
  <c r="W348" i="40"/>
  <c r="H365" i="40"/>
  <c r="V348" i="40"/>
  <c r="Z636" i="40"/>
  <c r="AH636" i="40"/>
  <c r="J365" i="40"/>
  <c r="K365" i="40"/>
  <c r="X348" i="40"/>
  <c r="Y348" i="40"/>
  <c r="AA348" i="40"/>
  <c r="AH348" i="40"/>
  <c r="AG348" i="40"/>
  <c r="AD636" i="40"/>
  <c r="AC636" i="40"/>
  <c r="AA636" i="40"/>
  <c r="AB636" i="40"/>
  <c r="I364" i="40"/>
  <c r="W347" i="40"/>
  <c r="H364" i="40"/>
  <c r="V347" i="40"/>
  <c r="Z635" i="40"/>
  <c r="AH635" i="40"/>
  <c r="J364" i="40"/>
  <c r="K364" i="40"/>
  <c r="X347" i="40"/>
  <c r="Y347" i="40"/>
  <c r="AA347" i="40"/>
  <c r="AH347" i="40"/>
  <c r="AG347" i="40"/>
  <c r="AD635" i="40"/>
  <c r="AC635" i="40"/>
  <c r="AA635" i="40"/>
  <c r="AB635" i="40"/>
  <c r="I363" i="40"/>
  <c r="W346" i="40"/>
  <c r="H363" i="40"/>
  <c r="V346" i="40"/>
  <c r="Z634" i="40"/>
  <c r="AH634" i="40"/>
  <c r="J363" i="40"/>
  <c r="K363" i="40"/>
  <c r="X346" i="40"/>
  <c r="Y346" i="40"/>
  <c r="AA346" i="40"/>
  <c r="AH346" i="40"/>
  <c r="AG346" i="40"/>
  <c r="AD634" i="40"/>
  <c r="AC634" i="40"/>
  <c r="AA634" i="40"/>
  <c r="AB634" i="40"/>
  <c r="I362" i="40"/>
  <c r="W345" i="40"/>
  <c r="H362" i="40"/>
  <c r="V345" i="40"/>
  <c r="Z633" i="40"/>
  <c r="AH633" i="40"/>
  <c r="J362" i="40"/>
  <c r="K362" i="40"/>
  <c r="X345" i="40"/>
  <c r="Y345" i="40"/>
  <c r="AA345" i="40"/>
  <c r="AH345" i="40"/>
  <c r="AG345" i="40"/>
  <c r="AD633" i="40"/>
  <c r="AC633" i="40"/>
  <c r="AA633" i="40"/>
  <c r="AB633" i="40"/>
  <c r="I361" i="40"/>
  <c r="W344" i="40"/>
  <c r="H361" i="40"/>
  <c r="V344" i="40"/>
  <c r="Z632" i="40"/>
  <c r="AH632" i="40"/>
  <c r="J361" i="40"/>
  <c r="K361" i="40"/>
  <c r="X344" i="40"/>
  <c r="Y344" i="40"/>
  <c r="AA344" i="40"/>
  <c r="AH344" i="40"/>
  <c r="AG344" i="40"/>
  <c r="AD632" i="40"/>
  <c r="AC632" i="40"/>
  <c r="AA632" i="40"/>
  <c r="AB632" i="40"/>
  <c r="I360" i="40"/>
  <c r="W343" i="40"/>
  <c r="H360" i="40"/>
  <c r="V343" i="40"/>
  <c r="Z631" i="40"/>
  <c r="AH631" i="40"/>
  <c r="J360" i="40"/>
  <c r="K360" i="40"/>
  <c r="X343" i="40"/>
  <c r="Y343" i="40"/>
  <c r="AA343" i="40"/>
  <c r="AH343" i="40"/>
  <c r="AG343" i="40"/>
  <c r="AD631" i="40"/>
  <c r="AC631" i="40"/>
  <c r="AA631" i="40"/>
  <c r="AB631" i="40"/>
  <c r="I359" i="40"/>
  <c r="W342" i="40"/>
  <c r="H359" i="40"/>
  <c r="V342" i="40"/>
  <c r="Z630" i="40"/>
  <c r="AH630" i="40"/>
  <c r="J359" i="40"/>
  <c r="K359" i="40"/>
  <c r="X342" i="40"/>
  <c r="Y342" i="40"/>
  <c r="AA342" i="40"/>
  <c r="AH342" i="40"/>
  <c r="AG342" i="40"/>
  <c r="AD630" i="40"/>
  <c r="AC630" i="40"/>
  <c r="AA630" i="40"/>
  <c r="AB630" i="40"/>
  <c r="I358" i="40"/>
  <c r="W341" i="40"/>
  <c r="H358" i="40"/>
  <c r="V341" i="40"/>
  <c r="Z629" i="40"/>
  <c r="AH629" i="40"/>
  <c r="J358" i="40"/>
  <c r="K358" i="40"/>
  <c r="X341" i="40"/>
  <c r="Y341" i="40"/>
  <c r="AA341" i="40"/>
  <c r="AH341" i="40"/>
  <c r="AG341" i="40"/>
  <c r="AD629" i="40"/>
  <c r="AC629" i="40"/>
  <c r="AA629" i="40"/>
  <c r="AB629" i="40"/>
  <c r="I357" i="40"/>
  <c r="W340" i="40"/>
  <c r="H357" i="40"/>
  <c r="V340" i="40"/>
  <c r="Z628" i="40"/>
  <c r="AH628" i="40"/>
  <c r="J357" i="40"/>
  <c r="K357" i="40"/>
  <c r="X340" i="40"/>
  <c r="Y340" i="40"/>
  <c r="AA340" i="40"/>
  <c r="AH340" i="40"/>
  <c r="AG340" i="40"/>
  <c r="AD628" i="40"/>
  <c r="AC628" i="40"/>
  <c r="AA628" i="40"/>
  <c r="AB628" i="40"/>
  <c r="I356" i="40"/>
  <c r="W339" i="40"/>
  <c r="H356" i="40"/>
  <c r="V339" i="40"/>
  <c r="Z627" i="40"/>
  <c r="AH627" i="40"/>
  <c r="J356" i="40"/>
  <c r="K356" i="40"/>
  <c r="X339" i="40"/>
  <c r="Y339" i="40"/>
  <c r="AA339" i="40"/>
  <c r="AH339" i="40"/>
  <c r="AG339" i="40"/>
  <c r="AD627" i="40"/>
  <c r="AC627" i="40"/>
  <c r="AA627" i="40"/>
  <c r="AB627" i="40"/>
  <c r="I355" i="40"/>
  <c r="W338" i="40"/>
  <c r="H355" i="40"/>
  <c r="V338" i="40"/>
  <c r="Z626" i="40"/>
  <c r="AH626" i="40"/>
  <c r="J355" i="40"/>
  <c r="K355" i="40"/>
  <c r="X338" i="40"/>
  <c r="Y338" i="40"/>
  <c r="AA338" i="40"/>
  <c r="AH338" i="40"/>
  <c r="AG338" i="40"/>
  <c r="AD626" i="40"/>
  <c r="AC626" i="40"/>
  <c r="AA626" i="40"/>
  <c r="AB626" i="40"/>
  <c r="I354" i="40"/>
  <c r="W337" i="40"/>
  <c r="H354" i="40"/>
  <c r="V337" i="40"/>
  <c r="Z625" i="40"/>
  <c r="AH625" i="40"/>
  <c r="J354" i="40"/>
  <c r="K354" i="40"/>
  <c r="X337" i="40"/>
  <c r="Y337" i="40"/>
  <c r="AA337" i="40"/>
  <c r="AH337" i="40"/>
  <c r="AG337" i="40"/>
  <c r="AD625" i="40"/>
  <c r="AC625" i="40"/>
  <c r="AA625" i="40"/>
  <c r="AB625" i="40"/>
  <c r="I353" i="40"/>
  <c r="W336" i="40"/>
  <c r="H353" i="40"/>
  <c r="V336" i="40"/>
  <c r="Z624" i="40"/>
  <c r="AH624" i="40"/>
  <c r="J353" i="40"/>
  <c r="K353" i="40"/>
  <c r="X336" i="40"/>
  <c r="Y336" i="40"/>
  <c r="AA336" i="40"/>
  <c r="AH336" i="40"/>
  <c r="AG336" i="40"/>
  <c r="AD624" i="40"/>
  <c r="AC624" i="40"/>
  <c r="AA624" i="40"/>
  <c r="AB624" i="40"/>
  <c r="I352" i="40"/>
  <c r="W335" i="40"/>
  <c r="H352" i="40"/>
  <c r="V335" i="40"/>
  <c r="Z623" i="40"/>
  <c r="AH623" i="40"/>
  <c r="J352" i="40"/>
  <c r="K352" i="40"/>
  <c r="X335" i="40"/>
  <c r="Y335" i="40"/>
  <c r="AA335" i="40"/>
  <c r="AH335" i="40"/>
  <c r="AG335" i="40"/>
  <c r="AD623" i="40"/>
  <c r="AC623" i="40"/>
  <c r="AA623" i="40"/>
  <c r="AB623" i="40"/>
  <c r="I351" i="40"/>
  <c r="W334" i="40"/>
  <c r="H351" i="40"/>
  <c r="V334" i="40"/>
  <c r="Z622" i="40"/>
  <c r="AH622" i="40"/>
  <c r="J351" i="40"/>
  <c r="K351" i="40"/>
  <c r="X334" i="40"/>
  <c r="Y334" i="40"/>
  <c r="AA334" i="40"/>
  <c r="AH334" i="40"/>
  <c r="AG334" i="40"/>
  <c r="AD622" i="40"/>
  <c r="AC622" i="40"/>
  <c r="AA622" i="40"/>
  <c r="AB622" i="40"/>
  <c r="I350" i="40"/>
  <c r="W333" i="40"/>
  <c r="H350" i="40"/>
  <c r="V333" i="40"/>
  <c r="Z621" i="40"/>
  <c r="AH621" i="40"/>
  <c r="J350" i="40"/>
  <c r="K350" i="40"/>
  <c r="X333" i="40"/>
  <c r="Y333" i="40"/>
  <c r="AA333" i="40"/>
  <c r="AH333" i="40"/>
  <c r="AG333" i="40"/>
  <c r="AD621" i="40"/>
  <c r="AC621" i="40"/>
  <c r="AA621" i="40"/>
  <c r="AB621" i="40"/>
  <c r="I349" i="40"/>
  <c r="W332" i="40"/>
  <c r="H349" i="40"/>
  <c r="V332" i="40"/>
  <c r="Z620" i="40"/>
  <c r="AH620" i="40"/>
  <c r="J349" i="40"/>
  <c r="K349" i="40"/>
  <c r="X332" i="40"/>
  <c r="Y332" i="40"/>
  <c r="AA332" i="40"/>
  <c r="AH332" i="40"/>
  <c r="AG332" i="40"/>
  <c r="AD620" i="40"/>
  <c r="AC620" i="40"/>
  <c r="AA620" i="40"/>
  <c r="AB620" i="40"/>
  <c r="I348" i="40"/>
  <c r="W331" i="40"/>
  <c r="H348" i="40"/>
  <c r="V331" i="40"/>
  <c r="Z619" i="40"/>
  <c r="AH619" i="40"/>
  <c r="J348" i="40"/>
  <c r="K348" i="40"/>
  <c r="X331" i="40"/>
  <c r="Y331" i="40"/>
  <c r="AA331" i="40"/>
  <c r="AH331" i="40"/>
  <c r="AG331" i="40"/>
  <c r="AD619" i="40"/>
  <c r="AC619" i="40"/>
  <c r="AA619" i="40"/>
  <c r="AB619" i="40"/>
  <c r="I347" i="40"/>
  <c r="W330" i="40"/>
  <c r="H347" i="40"/>
  <c r="V330" i="40"/>
  <c r="Z618" i="40"/>
  <c r="AH618" i="40"/>
  <c r="J347" i="40"/>
  <c r="K347" i="40"/>
  <c r="X330" i="40"/>
  <c r="Y330" i="40"/>
  <c r="AA330" i="40"/>
  <c r="AH330" i="40"/>
  <c r="AG330" i="40"/>
  <c r="AD618" i="40"/>
  <c r="AC618" i="40"/>
  <c r="AA618" i="40"/>
  <c r="AB618" i="40"/>
  <c r="I346" i="40"/>
  <c r="W329" i="40"/>
  <c r="H346" i="40"/>
  <c r="V329" i="40"/>
  <c r="Z617" i="40"/>
  <c r="AH617" i="40"/>
  <c r="J346" i="40"/>
  <c r="K346" i="40"/>
  <c r="X329" i="40"/>
  <c r="Y329" i="40"/>
  <c r="AA329" i="40"/>
  <c r="AH329" i="40"/>
  <c r="AG329" i="40"/>
  <c r="AD617" i="40"/>
  <c r="AC617" i="40"/>
  <c r="AA617" i="40"/>
  <c r="AB617" i="40"/>
  <c r="I345" i="40"/>
  <c r="W328" i="40"/>
  <c r="H345" i="40"/>
  <c r="V328" i="40"/>
  <c r="Z616" i="40"/>
  <c r="AH616" i="40"/>
  <c r="J345" i="40"/>
  <c r="K345" i="40"/>
  <c r="X328" i="40"/>
  <c r="Y328" i="40"/>
  <c r="AA328" i="40"/>
  <c r="AH328" i="40"/>
  <c r="AG328" i="40"/>
  <c r="AD616" i="40"/>
  <c r="AC616" i="40"/>
  <c r="AA616" i="40"/>
  <c r="AB616" i="40"/>
  <c r="I344" i="40"/>
  <c r="W327" i="40"/>
  <c r="H344" i="40"/>
  <c r="V327" i="40"/>
  <c r="Z615" i="40"/>
  <c r="AH615" i="40"/>
  <c r="J344" i="40"/>
  <c r="K344" i="40"/>
  <c r="X327" i="40"/>
  <c r="Y327" i="40"/>
  <c r="AA327" i="40"/>
  <c r="AH327" i="40"/>
  <c r="AG327" i="40"/>
  <c r="AD615" i="40"/>
  <c r="AC615" i="40"/>
  <c r="AA615" i="40"/>
  <c r="AB615" i="40"/>
  <c r="I343" i="40"/>
  <c r="W326" i="40"/>
  <c r="H343" i="40"/>
  <c r="V326" i="40"/>
  <c r="Z614" i="40"/>
  <c r="AH614" i="40"/>
  <c r="J343" i="40"/>
  <c r="K343" i="40"/>
  <c r="X326" i="40"/>
  <c r="Y326" i="40"/>
  <c r="AA326" i="40"/>
  <c r="AH326" i="40"/>
  <c r="AG326" i="40"/>
  <c r="AD614" i="40"/>
  <c r="AC614" i="40"/>
  <c r="AA614" i="40"/>
  <c r="AB614" i="40"/>
  <c r="I342" i="40"/>
  <c r="W325" i="40"/>
  <c r="H342" i="40"/>
  <c r="V325" i="40"/>
  <c r="Z613" i="40"/>
  <c r="AH613" i="40"/>
  <c r="J342" i="40"/>
  <c r="K342" i="40"/>
  <c r="X325" i="40"/>
  <c r="Y325" i="40"/>
  <c r="AA325" i="40"/>
  <c r="AH325" i="40"/>
  <c r="AG325" i="40"/>
  <c r="AD613" i="40"/>
  <c r="AC613" i="40"/>
  <c r="AA613" i="40"/>
  <c r="AB613" i="40"/>
  <c r="I341" i="40"/>
  <c r="W324" i="40"/>
  <c r="H341" i="40"/>
  <c r="V324" i="40"/>
  <c r="Z612" i="40"/>
  <c r="AH612" i="40"/>
  <c r="J341" i="40"/>
  <c r="K341" i="40"/>
  <c r="X324" i="40"/>
  <c r="Y324" i="40"/>
  <c r="AA324" i="40"/>
  <c r="AH324" i="40"/>
  <c r="AG324" i="40"/>
  <c r="AD612" i="40"/>
  <c r="AC612" i="40"/>
  <c r="AA612" i="40"/>
  <c r="AB612" i="40"/>
  <c r="I340" i="40"/>
  <c r="W323" i="40"/>
  <c r="H340" i="40"/>
  <c r="V323" i="40"/>
  <c r="Z611" i="40"/>
  <c r="AH611" i="40"/>
  <c r="J340" i="40"/>
  <c r="K340" i="40"/>
  <c r="X323" i="40"/>
  <c r="Y323" i="40"/>
  <c r="AA323" i="40"/>
  <c r="AH323" i="40"/>
  <c r="AG323" i="40"/>
  <c r="AD611" i="40"/>
  <c r="AC611" i="40"/>
  <c r="AA611" i="40"/>
  <c r="AB611" i="40"/>
  <c r="I339" i="40"/>
  <c r="W322" i="40"/>
  <c r="H339" i="40"/>
  <c r="V322" i="40"/>
  <c r="Z610" i="40"/>
  <c r="AH610" i="40"/>
  <c r="J339" i="40"/>
  <c r="K339" i="40"/>
  <c r="X322" i="40"/>
  <c r="Y322" i="40"/>
  <c r="AA322" i="40"/>
  <c r="AH322" i="40"/>
  <c r="AG322" i="40"/>
  <c r="AD610" i="40"/>
  <c r="AC610" i="40"/>
  <c r="AA610" i="40"/>
  <c r="AB610" i="40"/>
  <c r="I338" i="40"/>
  <c r="W321" i="40"/>
  <c r="H338" i="40"/>
  <c r="V321" i="40"/>
  <c r="Z609" i="40"/>
  <c r="AH609" i="40"/>
  <c r="J338" i="40"/>
  <c r="K338" i="40"/>
  <c r="X321" i="40"/>
  <c r="Y321" i="40"/>
  <c r="AA321" i="40"/>
  <c r="AH321" i="40"/>
  <c r="AG321" i="40"/>
  <c r="AD609" i="40"/>
  <c r="AC609" i="40"/>
  <c r="AA609" i="40"/>
  <c r="AB609" i="40"/>
  <c r="I337" i="40"/>
  <c r="W320" i="40"/>
  <c r="H337" i="40"/>
  <c r="V320" i="40"/>
  <c r="Z608" i="40"/>
  <c r="AH608" i="40"/>
  <c r="J337" i="40"/>
  <c r="K337" i="40"/>
  <c r="X320" i="40"/>
  <c r="Y320" i="40"/>
  <c r="AA320" i="40"/>
  <c r="AH320" i="40"/>
  <c r="AG320" i="40"/>
  <c r="AD608" i="40"/>
  <c r="AC608" i="40"/>
  <c r="AA608" i="40"/>
  <c r="AB608" i="40"/>
  <c r="I336" i="40"/>
  <c r="W319" i="40"/>
  <c r="H336" i="40"/>
  <c r="V319" i="40"/>
  <c r="Z607" i="40"/>
  <c r="AH607" i="40"/>
  <c r="J336" i="40"/>
  <c r="K336" i="40"/>
  <c r="X319" i="40"/>
  <c r="Y319" i="40"/>
  <c r="AA319" i="40"/>
  <c r="AH319" i="40"/>
  <c r="AG319" i="40"/>
  <c r="AD607" i="40"/>
  <c r="AC607" i="40"/>
  <c r="AA607" i="40"/>
  <c r="AB607" i="40"/>
  <c r="I335" i="40"/>
  <c r="W318" i="40"/>
  <c r="H335" i="40"/>
  <c r="V318" i="40"/>
  <c r="Z606" i="40"/>
  <c r="AH606" i="40"/>
  <c r="J335" i="40"/>
  <c r="K335" i="40"/>
  <c r="X318" i="40"/>
  <c r="Y318" i="40"/>
  <c r="AA318" i="40"/>
  <c r="AH318" i="40"/>
  <c r="AG318" i="40"/>
  <c r="AD606" i="40"/>
  <c r="AC606" i="40"/>
  <c r="AA606" i="40"/>
  <c r="AB606" i="40"/>
  <c r="I334" i="40"/>
  <c r="W317" i="40"/>
  <c r="H334" i="40"/>
  <c r="V317" i="40"/>
  <c r="Z605" i="40"/>
  <c r="AH605" i="40"/>
  <c r="J334" i="40"/>
  <c r="K334" i="40"/>
  <c r="X317" i="40"/>
  <c r="Y317" i="40"/>
  <c r="AA317" i="40"/>
  <c r="AH317" i="40"/>
  <c r="AG317" i="40"/>
  <c r="AD605" i="40"/>
  <c r="AC605" i="40"/>
  <c r="AA605" i="40"/>
  <c r="AB605" i="40"/>
  <c r="I333" i="40"/>
  <c r="W316" i="40"/>
  <c r="H333" i="40"/>
  <c r="V316" i="40"/>
  <c r="Z604" i="40"/>
  <c r="AH604" i="40"/>
  <c r="J333" i="40"/>
  <c r="K333" i="40"/>
  <c r="X316" i="40"/>
  <c r="Y316" i="40"/>
  <c r="AA316" i="40"/>
  <c r="AH316" i="40"/>
  <c r="AG316" i="40"/>
  <c r="AD604" i="40"/>
  <c r="AC604" i="40"/>
  <c r="AA604" i="40"/>
  <c r="AB604" i="40"/>
  <c r="I332" i="40"/>
  <c r="W315" i="40"/>
  <c r="H332" i="40"/>
  <c r="V315" i="40"/>
  <c r="Z603" i="40"/>
  <c r="AH603" i="40"/>
  <c r="J332" i="40"/>
  <c r="K332" i="40"/>
  <c r="X315" i="40"/>
  <c r="Y315" i="40"/>
  <c r="AA315" i="40"/>
  <c r="AH315" i="40"/>
  <c r="AG315" i="40"/>
  <c r="AD603" i="40"/>
  <c r="AC603" i="40"/>
  <c r="AA603" i="40"/>
  <c r="AB603" i="40"/>
  <c r="I331" i="40"/>
  <c r="W314" i="40"/>
  <c r="H331" i="40"/>
  <c r="V314" i="40"/>
  <c r="Z602" i="40"/>
  <c r="AH602" i="40"/>
  <c r="J331" i="40"/>
  <c r="K331" i="40"/>
  <c r="X314" i="40"/>
  <c r="Y314" i="40"/>
  <c r="AA314" i="40"/>
  <c r="AH314" i="40"/>
  <c r="AG314" i="40"/>
  <c r="AD602" i="40"/>
  <c r="AC602" i="40"/>
  <c r="AA602" i="40"/>
  <c r="AB602" i="40"/>
  <c r="I330" i="40"/>
  <c r="W313" i="40"/>
  <c r="H330" i="40"/>
  <c r="V313" i="40"/>
  <c r="Z601" i="40"/>
  <c r="AH601" i="40"/>
  <c r="J330" i="40"/>
  <c r="K330" i="40"/>
  <c r="X313" i="40"/>
  <c r="Y313" i="40"/>
  <c r="AA313" i="40"/>
  <c r="AH313" i="40"/>
  <c r="AG313" i="40"/>
  <c r="AD601" i="40"/>
  <c r="AC601" i="40"/>
  <c r="AA601" i="40"/>
  <c r="AB601" i="40"/>
  <c r="I329" i="40"/>
  <c r="W312" i="40"/>
  <c r="H329" i="40"/>
  <c r="V312" i="40"/>
  <c r="Z600" i="40"/>
  <c r="AH600" i="40"/>
  <c r="J329" i="40"/>
  <c r="K329" i="40"/>
  <c r="X312" i="40"/>
  <c r="Y312" i="40"/>
  <c r="AA312" i="40"/>
  <c r="AH312" i="40"/>
  <c r="AG312" i="40"/>
  <c r="AD600" i="40"/>
  <c r="AC600" i="40"/>
  <c r="AA600" i="40"/>
  <c r="AB600" i="40"/>
  <c r="I328" i="40"/>
  <c r="W311" i="40"/>
  <c r="H328" i="40"/>
  <c r="V311" i="40"/>
  <c r="Z599" i="40"/>
  <c r="AH599" i="40"/>
  <c r="J328" i="40"/>
  <c r="K328" i="40"/>
  <c r="X311" i="40"/>
  <c r="Y311" i="40"/>
  <c r="AA311" i="40"/>
  <c r="AH311" i="40"/>
  <c r="AG311" i="40"/>
  <c r="AD599" i="40"/>
  <c r="AC599" i="40"/>
  <c r="AA599" i="40"/>
  <c r="AB599" i="40"/>
  <c r="I327" i="40"/>
  <c r="W310" i="40"/>
  <c r="H327" i="40"/>
  <c r="V310" i="40"/>
  <c r="Z598" i="40"/>
  <c r="AH598" i="40"/>
  <c r="J327" i="40"/>
  <c r="K327" i="40"/>
  <c r="X310" i="40"/>
  <c r="Y310" i="40"/>
  <c r="AA310" i="40"/>
  <c r="AH310" i="40"/>
  <c r="AG310" i="40"/>
  <c r="AD598" i="40"/>
  <c r="AC598" i="40"/>
  <c r="AA598" i="40"/>
  <c r="AB598" i="40"/>
  <c r="I326" i="40"/>
  <c r="W309" i="40"/>
  <c r="H326" i="40"/>
  <c r="V309" i="40"/>
  <c r="Z597" i="40"/>
  <c r="AH597" i="40"/>
  <c r="J326" i="40"/>
  <c r="K326" i="40"/>
  <c r="X309" i="40"/>
  <c r="Y309" i="40"/>
  <c r="AA309" i="40"/>
  <c r="AH309" i="40"/>
  <c r="AG309" i="40"/>
  <c r="AD597" i="40"/>
  <c r="AC597" i="40"/>
  <c r="AA597" i="40"/>
  <c r="AB597" i="40"/>
  <c r="I325" i="40"/>
  <c r="W308" i="40"/>
  <c r="H325" i="40"/>
  <c r="V308" i="40"/>
  <c r="Z596" i="40"/>
  <c r="AH596" i="40"/>
  <c r="J325" i="40"/>
  <c r="K325" i="40"/>
  <c r="X308" i="40"/>
  <c r="Y308" i="40"/>
  <c r="AA308" i="40"/>
  <c r="AH308" i="40"/>
  <c r="AG308" i="40"/>
  <c r="AD596" i="40"/>
  <c r="AC596" i="40"/>
  <c r="AA596" i="40"/>
  <c r="AB596" i="40"/>
  <c r="I324" i="40"/>
  <c r="W307" i="40"/>
  <c r="H324" i="40"/>
  <c r="V307" i="40"/>
  <c r="Z595" i="40"/>
  <c r="AH595" i="40"/>
  <c r="J324" i="40"/>
  <c r="K324" i="40"/>
  <c r="X307" i="40"/>
  <c r="Y307" i="40"/>
  <c r="AA307" i="40"/>
  <c r="AH307" i="40"/>
  <c r="AG307" i="40"/>
  <c r="AD595" i="40"/>
  <c r="AC595" i="40"/>
  <c r="AA595" i="40"/>
  <c r="AB595" i="40"/>
  <c r="I323" i="40"/>
  <c r="W306" i="40"/>
  <c r="H323" i="40"/>
  <c r="V306" i="40"/>
  <c r="Z594" i="40"/>
  <c r="AH594" i="40"/>
  <c r="J323" i="40"/>
  <c r="K323" i="40"/>
  <c r="X306" i="40"/>
  <c r="Y306" i="40"/>
  <c r="AA306" i="40"/>
  <c r="AH306" i="40"/>
  <c r="AG306" i="40"/>
  <c r="AD594" i="40"/>
  <c r="AC594" i="40"/>
  <c r="AA594" i="40"/>
  <c r="AB594" i="40"/>
  <c r="I322" i="40"/>
  <c r="W305" i="40"/>
  <c r="H322" i="40"/>
  <c r="V305" i="40"/>
  <c r="Z593" i="40"/>
  <c r="AH593" i="40"/>
  <c r="J322" i="40"/>
  <c r="K322" i="40"/>
  <c r="X305" i="40"/>
  <c r="Y305" i="40"/>
  <c r="AA305" i="40"/>
  <c r="AH305" i="40"/>
  <c r="AG305" i="40"/>
  <c r="AD593" i="40"/>
  <c r="AC593" i="40"/>
  <c r="AA593" i="40"/>
  <c r="AB593" i="40"/>
  <c r="I321" i="40"/>
  <c r="W304" i="40"/>
  <c r="H321" i="40"/>
  <c r="V304" i="40"/>
  <c r="Z592" i="40"/>
  <c r="AH592" i="40"/>
  <c r="J321" i="40"/>
  <c r="K321" i="40"/>
  <c r="X304" i="40"/>
  <c r="Y304" i="40"/>
  <c r="AA304" i="40"/>
  <c r="AH304" i="40"/>
  <c r="AG304" i="40"/>
  <c r="AD592" i="40"/>
  <c r="AC592" i="40"/>
  <c r="AA592" i="40"/>
  <c r="AB592" i="40"/>
  <c r="I320" i="40"/>
  <c r="W303" i="40"/>
  <c r="H320" i="40"/>
  <c r="V303" i="40"/>
  <c r="Z591" i="40"/>
  <c r="AH591" i="40"/>
  <c r="J320" i="40"/>
  <c r="K320" i="40"/>
  <c r="X303" i="40"/>
  <c r="Y303" i="40"/>
  <c r="AA303" i="40"/>
  <c r="AH303" i="40"/>
  <c r="AG303" i="40"/>
  <c r="AD591" i="40"/>
  <c r="AC591" i="40"/>
  <c r="AA591" i="40"/>
  <c r="AB591" i="40"/>
  <c r="I319" i="40"/>
  <c r="W302" i="40"/>
  <c r="H319" i="40"/>
  <c r="V302" i="40"/>
  <c r="Z590" i="40"/>
  <c r="AH590" i="40"/>
  <c r="J319" i="40"/>
  <c r="K319" i="40"/>
  <c r="X302" i="40"/>
  <c r="Y302" i="40"/>
  <c r="AA302" i="40"/>
  <c r="AH302" i="40"/>
  <c r="AG302" i="40"/>
  <c r="AD590" i="40"/>
  <c r="AC590" i="40"/>
  <c r="AA590" i="40"/>
  <c r="AB590" i="40"/>
  <c r="I318" i="40"/>
  <c r="W301" i="40"/>
  <c r="H318" i="40"/>
  <c r="V301" i="40"/>
  <c r="Z589" i="40"/>
  <c r="AH589" i="40"/>
  <c r="J318" i="40"/>
  <c r="K318" i="40"/>
  <c r="X301" i="40"/>
  <c r="Y301" i="40"/>
  <c r="AA301" i="40"/>
  <c r="AH301" i="40"/>
  <c r="AG301" i="40"/>
  <c r="AD589" i="40"/>
  <c r="AC589" i="40"/>
  <c r="AA589" i="40"/>
  <c r="AB589" i="40"/>
  <c r="I317" i="40"/>
  <c r="W300" i="40"/>
  <c r="H317" i="40"/>
  <c r="V300" i="40"/>
  <c r="Z588" i="40"/>
  <c r="AH588" i="40"/>
  <c r="J317" i="40"/>
  <c r="K317" i="40"/>
  <c r="X300" i="40"/>
  <c r="Y300" i="40"/>
  <c r="AA300" i="40"/>
  <c r="AH300" i="40"/>
  <c r="AG300" i="40"/>
  <c r="AD588" i="40"/>
  <c r="AC588" i="40"/>
  <c r="AA588" i="40"/>
  <c r="AB588" i="40"/>
  <c r="I316" i="40"/>
  <c r="W299" i="40"/>
  <c r="H316" i="40"/>
  <c r="V299" i="40"/>
  <c r="Z587" i="40"/>
  <c r="AH587" i="40"/>
  <c r="J316" i="40"/>
  <c r="K316" i="40"/>
  <c r="X299" i="40"/>
  <c r="Y299" i="40"/>
  <c r="AA299" i="40"/>
  <c r="AH299" i="40"/>
  <c r="AG299" i="40"/>
  <c r="AD587" i="40"/>
  <c r="AC587" i="40"/>
  <c r="AA587" i="40"/>
  <c r="AB587" i="40"/>
  <c r="I315" i="40"/>
  <c r="W298" i="40"/>
  <c r="H315" i="40"/>
  <c r="V298" i="40"/>
  <c r="Z586" i="40"/>
  <c r="AH586" i="40"/>
  <c r="J315" i="40"/>
  <c r="K315" i="40"/>
  <c r="X298" i="40"/>
  <c r="Y298" i="40"/>
  <c r="AA298" i="40"/>
  <c r="AH298" i="40"/>
  <c r="AG298" i="40"/>
  <c r="AD586" i="40"/>
  <c r="AC586" i="40"/>
  <c r="AA586" i="40"/>
  <c r="AB586" i="40"/>
  <c r="I314" i="40"/>
  <c r="W297" i="40"/>
  <c r="H314" i="40"/>
  <c r="V297" i="40"/>
  <c r="Z585" i="40"/>
  <c r="AH585" i="40"/>
  <c r="J314" i="40"/>
  <c r="K314" i="40"/>
  <c r="X297" i="40"/>
  <c r="Y297" i="40"/>
  <c r="AA297" i="40"/>
  <c r="AH297" i="40"/>
  <c r="AG297" i="40"/>
  <c r="AD585" i="40"/>
  <c r="AC585" i="40"/>
  <c r="AA585" i="40"/>
  <c r="AB585" i="40"/>
  <c r="I313" i="40"/>
  <c r="W296" i="40"/>
  <c r="H313" i="40"/>
  <c r="V296" i="40"/>
  <c r="Z584" i="40"/>
  <c r="AH584" i="40"/>
  <c r="J313" i="40"/>
  <c r="K313" i="40"/>
  <c r="X296" i="40"/>
  <c r="Y296" i="40"/>
  <c r="AA296" i="40"/>
  <c r="AH296" i="40"/>
  <c r="AG296" i="40"/>
  <c r="AD584" i="40"/>
  <c r="AC584" i="40"/>
  <c r="AA584" i="40"/>
  <c r="AB584" i="40"/>
  <c r="I312" i="40"/>
  <c r="W295" i="40"/>
  <c r="H312" i="40"/>
  <c r="V295" i="40"/>
  <c r="Z583" i="40"/>
  <c r="AH583" i="40"/>
  <c r="J312" i="40"/>
  <c r="K312" i="40"/>
  <c r="X295" i="40"/>
  <c r="Y295" i="40"/>
  <c r="AA295" i="40"/>
  <c r="AH295" i="40"/>
  <c r="AG295" i="40"/>
  <c r="AD583" i="40"/>
  <c r="AC583" i="40"/>
  <c r="AA583" i="40"/>
  <c r="AB583" i="40"/>
  <c r="I311" i="40"/>
  <c r="W294" i="40"/>
  <c r="H311" i="40"/>
  <c r="V294" i="40"/>
  <c r="Z582" i="40"/>
  <c r="AH582" i="40"/>
  <c r="J311" i="40"/>
  <c r="K311" i="40"/>
  <c r="X294" i="40"/>
  <c r="Y294" i="40"/>
  <c r="AA294" i="40"/>
  <c r="AH294" i="40"/>
  <c r="AG294" i="40"/>
  <c r="AD582" i="40"/>
  <c r="AC582" i="40"/>
  <c r="AA582" i="40"/>
  <c r="AB582" i="40"/>
  <c r="I310" i="40"/>
  <c r="W293" i="40"/>
  <c r="H310" i="40"/>
  <c r="V293" i="40"/>
  <c r="Z581" i="40"/>
  <c r="AH581" i="40"/>
  <c r="J310" i="40"/>
  <c r="K310" i="40"/>
  <c r="X293" i="40"/>
  <c r="Y293" i="40"/>
  <c r="AA293" i="40"/>
  <c r="AH293" i="40"/>
  <c r="AG293" i="40"/>
  <c r="AD581" i="40"/>
  <c r="AC581" i="40"/>
  <c r="AA581" i="40"/>
  <c r="AB581" i="40"/>
  <c r="I309" i="40"/>
  <c r="W292" i="40"/>
  <c r="H309" i="40"/>
  <c r="V292" i="40"/>
  <c r="Z580" i="40"/>
  <c r="AH580" i="40"/>
  <c r="J309" i="40"/>
  <c r="K309" i="40"/>
  <c r="X292" i="40"/>
  <c r="Y292" i="40"/>
  <c r="AA292" i="40"/>
  <c r="AH292" i="40"/>
  <c r="AG292" i="40"/>
  <c r="AD580" i="40"/>
  <c r="AC580" i="40"/>
  <c r="AA580" i="40"/>
  <c r="AB580" i="40"/>
  <c r="I308" i="40"/>
  <c r="W291" i="40"/>
  <c r="H308" i="40"/>
  <c r="V291" i="40"/>
  <c r="Z579" i="40"/>
  <c r="AH579" i="40"/>
  <c r="J308" i="40"/>
  <c r="K308" i="40"/>
  <c r="X291" i="40"/>
  <c r="Y291" i="40"/>
  <c r="AA291" i="40"/>
  <c r="AH291" i="40"/>
  <c r="AG291" i="40"/>
  <c r="AD579" i="40"/>
  <c r="AC579" i="40"/>
  <c r="AA579" i="40"/>
  <c r="AB579" i="40"/>
  <c r="I307" i="40"/>
  <c r="W290" i="40"/>
  <c r="H307" i="40"/>
  <c r="V290" i="40"/>
  <c r="Z578" i="40"/>
  <c r="AH578" i="40"/>
  <c r="J307" i="40"/>
  <c r="K307" i="40"/>
  <c r="X290" i="40"/>
  <c r="Y290" i="40"/>
  <c r="AA290" i="40"/>
  <c r="AH290" i="40"/>
  <c r="AG290" i="40"/>
  <c r="AD578" i="40"/>
  <c r="AC578" i="40"/>
  <c r="AA578" i="40"/>
  <c r="AB578" i="40"/>
  <c r="I306" i="40"/>
  <c r="W289" i="40"/>
  <c r="H306" i="40"/>
  <c r="V289" i="40"/>
  <c r="Z577" i="40"/>
  <c r="AH577" i="40"/>
  <c r="J306" i="40"/>
  <c r="K306" i="40"/>
  <c r="X289" i="40"/>
  <c r="Y289" i="40"/>
  <c r="AA289" i="40"/>
  <c r="AH289" i="40"/>
  <c r="AG289" i="40"/>
  <c r="AD577" i="40"/>
  <c r="AC577" i="40"/>
  <c r="AA577" i="40"/>
  <c r="AB577" i="40"/>
  <c r="I305" i="40"/>
  <c r="W288" i="40"/>
  <c r="H305" i="40"/>
  <c r="V288" i="40"/>
  <c r="Z576" i="40"/>
  <c r="AH576" i="40"/>
  <c r="J305" i="40"/>
  <c r="K305" i="40"/>
  <c r="X288" i="40"/>
  <c r="Y288" i="40"/>
  <c r="AA288" i="40"/>
  <c r="AH288" i="40"/>
  <c r="AG288" i="40"/>
  <c r="AD576" i="40"/>
  <c r="AC576" i="40"/>
  <c r="AA576" i="40"/>
  <c r="AB576" i="40"/>
  <c r="I304" i="40"/>
  <c r="W287" i="40"/>
  <c r="H304" i="40"/>
  <c r="V287" i="40"/>
  <c r="Z575" i="40"/>
  <c r="AH575" i="40"/>
  <c r="J304" i="40"/>
  <c r="K304" i="40"/>
  <c r="X287" i="40"/>
  <c r="Y287" i="40"/>
  <c r="AA287" i="40"/>
  <c r="AH287" i="40"/>
  <c r="AG287" i="40"/>
  <c r="AD575" i="40"/>
  <c r="AC575" i="40"/>
  <c r="AA575" i="40"/>
  <c r="AB575" i="40"/>
  <c r="I303" i="40"/>
  <c r="W286" i="40"/>
  <c r="H303" i="40"/>
  <c r="V286" i="40"/>
  <c r="Z574" i="40"/>
  <c r="AH574" i="40"/>
  <c r="J303" i="40"/>
  <c r="K303" i="40"/>
  <c r="X286" i="40"/>
  <c r="Y286" i="40"/>
  <c r="AA286" i="40"/>
  <c r="AH286" i="40"/>
  <c r="AG286" i="40"/>
  <c r="AD574" i="40"/>
  <c r="AC574" i="40"/>
  <c r="AA574" i="40"/>
  <c r="AB574" i="40"/>
  <c r="I302" i="40"/>
  <c r="W285" i="40"/>
  <c r="H302" i="40"/>
  <c r="V285" i="40"/>
  <c r="Z573" i="40"/>
  <c r="AH573" i="40"/>
  <c r="J302" i="40"/>
  <c r="K302" i="40"/>
  <c r="X285" i="40"/>
  <c r="Y285" i="40"/>
  <c r="AA285" i="40"/>
  <c r="AH285" i="40"/>
  <c r="AG285" i="40"/>
  <c r="AD573" i="40"/>
  <c r="AC573" i="40"/>
  <c r="AA573" i="40"/>
  <c r="AB573" i="40"/>
  <c r="I301" i="40"/>
  <c r="W284" i="40"/>
  <c r="H301" i="40"/>
  <c r="V284" i="40"/>
  <c r="Z572" i="40"/>
  <c r="AH572" i="40"/>
  <c r="J301" i="40"/>
  <c r="K301" i="40"/>
  <c r="X284" i="40"/>
  <c r="Y284" i="40"/>
  <c r="AA284" i="40"/>
  <c r="AH284" i="40"/>
  <c r="AG284" i="40"/>
  <c r="AD572" i="40"/>
  <c r="AC572" i="40"/>
  <c r="AA572" i="40"/>
  <c r="AB572" i="40"/>
  <c r="I300" i="40"/>
  <c r="W283" i="40"/>
  <c r="H300" i="40"/>
  <c r="V283" i="40"/>
  <c r="Z571" i="40"/>
  <c r="AH571" i="40"/>
  <c r="J300" i="40"/>
  <c r="K300" i="40"/>
  <c r="X283" i="40"/>
  <c r="Y283" i="40"/>
  <c r="AA283" i="40"/>
  <c r="AH283" i="40"/>
  <c r="AG283" i="40"/>
  <c r="AD571" i="40"/>
  <c r="AC571" i="40"/>
  <c r="AA571" i="40"/>
  <c r="AB571" i="40"/>
  <c r="I299" i="40"/>
  <c r="W282" i="40"/>
  <c r="H299" i="40"/>
  <c r="V282" i="40"/>
  <c r="Z570" i="40"/>
  <c r="AH570" i="40"/>
  <c r="J299" i="40"/>
  <c r="K299" i="40"/>
  <c r="X282" i="40"/>
  <c r="Y282" i="40"/>
  <c r="AA282" i="40"/>
  <c r="AH282" i="40"/>
  <c r="AG282" i="40"/>
  <c r="AD570" i="40"/>
  <c r="AC570" i="40"/>
  <c r="AA570" i="40"/>
  <c r="AB570" i="40"/>
  <c r="I298" i="40"/>
  <c r="W281" i="40"/>
  <c r="H298" i="40"/>
  <c r="V281" i="40"/>
  <c r="Z569" i="40"/>
  <c r="AH569" i="40"/>
  <c r="J298" i="40"/>
  <c r="K298" i="40"/>
  <c r="X281" i="40"/>
  <c r="Y281" i="40"/>
  <c r="AA281" i="40"/>
  <c r="AH281" i="40"/>
  <c r="AG281" i="40"/>
  <c r="AD569" i="40"/>
  <c r="AC569" i="40"/>
  <c r="AA569" i="40"/>
  <c r="AB569" i="40"/>
  <c r="I297" i="40"/>
  <c r="W280" i="40"/>
  <c r="H297" i="40"/>
  <c r="V280" i="40"/>
  <c r="Z568" i="40"/>
  <c r="AH568" i="40"/>
  <c r="J297" i="40"/>
  <c r="K297" i="40"/>
  <c r="X280" i="40"/>
  <c r="Y280" i="40"/>
  <c r="AA280" i="40"/>
  <c r="AH280" i="40"/>
  <c r="AG280" i="40"/>
  <c r="AD568" i="40"/>
  <c r="AC568" i="40"/>
  <c r="AA568" i="40"/>
  <c r="AB568" i="40"/>
  <c r="I296" i="40"/>
  <c r="W279" i="40"/>
  <c r="H296" i="40"/>
  <c r="V279" i="40"/>
  <c r="Z567" i="40"/>
  <c r="AH567" i="40"/>
  <c r="J296" i="40"/>
  <c r="K296" i="40"/>
  <c r="X279" i="40"/>
  <c r="Y279" i="40"/>
  <c r="AA279" i="40"/>
  <c r="AH279" i="40"/>
  <c r="AG279" i="40"/>
  <c r="AD567" i="40"/>
  <c r="AC567" i="40"/>
  <c r="AA567" i="40"/>
  <c r="AB567" i="40"/>
  <c r="I295" i="40"/>
  <c r="W278" i="40"/>
  <c r="H295" i="40"/>
  <c r="V278" i="40"/>
  <c r="Z566" i="40"/>
  <c r="AH566" i="40"/>
  <c r="J295" i="40"/>
  <c r="K295" i="40"/>
  <c r="X278" i="40"/>
  <c r="Y278" i="40"/>
  <c r="AA278" i="40"/>
  <c r="AH278" i="40"/>
  <c r="AG278" i="40"/>
  <c r="AD566" i="40"/>
  <c r="AC566" i="40"/>
  <c r="AA566" i="40"/>
  <c r="AB566" i="40"/>
  <c r="I294" i="40"/>
  <c r="W277" i="40"/>
  <c r="H294" i="40"/>
  <c r="V277" i="40"/>
  <c r="Z565" i="40"/>
  <c r="AH565" i="40"/>
  <c r="J294" i="40"/>
  <c r="K294" i="40"/>
  <c r="X277" i="40"/>
  <c r="Y277" i="40"/>
  <c r="AA277" i="40"/>
  <c r="AH277" i="40"/>
  <c r="AG277" i="40"/>
  <c r="AD565" i="40"/>
  <c r="AC565" i="40"/>
  <c r="AA565" i="40"/>
  <c r="AB565" i="40"/>
  <c r="I293" i="40"/>
  <c r="W276" i="40"/>
  <c r="H293" i="40"/>
  <c r="V276" i="40"/>
  <c r="Z564" i="40"/>
  <c r="AH564" i="40"/>
  <c r="J293" i="40"/>
  <c r="K293" i="40"/>
  <c r="X276" i="40"/>
  <c r="Y276" i="40"/>
  <c r="AA276" i="40"/>
  <c r="AH276" i="40"/>
  <c r="AG276" i="40"/>
  <c r="AD564" i="40"/>
  <c r="AC564" i="40"/>
  <c r="AA564" i="40"/>
  <c r="AB564" i="40"/>
  <c r="I292" i="40"/>
  <c r="W275" i="40"/>
  <c r="H292" i="40"/>
  <c r="V275" i="40"/>
  <c r="Z563" i="40"/>
  <c r="AH563" i="40"/>
  <c r="J292" i="40"/>
  <c r="K292" i="40"/>
  <c r="X275" i="40"/>
  <c r="Y275" i="40"/>
  <c r="AA275" i="40"/>
  <c r="AH275" i="40"/>
  <c r="AG275" i="40"/>
  <c r="AD563" i="40"/>
  <c r="AC563" i="40"/>
  <c r="AA563" i="40"/>
  <c r="AB563" i="40"/>
  <c r="I291" i="40"/>
  <c r="W274" i="40"/>
  <c r="H291" i="40"/>
  <c r="V274" i="40"/>
  <c r="Z562" i="40"/>
  <c r="AH562" i="40"/>
  <c r="J291" i="40"/>
  <c r="K291" i="40"/>
  <c r="X274" i="40"/>
  <c r="Y274" i="40"/>
  <c r="AA274" i="40"/>
  <c r="AH274" i="40"/>
  <c r="AG274" i="40"/>
  <c r="AD562" i="40"/>
  <c r="AC562" i="40"/>
  <c r="AA562" i="40"/>
  <c r="AB562" i="40"/>
  <c r="I290" i="40"/>
  <c r="W273" i="40"/>
  <c r="H290" i="40"/>
  <c r="V273" i="40"/>
  <c r="Z561" i="40"/>
  <c r="AH561" i="40"/>
  <c r="J290" i="40"/>
  <c r="K290" i="40"/>
  <c r="X273" i="40"/>
  <c r="Y273" i="40"/>
  <c r="AA273" i="40"/>
  <c r="AH273" i="40"/>
  <c r="AG273" i="40"/>
  <c r="AD561" i="40"/>
  <c r="AC561" i="40"/>
  <c r="AA561" i="40"/>
  <c r="AB561" i="40"/>
  <c r="I289" i="40"/>
  <c r="W272" i="40"/>
  <c r="H289" i="40"/>
  <c r="V272" i="40"/>
  <c r="Z560" i="40"/>
  <c r="AH560" i="40"/>
  <c r="J289" i="40"/>
  <c r="K289" i="40"/>
  <c r="X272" i="40"/>
  <c r="Y272" i="40"/>
  <c r="AA272" i="40"/>
  <c r="AH272" i="40"/>
  <c r="AG272" i="40"/>
  <c r="AD560" i="40"/>
  <c r="AC560" i="40"/>
  <c r="AA560" i="40"/>
  <c r="AB560" i="40"/>
  <c r="I288" i="40"/>
  <c r="W271" i="40"/>
  <c r="H288" i="40"/>
  <c r="V271" i="40"/>
  <c r="Z559" i="40"/>
  <c r="AH559" i="40"/>
  <c r="J288" i="40"/>
  <c r="K288" i="40"/>
  <c r="X271" i="40"/>
  <c r="Y271" i="40"/>
  <c r="AA271" i="40"/>
  <c r="AH271" i="40"/>
  <c r="AG271" i="40"/>
  <c r="AD559" i="40"/>
  <c r="AC559" i="40"/>
  <c r="AA559" i="40"/>
  <c r="AB559" i="40"/>
  <c r="I287" i="40"/>
  <c r="W270" i="40"/>
  <c r="H287" i="40"/>
  <c r="V270" i="40"/>
  <c r="Z558" i="40"/>
  <c r="AH558" i="40"/>
  <c r="J287" i="40"/>
  <c r="K287" i="40"/>
  <c r="X270" i="40"/>
  <c r="Y270" i="40"/>
  <c r="AA270" i="40"/>
  <c r="AH270" i="40"/>
  <c r="AG270" i="40"/>
  <c r="AD558" i="40"/>
  <c r="AC558" i="40"/>
  <c r="AA558" i="40"/>
  <c r="AB558" i="40"/>
  <c r="I286" i="40"/>
  <c r="W269" i="40"/>
  <c r="H286" i="40"/>
  <c r="V269" i="40"/>
  <c r="Z557" i="40"/>
  <c r="AH557" i="40"/>
  <c r="J286" i="40"/>
  <c r="K286" i="40"/>
  <c r="X269" i="40"/>
  <c r="Y269" i="40"/>
  <c r="AA269" i="40"/>
  <c r="AH269" i="40"/>
  <c r="AG269" i="40"/>
  <c r="AD557" i="40"/>
  <c r="AC557" i="40"/>
  <c r="AA557" i="40"/>
  <c r="AB557" i="40"/>
  <c r="I285" i="40"/>
  <c r="W268" i="40"/>
  <c r="H285" i="40"/>
  <c r="V268" i="40"/>
  <c r="Z556" i="40"/>
  <c r="AH556" i="40"/>
  <c r="J285" i="40"/>
  <c r="K285" i="40"/>
  <c r="X268" i="40"/>
  <c r="Y268" i="40"/>
  <c r="AA268" i="40"/>
  <c r="AH268" i="40"/>
  <c r="AG268" i="40"/>
  <c r="AD556" i="40"/>
  <c r="AC556" i="40"/>
  <c r="AA556" i="40"/>
  <c r="AB556" i="40"/>
  <c r="I284" i="40"/>
  <c r="W267" i="40"/>
  <c r="H284" i="40"/>
  <c r="V267" i="40"/>
  <c r="Z555" i="40"/>
  <c r="AH555" i="40"/>
  <c r="J284" i="40"/>
  <c r="K284" i="40"/>
  <c r="X267" i="40"/>
  <c r="Y267" i="40"/>
  <c r="AA267" i="40"/>
  <c r="AH267" i="40"/>
  <c r="AG267" i="40"/>
  <c r="AD555" i="40"/>
  <c r="AC555" i="40"/>
  <c r="AA555" i="40"/>
  <c r="AB555" i="40"/>
  <c r="I283" i="40"/>
  <c r="W266" i="40"/>
  <c r="H283" i="40"/>
  <c r="V266" i="40"/>
  <c r="Z554" i="40"/>
  <c r="AH554" i="40"/>
  <c r="J283" i="40"/>
  <c r="K283" i="40"/>
  <c r="X266" i="40"/>
  <c r="Y266" i="40"/>
  <c r="AA266" i="40"/>
  <c r="AH266" i="40"/>
  <c r="AG266" i="40"/>
  <c r="AD554" i="40"/>
  <c r="AC554" i="40"/>
  <c r="AA554" i="40"/>
  <c r="AB554" i="40"/>
  <c r="I282" i="40"/>
  <c r="W265" i="40"/>
  <c r="H282" i="40"/>
  <c r="V265" i="40"/>
  <c r="Z553" i="40"/>
  <c r="AH553" i="40"/>
  <c r="J282" i="40"/>
  <c r="K282" i="40"/>
  <c r="X265" i="40"/>
  <c r="Y265" i="40"/>
  <c r="AA265" i="40"/>
  <c r="AH265" i="40"/>
  <c r="AG265" i="40"/>
  <c r="AD553" i="40"/>
  <c r="AC553" i="40"/>
  <c r="AA553" i="40"/>
  <c r="AB553" i="40"/>
  <c r="I281" i="40"/>
  <c r="W264" i="40"/>
  <c r="H281" i="40"/>
  <c r="V264" i="40"/>
  <c r="Z552" i="40"/>
  <c r="AH552" i="40"/>
  <c r="J281" i="40"/>
  <c r="K281" i="40"/>
  <c r="X264" i="40"/>
  <c r="Y264" i="40"/>
  <c r="AA264" i="40"/>
  <c r="AH264" i="40"/>
  <c r="AG264" i="40"/>
  <c r="AD552" i="40"/>
  <c r="AC552" i="40"/>
  <c r="AA552" i="40"/>
  <c r="AB552" i="40"/>
  <c r="I280" i="40"/>
  <c r="W263" i="40"/>
  <c r="H280" i="40"/>
  <c r="V263" i="40"/>
  <c r="Z551" i="40"/>
  <c r="AH551" i="40"/>
  <c r="J280" i="40"/>
  <c r="K280" i="40"/>
  <c r="X263" i="40"/>
  <c r="Y263" i="40"/>
  <c r="AA263" i="40"/>
  <c r="AH263" i="40"/>
  <c r="AG263" i="40"/>
  <c r="AD551" i="40"/>
  <c r="AC551" i="40"/>
  <c r="AA551" i="40"/>
  <c r="AB551" i="40"/>
  <c r="I279" i="40"/>
  <c r="W262" i="40"/>
  <c r="H279" i="40"/>
  <c r="V262" i="40"/>
  <c r="Z550" i="40"/>
  <c r="AH550" i="40"/>
  <c r="J279" i="40"/>
  <c r="K279" i="40"/>
  <c r="X262" i="40"/>
  <c r="Y262" i="40"/>
  <c r="AA262" i="40"/>
  <c r="AH262" i="40"/>
  <c r="AG262" i="40"/>
  <c r="AD550" i="40"/>
  <c r="AC550" i="40"/>
  <c r="AA550" i="40"/>
  <c r="AB550" i="40"/>
  <c r="I278" i="40"/>
  <c r="W261" i="40"/>
  <c r="H278" i="40"/>
  <c r="V261" i="40"/>
  <c r="Z549" i="40"/>
  <c r="AH549" i="40"/>
  <c r="J278" i="40"/>
  <c r="K278" i="40"/>
  <c r="X261" i="40"/>
  <c r="Y261" i="40"/>
  <c r="AA261" i="40"/>
  <c r="AH261" i="40"/>
  <c r="AG261" i="40"/>
  <c r="AD549" i="40"/>
  <c r="AC549" i="40"/>
  <c r="AA549" i="40"/>
  <c r="AB549" i="40"/>
  <c r="I277" i="40"/>
  <c r="W260" i="40"/>
  <c r="H277" i="40"/>
  <c r="V260" i="40"/>
  <c r="Z548" i="40"/>
  <c r="AH548" i="40"/>
  <c r="J277" i="40"/>
  <c r="K277" i="40"/>
  <c r="X260" i="40"/>
  <c r="Y260" i="40"/>
  <c r="AA260" i="40"/>
  <c r="AH260" i="40"/>
  <c r="AG260" i="40"/>
  <c r="AD548" i="40"/>
  <c r="AC548" i="40"/>
  <c r="AA548" i="40"/>
  <c r="AB548" i="40"/>
  <c r="I276" i="40"/>
  <c r="W259" i="40"/>
  <c r="H276" i="40"/>
  <c r="V259" i="40"/>
  <c r="Z547" i="40"/>
  <c r="AH547" i="40"/>
  <c r="J276" i="40"/>
  <c r="K276" i="40"/>
  <c r="X259" i="40"/>
  <c r="Y259" i="40"/>
  <c r="AA259" i="40"/>
  <c r="AH259" i="40"/>
  <c r="AG259" i="40"/>
  <c r="AD547" i="40"/>
  <c r="AC547" i="40"/>
  <c r="AA547" i="40"/>
  <c r="AB547" i="40"/>
  <c r="I275" i="40"/>
  <c r="W258" i="40"/>
  <c r="H275" i="40"/>
  <c r="V258" i="40"/>
  <c r="Z546" i="40"/>
  <c r="AH546" i="40"/>
  <c r="J275" i="40"/>
  <c r="K275" i="40"/>
  <c r="X258" i="40"/>
  <c r="Y258" i="40"/>
  <c r="AA258" i="40"/>
  <c r="AH258" i="40"/>
  <c r="AG258" i="40"/>
  <c r="AD546" i="40"/>
  <c r="AC546" i="40"/>
  <c r="AA546" i="40"/>
  <c r="AB546" i="40"/>
  <c r="I274" i="40"/>
  <c r="W257" i="40"/>
  <c r="H274" i="40"/>
  <c r="V257" i="40"/>
  <c r="Z545" i="40"/>
  <c r="AH545" i="40"/>
  <c r="J274" i="40"/>
  <c r="K274" i="40"/>
  <c r="X257" i="40"/>
  <c r="Y257" i="40"/>
  <c r="AA257" i="40"/>
  <c r="AH257" i="40"/>
  <c r="AG257" i="40"/>
  <c r="AD545" i="40"/>
  <c r="AC545" i="40"/>
  <c r="AA545" i="40"/>
  <c r="AB545" i="40"/>
  <c r="I273" i="40"/>
  <c r="W256" i="40"/>
  <c r="H273" i="40"/>
  <c r="V256" i="40"/>
  <c r="Z544" i="40"/>
  <c r="AH544" i="40"/>
  <c r="J273" i="40"/>
  <c r="K273" i="40"/>
  <c r="X256" i="40"/>
  <c r="Y256" i="40"/>
  <c r="AA256" i="40"/>
  <c r="AH256" i="40"/>
  <c r="AG256" i="40"/>
  <c r="AD544" i="40"/>
  <c r="AC544" i="40"/>
  <c r="AA544" i="40"/>
  <c r="AB544" i="40"/>
  <c r="I272" i="40"/>
  <c r="W255" i="40"/>
  <c r="H272" i="40"/>
  <c r="V255" i="40"/>
  <c r="Z543" i="40"/>
  <c r="AH543" i="40"/>
  <c r="J272" i="40"/>
  <c r="K272" i="40"/>
  <c r="X255" i="40"/>
  <c r="Y255" i="40"/>
  <c r="AA255" i="40"/>
  <c r="AH255" i="40"/>
  <c r="AG255" i="40"/>
  <c r="AD543" i="40"/>
  <c r="AC543" i="40"/>
  <c r="AA543" i="40"/>
  <c r="AB543" i="40"/>
  <c r="I271" i="40"/>
  <c r="W254" i="40"/>
  <c r="H271" i="40"/>
  <c r="V254" i="40"/>
  <c r="Z542" i="40"/>
  <c r="AH542" i="40"/>
  <c r="J271" i="40"/>
  <c r="K271" i="40"/>
  <c r="X254" i="40"/>
  <c r="Y254" i="40"/>
  <c r="AA254" i="40"/>
  <c r="AH254" i="40"/>
  <c r="AG254" i="40"/>
  <c r="AD542" i="40"/>
  <c r="AC542" i="40"/>
  <c r="AA542" i="40"/>
  <c r="AB542" i="40"/>
  <c r="I270" i="40"/>
  <c r="W253" i="40"/>
  <c r="H270" i="40"/>
  <c r="V253" i="40"/>
  <c r="Z541" i="40"/>
  <c r="AH541" i="40"/>
  <c r="J270" i="40"/>
  <c r="K270" i="40"/>
  <c r="X253" i="40"/>
  <c r="Y253" i="40"/>
  <c r="AA253" i="40"/>
  <c r="AH253" i="40"/>
  <c r="AG253" i="40"/>
  <c r="AD541" i="40"/>
  <c r="AC541" i="40"/>
  <c r="AA541" i="40"/>
  <c r="AB541" i="40"/>
  <c r="I269" i="40"/>
  <c r="W252" i="40"/>
  <c r="H269" i="40"/>
  <c r="V252" i="40"/>
  <c r="Z540" i="40"/>
  <c r="AH540" i="40"/>
  <c r="J269" i="40"/>
  <c r="K269" i="40"/>
  <c r="X252" i="40"/>
  <c r="Y252" i="40"/>
  <c r="AA252" i="40"/>
  <c r="AH252" i="40"/>
  <c r="AG252" i="40"/>
  <c r="AD540" i="40"/>
  <c r="AC540" i="40"/>
  <c r="AA540" i="40"/>
  <c r="AB540" i="40"/>
  <c r="I268" i="40"/>
  <c r="W251" i="40"/>
  <c r="H268" i="40"/>
  <c r="V251" i="40"/>
  <c r="Z539" i="40"/>
  <c r="AH539" i="40"/>
  <c r="J268" i="40"/>
  <c r="K268" i="40"/>
  <c r="X251" i="40"/>
  <c r="Y251" i="40"/>
  <c r="AA251" i="40"/>
  <c r="AH251" i="40"/>
  <c r="AG251" i="40"/>
  <c r="AD539" i="40"/>
  <c r="AC539" i="40"/>
  <c r="AA539" i="40"/>
  <c r="AB539" i="40"/>
  <c r="I267" i="40"/>
  <c r="W250" i="40"/>
  <c r="H267" i="40"/>
  <c r="V250" i="40"/>
  <c r="Z538" i="40"/>
  <c r="AH538" i="40"/>
  <c r="J267" i="40"/>
  <c r="K267" i="40"/>
  <c r="X250" i="40"/>
  <c r="Y250" i="40"/>
  <c r="AA250" i="40"/>
  <c r="AH250" i="40"/>
  <c r="AG250" i="40"/>
  <c r="AD538" i="40"/>
  <c r="AC538" i="40"/>
  <c r="AA538" i="40"/>
  <c r="AB538" i="40"/>
  <c r="I266" i="40"/>
  <c r="W249" i="40"/>
  <c r="H266" i="40"/>
  <c r="V249" i="40"/>
  <c r="Z537" i="40"/>
  <c r="AH537" i="40"/>
  <c r="J266" i="40"/>
  <c r="K266" i="40"/>
  <c r="X249" i="40"/>
  <c r="Y249" i="40"/>
  <c r="AA249" i="40"/>
  <c r="AH249" i="40"/>
  <c r="AG249" i="40"/>
  <c r="AD537" i="40"/>
  <c r="AC537" i="40"/>
  <c r="AA537" i="40"/>
  <c r="AB537" i="40"/>
  <c r="I265" i="40"/>
  <c r="W248" i="40"/>
  <c r="H265" i="40"/>
  <c r="V248" i="40"/>
  <c r="Z536" i="40"/>
  <c r="AH536" i="40"/>
  <c r="J265" i="40"/>
  <c r="K265" i="40"/>
  <c r="X248" i="40"/>
  <c r="Y248" i="40"/>
  <c r="AA248" i="40"/>
  <c r="AH248" i="40"/>
  <c r="AG248" i="40"/>
  <c r="AD536" i="40"/>
  <c r="AC536" i="40"/>
  <c r="AA536" i="40"/>
  <c r="AB536" i="40"/>
  <c r="I264" i="40"/>
  <c r="W247" i="40"/>
  <c r="H264" i="40"/>
  <c r="V247" i="40"/>
  <c r="Z535" i="40"/>
  <c r="AH535" i="40"/>
  <c r="J264" i="40"/>
  <c r="K264" i="40"/>
  <c r="X247" i="40"/>
  <c r="Y247" i="40"/>
  <c r="AA247" i="40"/>
  <c r="AH247" i="40"/>
  <c r="AG247" i="40"/>
  <c r="AD535" i="40"/>
  <c r="AC535" i="40"/>
  <c r="AA535" i="40"/>
  <c r="AB535" i="40"/>
  <c r="I263" i="40"/>
  <c r="W246" i="40"/>
  <c r="H263" i="40"/>
  <c r="V246" i="40"/>
  <c r="Z534" i="40"/>
  <c r="AH534" i="40"/>
  <c r="J263" i="40"/>
  <c r="K263" i="40"/>
  <c r="X246" i="40"/>
  <c r="Y246" i="40"/>
  <c r="AA246" i="40"/>
  <c r="AH246" i="40"/>
  <c r="AG246" i="40"/>
  <c r="AD534" i="40"/>
  <c r="AC534" i="40"/>
  <c r="AA534" i="40"/>
  <c r="AB534" i="40"/>
  <c r="I262" i="40"/>
  <c r="W245" i="40"/>
  <c r="H262" i="40"/>
  <c r="V245" i="40"/>
  <c r="Z533" i="40"/>
  <c r="AH533" i="40"/>
  <c r="J262" i="40"/>
  <c r="K262" i="40"/>
  <c r="X245" i="40"/>
  <c r="Y245" i="40"/>
  <c r="AA245" i="40"/>
  <c r="AH245" i="40"/>
  <c r="AG245" i="40"/>
  <c r="AD533" i="40"/>
  <c r="AC533" i="40"/>
  <c r="AA533" i="40"/>
  <c r="AB533" i="40"/>
  <c r="I261" i="40"/>
  <c r="W244" i="40"/>
  <c r="H261" i="40"/>
  <c r="V244" i="40"/>
  <c r="Z532" i="40"/>
  <c r="AH532" i="40"/>
  <c r="J261" i="40"/>
  <c r="K261" i="40"/>
  <c r="X244" i="40"/>
  <c r="Y244" i="40"/>
  <c r="AA244" i="40"/>
  <c r="AH244" i="40"/>
  <c r="AG244" i="40"/>
  <c r="AD532" i="40"/>
  <c r="AC532" i="40"/>
  <c r="AA532" i="40"/>
  <c r="AB532" i="40"/>
  <c r="I260" i="40"/>
  <c r="W243" i="40"/>
  <c r="H260" i="40"/>
  <c r="V243" i="40"/>
  <c r="Z531" i="40"/>
  <c r="AH531" i="40"/>
  <c r="J260" i="40"/>
  <c r="K260" i="40"/>
  <c r="X243" i="40"/>
  <c r="Y243" i="40"/>
  <c r="AA243" i="40"/>
  <c r="AH243" i="40"/>
  <c r="AG243" i="40"/>
  <c r="AD531" i="40"/>
  <c r="AC531" i="40"/>
  <c r="AA531" i="40"/>
  <c r="AB531" i="40"/>
  <c r="I259" i="40"/>
  <c r="W242" i="40"/>
  <c r="H259" i="40"/>
  <c r="V242" i="40"/>
  <c r="Z530" i="40"/>
  <c r="AH530" i="40"/>
  <c r="J259" i="40"/>
  <c r="K259" i="40"/>
  <c r="X242" i="40"/>
  <c r="Y242" i="40"/>
  <c r="AA242" i="40"/>
  <c r="AH242" i="40"/>
  <c r="AG242" i="40"/>
  <c r="AD530" i="40"/>
  <c r="AC530" i="40"/>
  <c r="AA530" i="40"/>
  <c r="AB530" i="40"/>
  <c r="I258" i="40"/>
  <c r="W241" i="40"/>
  <c r="H258" i="40"/>
  <c r="V241" i="40"/>
  <c r="Z529" i="40"/>
  <c r="AH529" i="40"/>
  <c r="J258" i="40"/>
  <c r="K258" i="40"/>
  <c r="X241" i="40"/>
  <c r="Y241" i="40"/>
  <c r="AA241" i="40"/>
  <c r="AH241" i="40"/>
  <c r="AG241" i="40"/>
  <c r="AD529" i="40"/>
  <c r="AC529" i="40"/>
  <c r="AA529" i="40"/>
  <c r="AB529" i="40"/>
  <c r="I257" i="40"/>
  <c r="W240" i="40"/>
  <c r="H257" i="40"/>
  <c r="V240" i="40"/>
  <c r="Z528" i="40"/>
  <c r="AH528" i="40"/>
  <c r="J257" i="40"/>
  <c r="K257" i="40"/>
  <c r="X240" i="40"/>
  <c r="Y240" i="40"/>
  <c r="AA240" i="40"/>
  <c r="AH240" i="40"/>
  <c r="AG240" i="40"/>
  <c r="AD528" i="40"/>
  <c r="AC528" i="40"/>
  <c r="AA528" i="40"/>
  <c r="AB528" i="40"/>
  <c r="I256" i="40"/>
  <c r="W239" i="40"/>
  <c r="H256" i="40"/>
  <c r="V239" i="40"/>
  <c r="Z527" i="40"/>
  <c r="AH527" i="40"/>
  <c r="J256" i="40"/>
  <c r="K256" i="40"/>
  <c r="X239" i="40"/>
  <c r="Y239" i="40"/>
  <c r="AA239" i="40"/>
  <c r="AH239" i="40"/>
  <c r="AG239" i="40"/>
  <c r="AD527" i="40"/>
  <c r="AC527" i="40"/>
  <c r="AA527" i="40"/>
  <c r="AB527" i="40"/>
  <c r="I255" i="40"/>
  <c r="W238" i="40"/>
  <c r="H255" i="40"/>
  <c r="V238" i="40"/>
  <c r="Z526" i="40"/>
  <c r="AH526" i="40"/>
  <c r="J255" i="40"/>
  <c r="K255" i="40"/>
  <c r="X238" i="40"/>
  <c r="Y238" i="40"/>
  <c r="AA238" i="40"/>
  <c r="AH238" i="40"/>
  <c r="AG238" i="40"/>
  <c r="AD526" i="40"/>
  <c r="AC526" i="40"/>
  <c r="AA526" i="40"/>
  <c r="AB526" i="40"/>
  <c r="I254" i="40"/>
  <c r="W237" i="40"/>
  <c r="H254" i="40"/>
  <c r="V237" i="40"/>
  <c r="Z525" i="40"/>
  <c r="AH525" i="40"/>
  <c r="J254" i="40"/>
  <c r="K254" i="40"/>
  <c r="X237" i="40"/>
  <c r="Y237" i="40"/>
  <c r="AA237" i="40"/>
  <c r="AH237" i="40"/>
  <c r="AG237" i="40"/>
  <c r="AD525" i="40"/>
  <c r="AC525" i="40"/>
  <c r="AA525" i="40"/>
  <c r="AB525" i="40"/>
  <c r="I253" i="40"/>
  <c r="W236" i="40"/>
  <c r="H253" i="40"/>
  <c r="V236" i="40"/>
  <c r="Z524" i="40"/>
  <c r="AH524" i="40"/>
  <c r="J253" i="40"/>
  <c r="K253" i="40"/>
  <c r="X236" i="40"/>
  <c r="Y236" i="40"/>
  <c r="AA236" i="40"/>
  <c r="AH236" i="40"/>
  <c r="AG236" i="40"/>
  <c r="AD524" i="40"/>
  <c r="AC524" i="40"/>
  <c r="AA524" i="40"/>
  <c r="AB524" i="40"/>
  <c r="I252" i="40"/>
  <c r="W235" i="40"/>
  <c r="H252" i="40"/>
  <c r="V235" i="40"/>
  <c r="Z523" i="40"/>
  <c r="AH523" i="40"/>
  <c r="J252" i="40"/>
  <c r="K252" i="40"/>
  <c r="X235" i="40"/>
  <c r="Y235" i="40"/>
  <c r="AA235" i="40"/>
  <c r="AH235" i="40"/>
  <c r="AG235" i="40"/>
  <c r="AD523" i="40"/>
  <c r="AC523" i="40"/>
  <c r="AA523" i="40"/>
  <c r="AB523" i="40"/>
  <c r="I251" i="40"/>
  <c r="W234" i="40"/>
  <c r="H251" i="40"/>
  <c r="V234" i="40"/>
  <c r="Z522" i="40"/>
  <c r="AH522" i="40"/>
  <c r="J251" i="40"/>
  <c r="K251" i="40"/>
  <c r="X234" i="40"/>
  <c r="Y234" i="40"/>
  <c r="AA234" i="40"/>
  <c r="AH234" i="40"/>
  <c r="AG234" i="40"/>
  <c r="AD522" i="40"/>
  <c r="AC522" i="40"/>
  <c r="AA522" i="40"/>
  <c r="AB522" i="40"/>
  <c r="I250" i="40"/>
  <c r="W233" i="40"/>
  <c r="H250" i="40"/>
  <c r="V233" i="40"/>
  <c r="Z521" i="40"/>
  <c r="AH521" i="40"/>
  <c r="J250" i="40"/>
  <c r="K250" i="40"/>
  <c r="X233" i="40"/>
  <c r="Y233" i="40"/>
  <c r="AA233" i="40"/>
  <c r="AH233" i="40"/>
  <c r="AG233" i="40"/>
  <c r="AD521" i="40"/>
  <c r="AC521" i="40"/>
  <c r="AA521" i="40"/>
  <c r="AB521" i="40"/>
  <c r="I249" i="40"/>
  <c r="W232" i="40"/>
  <c r="H249" i="40"/>
  <c r="V232" i="40"/>
  <c r="Z520" i="40"/>
  <c r="AH520" i="40"/>
  <c r="J249" i="40"/>
  <c r="K249" i="40"/>
  <c r="X232" i="40"/>
  <c r="Y232" i="40"/>
  <c r="AA232" i="40"/>
  <c r="AH232" i="40"/>
  <c r="AG232" i="40"/>
  <c r="AD520" i="40"/>
  <c r="AC520" i="40"/>
  <c r="AA520" i="40"/>
  <c r="AB520" i="40"/>
  <c r="I248" i="40"/>
  <c r="W231" i="40"/>
  <c r="H248" i="40"/>
  <c r="V231" i="40"/>
  <c r="Z519" i="40"/>
  <c r="AH519" i="40"/>
  <c r="J248" i="40"/>
  <c r="K248" i="40"/>
  <c r="X231" i="40"/>
  <c r="Y231" i="40"/>
  <c r="AA231" i="40"/>
  <c r="AH231" i="40"/>
  <c r="AG231" i="40"/>
  <c r="AD519" i="40"/>
  <c r="AC519" i="40"/>
  <c r="AA519" i="40"/>
  <c r="AB519" i="40"/>
  <c r="I247" i="40"/>
  <c r="W230" i="40"/>
  <c r="H247" i="40"/>
  <c r="V230" i="40"/>
  <c r="Z518" i="40"/>
  <c r="AH518" i="40"/>
  <c r="J247" i="40"/>
  <c r="K247" i="40"/>
  <c r="X230" i="40"/>
  <c r="Y230" i="40"/>
  <c r="AA230" i="40"/>
  <c r="AH230" i="40"/>
  <c r="AG230" i="40"/>
  <c r="AD518" i="40"/>
  <c r="AC518" i="40"/>
  <c r="AA518" i="40"/>
  <c r="AB518" i="40"/>
  <c r="I246" i="40"/>
  <c r="W229" i="40"/>
  <c r="H246" i="40"/>
  <c r="V229" i="40"/>
  <c r="Z517" i="40"/>
  <c r="AH517" i="40"/>
  <c r="J246" i="40"/>
  <c r="K246" i="40"/>
  <c r="X229" i="40"/>
  <c r="Y229" i="40"/>
  <c r="AA229" i="40"/>
  <c r="AH229" i="40"/>
  <c r="AG229" i="40"/>
  <c r="AD517" i="40"/>
  <c r="AC517" i="40"/>
  <c r="AA517" i="40"/>
  <c r="AB517" i="40"/>
  <c r="I245" i="40"/>
  <c r="W228" i="40"/>
  <c r="H245" i="40"/>
  <c r="V228" i="40"/>
  <c r="Z516" i="40"/>
  <c r="AH516" i="40"/>
  <c r="J245" i="40"/>
  <c r="K245" i="40"/>
  <c r="X228" i="40"/>
  <c r="Y228" i="40"/>
  <c r="AA228" i="40"/>
  <c r="AH228" i="40"/>
  <c r="AG228" i="40"/>
  <c r="AD516" i="40"/>
  <c r="AC516" i="40"/>
  <c r="AA516" i="40"/>
  <c r="AB516" i="40"/>
  <c r="I244" i="40"/>
  <c r="W227" i="40"/>
  <c r="H244" i="40"/>
  <c r="V227" i="40"/>
  <c r="Z515" i="40"/>
  <c r="AH515" i="40"/>
  <c r="J244" i="40"/>
  <c r="K244" i="40"/>
  <c r="X227" i="40"/>
  <c r="Y227" i="40"/>
  <c r="AA227" i="40"/>
  <c r="AH227" i="40"/>
  <c r="AG227" i="40"/>
  <c r="AD515" i="40"/>
  <c r="AC515" i="40"/>
  <c r="AA515" i="40"/>
  <c r="AB515" i="40"/>
  <c r="I243" i="40"/>
  <c r="W226" i="40"/>
  <c r="H243" i="40"/>
  <c r="V226" i="40"/>
  <c r="Z514" i="40"/>
  <c r="AH514" i="40"/>
  <c r="J243" i="40"/>
  <c r="K243" i="40"/>
  <c r="X226" i="40"/>
  <c r="Y226" i="40"/>
  <c r="AA226" i="40"/>
  <c r="AH226" i="40"/>
  <c r="AG226" i="40"/>
  <c r="AD514" i="40"/>
  <c r="AC514" i="40"/>
  <c r="AA514" i="40"/>
  <c r="AB514" i="40"/>
  <c r="I242" i="40"/>
  <c r="W225" i="40"/>
  <c r="H242" i="40"/>
  <c r="V225" i="40"/>
  <c r="Z513" i="40"/>
  <c r="AH513" i="40"/>
  <c r="J242" i="40"/>
  <c r="K242" i="40"/>
  <c r="X225" i="40"/>
  <c r="Y225" i="40"/>
  <c r="AA225" i="40"/>
  <c r="AH225" i="40"/>
  <c r="AG225" i="40"/>
  <c r="AD513" i="40"/>
  <c r="AC513" i="40"/>
  <c r="AA513" i="40"/>
  <c r="AB513" i="40"/>
  <c r="I241" i="40"/>
  <c r="W224" i="40"/>
  <c r="H241" i="40"/>
  <c r="V224" i="40"/>
  <c r="Z512" i="40"/>
  <c r="AH512" i="40"/>
  <c r="J241" i="40"/>
  <c r="K241" i="40"/>
  <c r="X224" i="40"/>
  <c r="Y224" i="40"/>
  <c r="AA224" i="40"/>
  <c r="AH224" i="40"/>
  <c r="AG224" i="40"/>
  <c r="AD512" i="40"/>
  <c r="AC512" i="40"/>
  <c r="AA512" i="40"/>
  <c r="AB512" i="40"/>
  <c r="I240" i="40"/>
  <c r="W223" i="40"/>
  <c r="H240" i="40"/>
  <c r="V223" i="40"/>
  <c r="Z511" i="40"/>
  <c r="AH511" i="40"/>
  <c r="J240" i="40"/>
  <c r="K240" i="40"/>
  <c r="X223" i="40"/>
  <c r="Y223" i="40"/>
  <c r="AA223" i="40"/>
  <c r="AH223" i="40"/>
  <c r="AG223" i="40"/>
  <c r="AD511" i="40"/>
  <c r="AC511" i="40"/>
  <c r="AA511" i="40"/>
  <c r="AB511" i="40"/>
  <c r="I239" i="40"/>
  <c r="W222" i="40"/>
  <c r="H239" i="40"/>
  <c r="V222" i="40"/>
  <c r="Z510" i="40"/>
  <c r="AH510" i="40"/>
  <c r="J239" i="40"/>
  <c r="K239" i="40"/>
  <c r="X222" i="40"/>
  <c r="Y222" i="40"/>
  <c r="AA222" i="40"/>
  <c r="AH222" i="40"/>
  <c r="AG222" i="40"/>
  <c r="AD510" i="40"/>
  <c r="AC510" i="40"/>
  <c r="AA510" i="40"/>
  <c r="AB510" i="40"/>
  <c r="I238" i="40"/>
  <c r="W221" i="40"/>
  <c r="H238" i="40"/>
  <c r="V221" i="40"/>
  <c r="Z509" i="40"/>
  <c r="AH509" i="40"/>
  <c r="J238" i="40"/>
  <c r="K238" i="40"/>
  <c r="X221" i="40"/>
  <c r="Y221" i="40"/>
  <c r="AA221" i="40"/>
  <c r="AH221" i="40"/>
  <c r="AG221" i="40"/>
  <c r="AD509" i="40"/>
  <c r="AC509" i="40"/>
  <c r="AA509" i="40"/>
  <c r="AB509" i="40"/>
  <c r="I237" i="40"/>
  <c r="W220" i="40"/>
  <c r="H237" i="40"/>
  <c r="V220" i="40"/>
  <c r="Z508" i="40"/>
  <c r="AH508" i="40"/>
  <c r="J237" i="40"/>
  <c r="K237" i="40"/>
  <c r="X220" i="40"/>
  <c r="Y220" i="40"/>
  <c r="AA220" i="40"/>
  <c r="AH220" i="40"/>
  <c r="AG220" i="40"/>
  <c r="AD508" i="40"/>
  <c r="AC508" i="40"/>
  <c r="AA508" i="40"/>
  <c r="AB508" i="40"/>
  <c r="I236" i="40"/>
  <c r="W219" i="40"/>
  <c r="H236" i="40"/>
  <c r="V219" i="40"/>
  <c r="Z507" i="40"/>
  <c r="AH507" i="40"/>
  <c r="J236" i="40"/>
  <c r="K236" i="40"/>
  <c r="X219" i="40"/>
  <c r="Y219" i="40"/>
  <c r="AA219" i="40"/>
  <c r="AH219" i="40"/>
  <c r="AG219" i="40"/>
  <c r="AD507" i="40"/>
  <c r="AC507" i="40"/>
  <c r="AA507" i="40"/>
  <c r="AB507" i="40"/>
  <c r="I235" i="40"/>
  <c r="W218" i="40"/>
  <c r="H235" i="40"/>
  <c r="V218" i="40"/>
  <c r="Z506" i="40"/>
  <c r="AH506" i="40"/>
  <c r="J235" i="40"/>
  <c r="K235" i="40"/>
  <c r="X218" i="40"/>
  <c r="Y218" i="40"/>
  <c r="AA218" i="40"/>
  <c r="AH218" i="40"/>
  <c r="AG218" i="40"/>
  <c r="AD506" i="40"/>
  <c r="AC506" i="40"/>
  <c r="AA506" i="40"/>
  <c r="AB506" i="40"/>
  <c r="I234" i="40"/>
  <c r="W217" i="40"/>
  <c r="H234" i="40"/>
  <c r="V217" i="40"/>
  <c r="Z505" i="40"/>
  <c r="AH505" i="40"/>
  <c r="J234" i="40"/>
  <c r="K234" i="40"/>
  <c r="X217" i="40"/>
  <c r="Y217" i="40"/>
  <c r="AA217" i="40"/>
  <c r="AH217" i="40"/>
  <c r="AG217" i="40"/>
  <c r="AD505" i="40"/>
  <c r="AC505" i="40"/>
  <c r="AA505" i="40"/>
  <c r="AB505" i="40"/>
  <c r="I233" i="40"/>
  <c r="W216" i="40"/>
  <c r="H233" i="40"/>
  <c r="V216" i="40"/>
  <c r="Z504" i="40"/>
  <c r="AH504" i="40"/>
  <c r="J233" i="40"/>
  <c r="K233" i="40"/>
  <c r="X216" i="40"/>
  <c r="Y216" i="40"/>
  <c r="AA216" i="40"/>
  <c r="AH216" i="40"/>
  <c r="AG216" i="40"/>
  <c r="AD504" i="40"/>
  <c r="AC504" i="40"/>
  <c r="AA504" i="40"/>
  <c r="AB504" i="40"/>
  <c r="I232" i="40"/>
  <c r="W215" i="40"/>
  <c r="H232" i="40"/>
  <c r="V215" i="40"/>
  <c r="Z503" i="40"/>
  <c r="AH503" i="40"/>
  <c r="J232" i="40"/>
  <c r="K232" i="40"/>
  <c r="X215" i="40"/>
  <c r="Y215" i="40"/>
  <c r="AA215" i="40"/>
  <c r="AH215" i="40"/>
  <c r="AG215" i="40"/>
  <c r="AD503" i="40"/>
  <c r="AC503" i="40"/>
  <c r="AA503" i="40"/>
  <c r="AB503" i="40"/>
  <c r="I231" i="40"/>
  <c r="W214" i="40"/>
  <c r="H231" i="40"/>
  <c r="V214" i="40"/>
  <c r="Z502" i="40"/>
  <c r="AH502" i="40"/>
  <c r="J231" i="40"/>
  <c r="K231" i="40"/>
  <c r="X214" i="40"/>
  <c r="Y214" i="40"/>
  <c r="AA214" i="40"/>
  <c r="AH214" i="40"/>
  <c r="AG214" i="40"/>
  <c r="AD502" i="40"/>
  <c r="AC502" i="40"/>
  <c r="AA502" i="40"/>
  <c r="AB502" i="40"/>
  <c r="I230" i="40"/>
  <c r="W213" i="40"/>
  <c r="H230" i="40"/>
  <c r="V213" i="40"/>
  <c r="Z501" i="40"/>
  <c r="AH501" i="40"/>
  <c r="J230" i="40"/>
  <c r="K230" i="40"/>
  <c r="X213" i="40"/>
  <c r="Y213" i="40"/>
  <c r="AA213" i="40"/>
  <c r="AH213" i="40"/>
  <c r="AG213" i="40"/>
  <c r="AD501" i="40"/>
  <c r="AC501" i="40"/>
  <c r="AA501" i="40"/>
  <c r="AB501" i="40"/>
  <c r="I229" i="40"/>
  <c r="W212" i="40"/>
  <c r="H229" i="40"/>
  <c r="V212" i="40"/>
  <c r="Z500" i="40"/>
  <c r="AH500" i="40"/>
  <c r="J229" i="40"/>
  <c r="K229" i="40"/>
  <c r="X212" i="40"/>
  <c r="Y212" i="40"/>
  <c r="AA212" i="40"/>
  <c r="AH212" i="40"/>
  <c r="AG212" i="40"/>
  <c r="AD500" i="40"/>
  <c r="AC500" i="40"/>
  <c r="AA500" i="40"/>
  <c r="AB500" i="40"/>
  <c r="I228" i="40"/>
  <c r="W211" i="40"/>
  <c r="H228" i="40"/>
  <c r="V211" i="40"/>
  <c r="Z499" i="40"/>
  <c r="AH499" i="40"/>
  <c r="J228" i="40"/>
  <c r="K228" i="40"/>
  <c r="X211" i="40"/>
  <c r="Y211" i="40"/>
  <c r="AA211" i="40"/>
  <c r="AH211" i="40"/>
  <c r="AG211" i="40"/>
  <c r="AD499" i="40"/>
  <c r="AC499" i="40"/>
  <c r="AA499" i="40"/>
  <c r="AB499" i="40"/>
  <c r="I227" i="40"/>
  <c r="W210" i="40"/>
  <c r="H227" i="40"/>
  <c r="V210" i="40"/>
  <c r="Z498" i="40"/>
  <c r="AH498" i="40"/>
  <c r="J227" i="40"/>
  <c r="K227" i="40"/>
  <c r="X210" i="40"/>
  <c r="Y210" i="40"/>
  <c r="AA210" i="40"/>
  <c r="AH210" i="40"/>
  <c r="AG210" i="40"/>
  <c r="AD498" i="40"/>
  <c r="AC498" i="40"/>
  <c r="AA498" i="40"/>
  <c r="AB498" i="40"/>
  <c r="I226" i="40"/>
  <c r="W209" i="40"/>
  <c r="H226" i="40"/>
  <c r="V209" i="40"/>
  <c r="Z497" i="40"/>
  <c r="AH497" i="40"/>
  <c r="J226" i="40"/>
  <c r="K226" i="40"/>
  <c r="X209" i="40"/>
  <c r="Y209" i="40"/>
  <c r="AA209" i="40"/>
  <c r="AH209" i="40"/>
  <c r="AG209" i="40"/>
  <c r="AD497" i="40"/>
  <c r="AC497" i="40"/>
  <c r="AA497" i="40"/>
  <c r="AB497" i="40"/>
  <c r="I225" i="40"/>
  <c r="W208" i="40"/>
  <c r="H225" i="40"/>
  <c r="V208" i="40"/>
  <c r="Z496" i="40"/>
  <c r="AH496" i="40"/>
  <c r="J225" i="40"/>
  <c r="K225" i="40"/>
  <c r="X208" i="40"/>
  <c r="Y208" i="40"/>
  <c r="AA208" i="40"/>
  <c r="AH208" i="40"/>
  <c r="AG208" i="40"/>
  <c r="AD496" i="40"/>
  <c r="AC496" i="40"/>
  <c r="AA496" i="40"/>
  <c r="AB496" i="40"/>
  <c r="I224" i="40"/>
  <c r="W207" i="40"/>
  <c r="H224" i="40"/>
  <c r="V207" i="40"/>
  <c r="Z495" i="40"/>
  <c r="AH495" i="40"/>
  <c r="J224" i="40"/>
  <c r="K224" i="40"/>
  <c r="X207" i="40"/>
  <c r="Y207" i="40"/>
  <c r="AA207" i="40"/>
  <c r="AH207" i="40"/>
  <c r="AG207" i="40"/>
  <c r="AD495" i="40"/>
  <c r="AC495" i="40"/>
  <c r="AA495" i="40"/>
  <c r="AB495" i="40"/>
  <c r="I223" i="40"/>
  <c r="W206" i="40"/>
  <c r="H223" i="40"/>
  <c r="V206" i="40"/>
  <c r="Z494" i="40"/>
  <c r="AH494" i="40"/>
  <c r="J223" i="40"/>
  <c r="K223" i="40"/>
  <c r="X206" i="40"/>
  <c r="Y206" i="40"/>
  <c r="AA206" i="40"/>
  <c r="AH206" i="40"/>
  <c r="AG206" i="40"/>
  <c r="AD494" i="40"/>
  <c r="AC494" i="40"/>
  <c r="AA494" i="40"/>
  <c r="AB494" i="40"/>
  <c r="I222" i="40"/>
  <c r="W205" i="40"/>
  <c r="H222" i="40"/>
  <c r="V205" i="40"/>
  <c r="Z493" i="40"/>
  <c r="AH493" i="40"/>
  <c r="J222" i="40"/>
  <c r="K222" i="40"/>
  <c r="X205" i="40"/>
  <c r="Y205" i="40"/>
  <c r="AA205" i="40"/>
  <c r="AH205" i="40"/>
  <c r="AG205" i="40"/>
  <c r="AD493" i="40"/>
  <c r="AC493" i="40"/>
  <c r="AA493" i="40"/>
  <c r="AB493" i="40"/>
  <c r="I221" i="40"/>
  <c r="W204" i="40"/>
  <c r="H221" i="40"/>
  <c r="V204" i="40"/>
  <c r="Z492" i="40"/>
  <c r="AH492" i="40"/>
  <c r="J221" i="40"/>
  <c r="K221" i="40"/>
  <c r="X204" i="40"/>
  <c r="Y204" i="40"/>
  <c r="AA204" i="40"/>
  <c r="AH204" i="40"/>
  <c r="AG204" i="40"/>
  <c r="AD492" i="40"/>
  <c r="AC492" i="40"/>
  <c r="AA492" i="40"/>
  <c r="AB492" i="40"/>
  <c r="I220" i="40"/>
  <c r="W203" i="40"/>
  <c r="H220" i="40"/>
  <c r="V203" i="40"/>
  <c r="Z491" i="40"/>
  <c r="AH491" i="40"/>
  <c r="J220" i="40"/>
  <c r="K220" i="40"/>
  <c r="X203" i="40"/>
  <c r="Y203" i="40"/>
  <c r="AA203" i="40"/>
  <c r="AH203" i="40"/>
  <c r="AG203" i="40"/>
  <c r="AD491" i="40"/>
  <c r="AC491" i="40"/>
  <c r="AA491" i="40"/>
  <c r="AB491" i="40"/>
  <c r="I219" i="40"/>
  <c r="W202" i="40"/>
  <c r="H219" i="40"/>
  <c r="V202" i="40"/>
  <c r="Z490" i="40"/>
  <c r="AH490" i="40"/>
  <c r="J219" i="40"/>
  <c r="K219" i="40"/>
  <c r="X202" i="40"/>
  <c r="Y202" i="40"/>
  <c r="AA202" i="40"/>
  <c r="AH202" i="40"/>
  <c r="AG202" i="40"/>
  <c r="AD490" i="40"/>
  <c r="AC490" i="40"/>
  <c r="AA490" i="40"/>
  <c r="AB490" i="40"/>
  <c r="I218" i="40"/>
  <c r="W201" i="40"/>
  <c r="H218" i="40"/>
  <c r="V201" i="40"/>
  <c r="Z489" i="40"/>
  <c r="AH489" i="40"/>
  <c r="J218" i="40"/>
  <c r="K218" i="40"/>
  <c r="X201" i="40"/>
  <c r="Y201" i="40"/>
  <c r="AA201" i="40"/>
  <c r="AH201" i="40"/>
  <c r="AG201" i="40"/>
  <c r="AD489" i="40"/>
  <c r="AC489" i="40"/>
  <c r="AA489" i="40"/>
  <c r="AB489" i="40"/>
  <c r="I217" i="40"/>
  <c r="W200" i="40"/>
  <c r="H217" i="40"/>
  <c r="V200" i="40"/>
  <c r="Z488" i="40"/>
  <c r="AH488" i="40"/>
  <c r="J217" i="40"/>
  <c r="K217" i="40"/>
  <c r="X200" i="40"/>
  <c r="Y200" i="40"/>
  <c r="AA200" i="40"/>
  <c r="AH200" i="40"/>
  <c r="AG200" i="40"/>
  <c r="AD488" i="40"/>
  <c r="AC488" i="40"/>
  <c r="AA488" i="40"/>
  <c r="AB488" i="40"/>
  <c r="I216" i="40"/>
  <c r="W199" i="40"/>
  <c r="H216" i="40"/>
  <c r="V199" i="40"/>
  <c r="Z487" i="40"/>
  <c r="AH487" i="40"/>
  <c r="J216" i="40"/>
  <c r="K216" i="40"/>
  <c r="X199" i="40"/>
  <c r="Y199" i="40"/>
  <c r="AA199" i="40"/>
  <c r="AH199" i="40"/>
  <c r="AG199" i="40"/>
  <c r="AD487" i="40"/>
  <c r="AC487" i="40"/>
  <c r="AA487" i="40"/>
  <c r="AB487" i="40"/>
  <c r="I215" i="40"/>
  <c r="W198" i="40"/>
  <c r="H215" i="40"/>
  <c r="V198" i="40"/>
  <c r="Z486" i="40"/>
  <c r="AH486" i="40"/>
  <c r="J215" i="40"/>
  <c r="K215" i="40"/>
  <c r="X198" i="40"/>
  <c r="Y198" i="40"/>
  <c r="AA198" i="40"/>
  <c r="AH198" i="40"/>
  <c r="AG198" i="40"/>
  <c r="AD486" i="40"/>
  <c r="AC486" i="40"/>
  <c r="AA486" i="40"/>
  <c r="AB486" i="40"/>
  <c r="I214" i="40"/>
  <c r="W197" i="40"/>
  <c r="H214" i="40"/>
  <c r="V197" i="40"/>
  <c r="Z485" i="40"/>
  <c r="AH485" i="40"/>
  <c r="J214" i="40"/>
  <c r="K214" i="40"/>
  <c r="X197" i="40"/>
  <c r="Y197" i="40"/>
  <c r="AA197" i="40"/>
  <c r="AH197" i="40"/>
  <c r="AG197" i="40"/>
  <c r="AD485" i="40"/>
  <c r="AC485" i="40"/>
  <c r="AA485" i="40"/>
  <c r="AB485" i="40"/>
  <c r="I213" i="40"/>
  <c r="W196" i="40"/>
  <c r="H213" i="40"/>
  <c r="V196" i="40"/>
  <c r="Z484" i="40"/>
  <c r="AH484" i="40"/>
  <c r="J213" i="40"/>
  <c r="K213" i="40"/>
  <c r="X196" i="40"/>
  <c r="Y196" i="40"/>
  <c r="AA196" i="40"/>
  <c r="AH196" i="40"/>
  <c r="AG196" i="40"/>
  <c r="AD484" i="40"/>
  <c r="AC484" i="40"/>
  <c r="AA484" i="40"/>
  <c r="AB484" i="40"/>
  <c r="I212" i="40"/>
  <c r="W195" i="40"/>
  <c r="H212" i="40"/>
  <c r="V195" i="40"/>
  <c r="Z483" i="40"/>
  <c r="AH483" i="40"/>
  <c r="J212" i="40"/>
  <c r="K212" i="40"/>
  <c r="X195" i="40"/>
  <c r="Y195" i="40"/>
  <c r="AA195" i="40"/>
  <c r="AH195" i="40"/>
  <c r="AG195" i="40"/>
  <c r="AD483" i="40"/>
  <c r="AC483" i="40"/>
  <c r="AA483" i="40"/>
  <c r="AB483" i="40"/>
  <c r="I211" i="40"/>
  <c r="W194" i="40"/>
  <c r="H211" i="40"/>
  <c r="V194" i="40"/>
  <c r="Z482" i="40"/>
  <c r="AH482" i="40"/>
  <c r="J211" i="40"/>
  <c r="K211" i="40"/>
  <c r="X194" i="40"/>
  <c r="Y194" i="40"/>
  <c r="AA194" i="40"/>
  <c r="AH194" i="40"/>
  <c r="AG194" i="40"/>
  <c r="AD482" i="40"/>
  <c r="AC482" i="40"/>
  <c r="AA482" i="40"/>
  <c r="AB482" i="40"/>
  <c r="I210" i="40"/>
  <c r="W193" i="40"/>
  <c r="H210" i="40"/>
  <c r="V193" i="40"/>
  <c r="Z481" i="40"/>
  <c r="AH481" i="40"/>
  <c r="J210" i="40"/>
  <c r="K210" i="40"/>
  <c r="X193" i="40"/>
  <c r="Y193" i="40"/>
  <c r="AA193" i="40"/>
  <c r="AH193" i="40"/>
  <c r="AG193" i="40"/>
  <c r="AD481" i="40"/>
  <c r="AC481" i="40"/>
  <c r="AA481" i="40"/>
  <c r="AB481" i="40"/>
  <c r="I209" i="40"/>
  <c r="W192" i="40"/>
  <c r="H209" i="40"/>
  <c r="V192" i="40"/>
  <c r="Z480" i="40"/>
  <c r="AH480" i="40"/>
  <c r="J209" i="40"/>
  <c r="K209" i="40"/>
  <c r="X192" i="40"/>
  <c r="Y192" i="40"/>
  <c r="AA192" i="40"/>
  <c r="AH192" i="40"/>
  <c r="AG192" i="40"/>
  <c r="AD480" i="40"/>
  <c r="AC480" i="40"/>
  <c r="AA480" i="40"/>
  <c r="AB480" i="40"/>
  <c r="I208" i="40"/>
  <c r="W191" i="40"/>
  <c r="H208" i="40"/>
  <c r="V191" i="40"/>
  <c r="Z479" i="40"/>
  <c r="AH479" i="40"/>
  <c r="J208" i="40"/>
  <c r="K208" i="40"/>
  <c r="X191" i="40"/>
  <c r="Y191" i="40"/>
  <c r="AA191" i="40"/>
  <c r="AH191" i="40"/>
  <c r="AG191" i="40"/>
  <c r="AD479" i="40"/>
  <c r="AC479" i="40"/>
  <c r="AA479" i="40"/>
  <c r="AB479" i="40"/>
  <c r="I207" i="40"/>
  <c r="W190" i="40"/>
  <c r="H207" i="40"/>
  <c r="V190" i="40"/>
  <c r="Z478" i="40"/>
  <c r="AH478" i="40"/>
  <c r="J207" i="40"/>
  <c r="K207" i="40"/>
  <c r="X190" i="40"/>
  <c r="Y190" i="40"/>
  <c r="AA190" i="40"/>
  <c r="AH190" i="40"/>
  <c r="AG190" i="40"/>
  <c r="AD478" i="40"/>
  <c r="AC478" i="40"/>
  <c r="AA478" i="40"/>
  <c r="AB478" i="40"/>
  <c r="I206" i="40"/>
  <c r="W189" i="40"/>
  <c r="H206" i="40"/>
  <c r="V189" i="40"/>
  <c r="Z477" i="40"/>
  <c r="AH477" i="40"/>
  <c r="J206" i="40"/>
  <c r="K206" i="40"/>
  <c r="X189" i="40"/>
  <c r="Y189" i="40"/>
  <c r="AA189" i="40"/>
  <c r="AH189" i="40"/>
  <c r="AG189" i="40"/>
  <c r="AD477" i="40"/>
  <c r="AC477" i="40"/>
  <c r="AA477" i="40"/>
  <c r="AB477" i="40"/>
  <c r="I205" i="40"/>
  <c r="W188" i="40"/>
  <c r="H205" i="40"/>
  <c r="V188" i="40"/>
  <c r="Z476" i="40"/>
  <c r="AH476" i="40"/>
  <c r="J205" i="40"/>
  <c r="K205" i="40"/>
  <c r="X188" i="40"/>
  <c r="Y188" i="40"/>
  <c r="AA188" i="40"/>
  <c r="AH188" i="40"/>
  <c r="AG188" i="40"/>
  <c r="AD476" i="40"/>
  <c r="AC476" i="40"/>
  <c r="AA476" i="40"/>
  <c r="AB476" i="40"/>
  <c r="I204" i="40"/>
  <c r="W187" i="40"/>
  <c r="H204" i="40"/>
  <c r="V187" i="40"/>
  <c r="Z475" i="40"/>
  <c r="AH475" i="40"/>
  <c r="J204" i="40"/>
  <c r="K204" i="40"/>
  <c r="X187" i="40"/>
  <c r="Y187" i="40"/>
  <c r="AA187" i="40"/>
  <c r="AH187" i="40"/>
  <c r="AG187" i="40"/>
  <c r="AD475" i="40"/>
  <c r="AC475" i="40"/>
  <c r="AA475" i="40"/>
  <c r="AB475" i="40"/>
  <c r="I203" i="40"/>
  <c r="W186" i="40"/>
  <c r="H203" i="40"/>
  <c r="V186" i="40"/>
  <c r="Z474" i="40"/>
  <c r="AH474" i="40"/>
  <c r="J203" i="40"/>
  <c r="K203" i="40"/>
  <c r="X186" i="40"/>
  <c r="Y186" i="40"/>
  <c r="AA186" i="40"/>
  <c r="AH186" i="40"/>
  <c r="AG186" i="40"/>
  <c r="AD474" i="40"/>
  <c r="AC474" i="40"/>
  <c r="AA474" i="40"/>
  <c r="AB474" i="40"/>
  <c r="I202" i="40"/>
  <c r="W185" i="40"/>
  <c r="H202" i="40"/>
  <c r="V185" i="40"/>
  <c r="Z473" i="40"/>
  <c r="AH473" i="40"/>
  <c r="J202" i="40"/>
  <c r="K202" i="40"/>
  <c r="X185" i="40"/>
  <c r="Y185" i="40"/>
  <c r="AA185" i="40"/>
  <c r="AH185" i="40"/>
  <c r="AG185" i="40"/>
  <c r="AD473" i="40"/>
  <c r="AC473" i="40"/>
  <c r="AA473" i="40"/>
  <c r="AB473" i="40"/>
  <c r="I201" i="40"/>
  <c r="W184" i="40"/>
  <c r="H201" i="40"/>
  <c r="V184" i="40"/>
  <c r="Z472" i="40"/>
  <c r="AH472" i="40"/>
  <c r="J201" i="40"/>
  <c r="K201" i="40"/>
  <c r="X184" i="40"/>
  <c r="Y184" i="40"/>
  <c r="AA184" i="40"/>
  <c r="AH184" i="40"/>
  <c r="AG184" i="40"/>
  <c r="AD472" i="40"/>
  <c r="AC472" i="40"/>
  <c r="AA472" i="40"/>
  <c r="AB472" i="40"/>
  <c r="I200" i="40"/>
  <c r="W183" i="40"/>
  <c r="H200" i="40"/>
  <c r="V183" i="40"/>
  <c r="Z471" i="40"/>
  <c r="AH471" i="40"/>
  <c r="J200" i="40"/>
  <c r="K200" i="40"/>
  <c r="X183" i="40"/>
  <c r="Y183" i="40"/>
  <c r="AA183" i="40"/>
  <c r="AH183" i="40"/>
  <c r="AG183" i="40"/>
  <c r="AD471" i="40"/>
  <c r="AC471" i="40"/>
  <c r="AA471" i="40"/>
  <c r="AB471" i="40"/>
  <c r="I199" i="40"/>
  <c r="W182" i="40"/>
  <c r="H199" i="40"/>
  <c r="V182" i="40"/>
  <c r="Z470" i="40"/>
  <c r="AH470" i="40"/>
  <c r="J199" i="40"/>
  <c r="K199" i="40"/>
  <c r="X182" i="40"/>
  <c r="Y182" i="40"/>
  <c r="AA182" i="40"/>
  <c r="AH182" i="40"/>
  <c r="AG182" i="40"/>
  <c r="AD470" i="40"/>
  <c r="AC470" i="40"/>
  <c r="AA470" i="40"/>
  <c r="AB470" i="40"/>
  <c r="I198" i="40"/>
  <c r="W181" i="40"/>
  <c r="H198" i="40"/>
  <c r="V181" i="40"/>
  <c r="Z469" i="40"/>
  <c r="AH469" i="40"/>
  <c r="J198" i="40"/>
  <c r="K198" i="40"/>
  <c r="X181" i="40"/>
  <c r="Y181" i="40"/>
  <c r="AA181" i="40"/>
  <c r="AH181" i="40"/>
  <c r="AG181" i="40"/>
  <c r="AD469" i="40"/>
  <c r="AC469" i="40"/>
  <c r="AA469" i="40"/>
  <c r="AB469" i="40"/>
  <c r="I197" i="40"/>
  <c r="W180" i="40"/>
  <c r="H197" i="40"/>
  <c r="V180" i="40"/>
  <c r="Z468" i="40"/>
  <c r="AH468" i="40"/>
  <c r="J197" i="40"/>
  <c r="K197" i="40"/>
  <c r="X180" i="40"/>
  <c r="Y180" i="40"/>
  <c r="AA180" i="40"/>
  <c r="AH180" i="40"/>
  <c r="AG180" i="40"/>
  <c r="AD468" i="40"/>
  <c r="AC468" i="40"/>
  <c r="AA468" i="40"/>
  <c r="AB468" i="40"/>
  <c r="I196" i="40"/>
  <c r="W179" i="40"/>
  <c r="H196" i="40"/>
  <c r="V179" i="40"/>
  <c r="Z467" i="40"/>
  <c r="AH467" i="40"/>
  <c r="J196" i="40"/>
  <c r="K196" i="40"/>
  <c r="X179" i="40"/>
  <c r="Y179" i="40"/>
  <c r="AA179" i="40"/>
  <c r="AH179" i="40"/>
  <c r="AG179" i="40"/>
  <c r="AD467" i="40"/>
  <c r="AC467" i="40"/>
  <c r="AA467" i="40"/>
  <c r="AB467" i="40"/>
  <c r="I195" i="40"/>
  <c r="W178" i="40"/>
  <c r="H195" i="40"/>
  <c r="V178" i="40"/>
  <c r="Z466" i="40"/>
  <c r="AH466" i="40"/>
  <c r="J195" i="40"/>
  <c r="K195" i="40"/>
  <c r="X178" i="40"/>
  <c r="Y178" i="40"/>
  <c r="AA178" i="40"/>
  <c r="AH178" i="40"/>
  <c r="AG178" i="40"/>
  <c r="AD466" i="40"/>
  <c r="AC466" i="40"/>
  <c r="AA466" i="40"/>
  <c r="AB466" i="40"/>
  <c r="I194" i="40"/>
  <c r="W177" i="40"/>
  <c r="H194" i="40"/>
  <c r="V177" i="40"/>
  <c r="Z465" i="40"/>
  <c r="AH465" i="40"/>
  <c r="J194" i="40"/>
  <c r="K194" i="40"/>
  <c r="X177" i="40"/>
  <c r="Y177" i="40"/>
  <c r="AA177" i="40"/>
  <c r="AH177" i="40"/>
  <c r="AG177" i="40"/>
  <c r="AD465" i="40"/>
  <c r="AC465" i="40"/>
  <c r="AA465" i="40"/>
  <c r="AB465" i="40"/>
  <c r="I193" i="40"/>
  <c r="W176" i="40"/>
  <c r="H193" i="40"/>
  <c r="V176" i="40"/>
  <c r="Z464" i="40"/>
  <c r="AH464" i="40"/>
  <c r="J193" i="40"/>
  <c r="K193" i="40"/>
  <c r="X176" i="40"/>
  <c r="Y176" i="40"/>
  <c r="AA176" i="40"/>
  <c r="AH176" i="40"/>
  <c r="AG176" i="40"/>
  <c r="AD464" i="40"/>
  <c r="AC464" i="40"/>
  <c r="AA464" i="40"/>
  <c r="AB464" i="40"/>
  <c r="I192" i="40"/>
  <c r="W175" i="40"/>
  <c r="H192" i="40"/>
  <c r="V175" i="40"/>
  <c r="Z463" i="40"/>
  <c r="AH463" i="40"/>
  <c r="J192" i="40"/>
  <c r="K192" i="40"/>
  <c r="X175" i="40"/>
  <c r="Y175" i="40"/>
  <c r="AA175" i="40"/>
  <c r="AH175" i="40"/>
  <c r="AG175" i="40"/>
  <c r="AD463" i="40"/>
  <c r="AC463" i="40"/>
  <c r="AA463" i="40"/>
  <c r="AB463" i="40"/>
  <c r="I191" i="40"/>
  <c r="W174" i="40"/>
  <c r="H191" i="40"/>
  <c r="V174" i="40"/>
  <c r="Z462" i="40"/>
  <c r="AH462" i="40"/>
  <c r="J191" i="40"/>
  <c r="K191" i="40"/>
  <c r="X174" i="40"/>
  <c r="Y174" i="40"/>
  <c r="AA174" i="40"/>
  <c r="AH174" i="40"/>
  <c r="AG174" i="40"/>
  <c r="AD462" i="40"/>
  <c r="AC462" i="40"/>
  <c r="AA462" i="40"/>
  <c r="AB462" i="40"/>
  <c r="I190" i="40"/>
  <c r="W173" i="40"/>
  <c r="H190" i="40"/>
  <c r="V173" i="40"/>
  <c r="Z461" i="40"/>
  <c r="AH461" i="40"/>
  <c r="J190" i="40"/>
  <c r="K190" i="40"/>
  <c r="X173" i="40"/>
  <c r="Y173" i="40"/>
  <c r="AA173" i="40"/>
  <c r="AH173" i="40"/>
  <c r="AG173" i="40"/>
  <c r="AD461" i="40"/>
  <c r="AC461" i="40"/>
  <c r="AA461" i="40"/>
  <c r="AB461" i="40"/>
  <c r="I189" i="40"/>
  <c r="W172" i="40"/>
  <c r="H189" i="40"/>
  <c r="V172" i="40"/>
  <c r="Z460" i="40"/>
  <c r="AH460" i="40"/>
  <c r="J189" i="40"/>
  <c r="K189" i="40"/>
  <c r="X172" i="40"/>
  <c r="Y172" i="40"/>
  <c r="AA172" i="40"/>
  <c r="AH172" i="40"/>
  <c r="AG172" i="40"/>
  <c r="AD460" i="40"/>
  <c r="AC460" i="40"/>
  <c r="AA460" i="40"/>
  <c r="AB460" i="40"/>
  <c r="I188" i="40"/>
  <c r="W171" i="40"/>
  <c r="H188" i="40"/>
  <c r="V171" i="40"/>
  <c r="Z459" i="40"/>
  <c r="AH459" i="40"/>
  <c r="J188" i="40"/>
  <c r="K188" i="40"/>
  <c r="X171" i="40"/>
  <c r="Y171" i="40"/>
  <c r="AA171" i="40"/>
  <c r="AH171" i="40"/>
  <c r="AG171" i="40"/>
  <c r="AD459" i="40"/>
  <c r="AC459" i="40"/>
  <c r="AA459" i="40"/>
  <c r="AB459" i="40"/>
  <c r="I187" i="40"/>
  <c r="W170" i="40"/>
  <c r="H187" i="40"/>
  <c r="V170" i="40"/>
  <c r="Z458" i="40"/>
  <c r="AH458" i="40"/>
  <c r="J187" i="40"/>
  <c r="K187" i="40"/>
  <c r="X170" i="40"/>
  <c r="Y170" i="40"/>
  <c r="AA170" i="40"/>
  <c r="AH170" i="40"/>
  <c r="AG170" i="40"/>
  <c r="AD458" i="40"/>
  <c r="AC458" i="40"/>
  <c r="AA458" i="40"/>
  <c r="AB458" i="40"/>
  <c r="I186" i="40"/>
  <c r="W169" i="40"/>
  <c r="H186" i="40"/>
  <c r="V169" i="40"/>
  <c r="Z457" i="40"/>
  <c r="AH457" i="40"/>
  <c r="J186" i="40"/>
  <c r="K186" i="40"/>
  <c r="X169" i="40"/>
  <c r="Y169" i="40"/>
  <c r="AA169" i="40"/>
  <c r="AH169" i="40"/>
  <c r="AG169" i="40"/>
  <c r="AD457" i="40"/>
  <c r="AC457" i="40"/>
  <c r="AA457" i="40"/>
  <c r="AB457" i="40"/>
  <c r="I185" i="40"/>
  <c r="W168" i="40"/>
  <c r="H185" i="40"/>
  <c r="V168" i="40"/>
  <c r="Z456" i="40"/>
  <c r="AH456" i="40"/>
  <c r="J185" i="40"/>
  <c r="K185" i="40"/>
  <c r="X168" i="40"/>
  <c r="Y168" i="40"/>
  <c r="AA168" i="40"/>
  <c r="AH168" i="40"/>
  <c r="AG168" i="40"/>
  <c r="AD456" i="40"/>
  <c r="AC456" i="40"/>
  <c r="AA456" i="40"/>
  <c r="AB456" i="40"/>
  <c r="I184" i="40"/>
  <c r="W167" i="40"/>
  <c r="H184" i="40"/>
  <c r="V167" i="40"/>
  <c r="Z455" i="40"/>
  <c r="AH455" i="40"/>
  <c r="J184" i="40"/>
  <c r="K184" i="40"/>
  <c r="X167" i="40"/>
  <c r="Y167" i="40"/>
  <c r="AA167" i="40"/>
  <c r="AH167" i="40"/>
  <c r="AG167" i="40"/>
  <c r="AD455" i="40"/>
  <c r="AC455" i="40"/>
  <c r="AA455" i="40"/>
  <c r="AB455" i="40"/>
  <c r="I183" i="40"/>
  <c r="W166" i="40"/>
  <c r="H183" i="40"/>
  <c r="V166" i="40"/>
  <c r="Z454" i="40"/>
  <c r="AH454" i="40"/>
  <c r="J183" i="40"/>
  <c r="K183" i="40"/>
  <c r="X166" i="40"/>
  <c r="Y166" i="40"/>
  <c r="AA166" i="40"/>
  <c r="AH166" i="40"/>
  <c r="AG166" i="40"/>
  <c r="AD454" i="40"/>
  <c r="AC454" i="40"/>
  <c r="AA454" i="40"/>
  <c r="AB454" i="40"/>
  <c r="I182" i="40"/>
  <c r="W165" i="40"/>
  <c r="H182" i="40"/>
  <c r="V165" i="40"/>
  <c r="Z453" i="40"/>
  <c r="AH453" i="40"/>
  <c r="J182" i="40"/>
  <c r="K182" i="40"/>
  <c r="X165" i="40"/>
  <c r="Y165" i="40"/>
  <c r="AA165" i="40"/>
  <c r="AH165" i="40"/>
  <c r="AG165" i="40"/>
  <c r="AD453" i="40"/>
  <c r="AC453" i="40"/>
  <c r="AA453" i="40"/>
  <c r="AB453" i="40"/>
  <c r="I181" i="40"/>
  <c r="W164" i="40"/>
  <c r="H181" i="40"/>
  <c r="V164" i="40"/>
  <c r="Z452" i="40"/>
  <c r="AH452" i="40"/>
  <c r="J181" i="40"/>
  <c r="K181" i="40"/>
  <c r="X164" i="40"/>
  <c r="Y164" i="40"/>
  <c r="AA164" i="40"/>
  <c r="AH164" i="40"/>
  <c r="AG164" i="40"/>
  <c r="AD452" i="40"/>
  <c r="AC452" i="40"/>
  <c r="AA452" i="40"/>
  <c r="AB452" i="40"/>
  <c r="I180" i="40"/>
  <c r="W163" i="40"/>
  <c r="H180" i="40"/>
  <c r="V163" i="40"/>
  <c r="Z451" i="40"/>
  <c r="AH451" i="40"/>
  <c r="J180" i="40"/>
  <c r="K180" i="40"/>
  <c r="X163" i="40"/>
  <c r="Y163" i="40"/>
  <c r="AA163" i="40"/>
  <c r="AH163" i="40"/>
  <c r="AG163" i="40"/>
  <c r="AD451" i="40"/>
  <c r="AC451" i="40"/>
  <c r="AA451" i="40"/>
  <c r="AB451" i="40"/>
  <c r="I179" i="40"/>
  <c r="W162" i="40"/>
  <c r="H179" i="40"/>
  <c r="V162" i="40"/>
  <c r="Z450" i="40"/>
  <c r="AH450" i="40"/>
  <c r="J179" i="40"/>
  <c r="K179" i="40"/>
  <c r="X162" i="40"/>
  <c r="Y162" i="40"/>
  <c r="AA162" i="40"/>
  <c r="AH162" i="40"/>
  <c r="AG162" i="40"/>
  <c r="AD450" i="40"/>
  <c r="AC450" i="40"/>
  <c r="AA450" i="40"/>
  <c r="AB450" i="40"/>
  <c r="I178" i="40"/>
  <c r="W161" i="40"/>
  <c r="H178" i="40"/>
  <c r="V161" i="40"/>
  <c r="Z449" i="40"/>
  <c r="AH449" i="40"/>
  <c r="J178" i="40"/>
  <c r="K178" i="40"/>
  <c r="X161" i="40"/>
  <c r="Y161" i="40"/>
  <c r="AA161" i="40"/>
  <c r="AH161" i="40"/>
  <c r="AG161" i="40"/>
  <c r="AD449" i="40"/>
  <c r="AC449" i="40"/>
  <c r="AA449" i="40"/>
  <c r="AB449" i="40"/>
  <c r="I177" i="40"/>
  <c r="W160" i="40"/>
  <c r="H177" i="40"/>
  <c r="V160" i="40"/>
  <c r="Z448" i="40"/>
  <c r="AH448" i="40"/>
  <c r="J177" i="40"/>
  <c r="K177" i="40"/>
  <c r="X160" i="40"/>
  <c r="Y160" i="40"/>
  <c r="AA160" i="40"/>
  <c r="AH160" i="40"/>
  <c r="AG160" i="40"/>
  <c r="AD448" i="40"/>
  <c r="AC448" i="40"/>
  <c r="AA448" i="40"/>
  <c r="AB448" i="40"/>
  <c r="I176" i="40"/>
  <c r="W159" i="40"/>
  <c r="H176" i="40"/>
  <c r="V159" i="40"/>
  <c r="Z447" i="40"/>
  <c r="AH447" i="40"/>
  <c r="J176" i="40"/>
  <c r="K176" i="40"/>
  <c r="X159" i="40"/>
  <c r="Y159" i="40"/>
  <c r="AA159" i="40"/>
  <c r="AH159" i="40"/>
  <c r="AG159" i="40"/>
  <c r="AD447" i="40"/>
  <c r="AC447" i="40"/>
  <c r="AA447" i="40"/>
  <c r="AB447" i="40"/>
  <c r="I175" i="40"/>
  <c r="W158" i="40"/>
  <c r="H175" i="40"/>
  <c r="V158" i="40"/>
  <c r="Z446" i="40"/>
  <c r="AH446" i="40"/>
  <c r="J175" i="40"/>
  <c r="K175" i="40"/>
  <c r="X158" i="40"/>
  <c r="Y158" i="40"/>
  <c r="AA158" i="40"/>
  <c r="AH158" i="40"/>
  <c r="AG158" i="40"/>
  <c r="AD446" i="40"/>
  <c r="AC446" i="40"/>
  <c r="AA446" i="40"/>
  <c r="AB446" i="40"/>
  <c r="I174" i="40"/>
  <c r="W157" i="40"/>
  <c r="H174" i="40"/>
  <c r="V157" i="40"/>
  <c r="Z445" i="40"/>
  <c r="AH445" i="40"/>
  <c r="J174" i="40"/>
  <c r="K174" i="40"/>
  <c r="X157" i="40"/>
  <c r="Y157" i="40"/>
  <c r="AA157" i="40"/>
  <c r="AH157" i="40"/>
  <c r="AG157" i="40"/>
  <c r="AD445" i="40"/>
  <c r="AC445" i="40"/>
  <c r="AA445" i="40"/>
  <c r="AB445" i="40"/>
  <c r="I173" i="40"/>
  <c r="W156" i="40"/>
  <c r="H173" i="40"/>
  <c r="V156" i="40"/>
  <c r="Z444" i="40"/>
  <c r="AH444" i="40"/>
  <c r="J173" i="40"/>
  <c r="K173" i="40"/>
  <c r="X156" i="40"/>
  <c r="Y156" i="40"/>
  <c r="AA156" i="40"/>
  <c r="AH156" i="40"/>
  <c r="AG156" i="40"/>
  <c r="AD444" i="40"/>
  <c r="AC444" i="40"/>
  <c r="AA444" i="40"/>
  <c r="AB444" i="40"/>
  <c r="I172" i="40"/>
  <c r="W155" i="40"/>
  <c r="H172" i="40"/>
  <c r="V155" i="40"/>
  <c r="Z443" i="40"/>
  <c r="AH443" i="40"/>
  <c r="J172" i="40"/>
  <c r="K172" i="40"/>
  <c r="X155" i="40"/>
  <c r="Y155" i="40"/>
  <c r="AA155" i="40"/>
  <c r="AH155" i="40"/>
  <c r="AG155" i="40"/>
  <c r="AD443" i="40"/>
  <c r="AC443" i="40"/>
  <c r="AA443" i="40"/>
  <c r="AB443" i="40"/>
  <c r="I171" i="40"/>
  <c r="W154" i="40"/>
  <c r="H171" i="40"/>
  <c r="V154" i="40"/>
  <c r="Z442" i="40"/>
  <c r="AH442" i="40"/>
  <c r="J171" i="40"/>
  <c r="K171" i="40"/>
  <c r="X154" i="40"/>
  <c r="Y154" i="40"/>
  <c r="AA154" i="40"/>
  <c r="AH154" i="40"/>
  <c r="AG154" i="40"/>
  <c r="AD442" i="40"/>
  <c r="AC442" i="40"/>
  <c r="AA442" i="40"/>
  <c r="AB442" i="40"/>
  <c r="I170" i="40"/>
  <c r="W153" i="40"/>
  <c r="H170" i="40"/>
  <c r="V153" i="40"/>
  <c r="Z441" i="40"/>
  <c r="AH441" i="40"/>
  <c r="J170" i="40"/>
  <c r="K170" i="40"/>
  <c r="X153" i="40"/>
  <c r="Y153" i="40"/>
  <c r="AA153" i="40"/>
  <c r="AH153" i="40"/>
  <c r="H81" i="40"/>
  <c r="V64" i="40"/>
  <c r="I81" i="40"/>
  <c r="W64" i="40"/>
  <c r="AH64" i="40"/>
  <c r="H82" i="40"/>
  <c r="V65" i="40"/>
  <c r="I82" i="40"/>
  <c r="W65" i="40"/>
  <c r="AH65" i="40"/>
  <c r="H83" i="40"/>
  <c r="V66" i="40"/>
  <c r="I83" i="40"/>
  <c r="W66" i="40"/>
  <c r="AH66" i="40"/>
  <c r="H84" i="40"/>
  <c r="V67" i="40"/>
  <c r="I84" i="40"/>
  <c r="W67" i="40"/>
  <c r="AH67" i="40"/>
  <c r="H85" i="40"/>
  <c r="V68" i="40"/>
  <c r="I85" i="40"/>
  <c r="W68" i="40"/>
  <c r="AH68" i="40"/>
  <c r="H86" i="40"/>
  <c r="V69" i="40"/>
  <c r="I86" i="40"/>
  <c r="W69" i="40"/>
  <c r="AH69" i="40"/>
  <c r="H87" i="40"/>
  <c r="V70" i="40"/>
  <c r="I87" i="40"/>
  <c r="W70" i="40"/>
  <c r="AH70" i="40"/>
  <c r="H88" i="40"/>
  <c r="V71" i="40"/>
  <c r="I88" i="40"/>
  <c r="W71" i="40"/>
  <c r="AH71" i="40"/>
  <c r="H89" i="40"/>
  <c r="V72" i="40"/>
  <c r="I89" i="40"/>
  <c r="W72" i="40"/>
  <c r="AH72" i="40"/>
  <c r="H90" i="40"/>
  <c r="V73" i="40"/>
  <c r="I90" i="40"/>
  <c r="W73" i="40"/>
  <c r="AH73" i="40"/>
  <c r="H91" i="40"/>
  <c r="V74" i="40"/>
  <c r="I91" i="40"/>
  <c r="W74" i="40"/>
  <c r="AH74" i="40"/>
  <c r="H92" i="40"/>
  <c r="V75" i="40"/>
  <c r="I92" i="40"/>
  <c r="W75" i="40"/>
  <c r="AH75" i="40"/>
  <c r="H93" i="40"/>
  <c r="V76" i="40"/>
  <c r="I93" i="40"/>
  <c r="W76" i="40"/>
  <c r="AH76" i="40"/>
  <c r="H94" i="40"/>
  <c r="V77" i="40"/>
  <c r="I94" i="40"/>
  <c r="W77" i="40"/>
  <c r="AH77" i="40"/>
  <c r="H95" i="40"/>
  <c r="V78" i="40"/>
  <c r="I95" i="40"/>
  <c r="W78" i="40"/>
  <c r="AH78" i="40"/>
  <c r="H96" i="40"/>
  <c r="V79" i="40"/>
  <c r="I96" i="40"/>
  <c r="W79" i="40"/>
  <c r="AH79" i="40"/>
  <c r="H97" i="40"/>
  <c r="V80" i="40"/>
  <c r="I97" i="40"/>
  <c r="W80" i="40"/>
  <c r="AH80" i="40"/>
  <c r="H98" i="40"/>
  <c r="V81" i="40"/>
  <c r="I98" i="40"/>
  <c r="W81" i="40"/>
  <c r="AH81" i="40"/>
  <c r="H99" i="40"/>
  <c r="V82" i="40"/>
  <c r="I99" i="40"/>
  <c r="W82" i="40"/>
  <c r="AH82" i="40"/>
  <c r="H100" i="40"/>
  <c r="V83" i="40"/>
  <c r="I100" i="40"/>
  <c r="W83" i="40"/>
  <c r="AH83" i="40"/>
  <c r="H101" i="40"/>
  <c r="V84" i="40"/>
  <c r="I101" i="40"/>
  <c r="W84" i="40"/>
  <c r="AH84" i="40"/>
  <c r="H102" i="40"/>
  <c r="V85" i="40"/>
  <c r="I102" i="40"/>
  <c r="W85" i="40"/>
  <c r="AH85" i="40"/>
  <c r="H103" i="40"/>
  <c r="V86" i="40"/>
  <c r="I103" i="40"/>
  <c r="W86" i="40"/>
  <c r="AH86" i="40"/>
  <c r="H104" i="40"/>
  <c r="V87" i="40"/>
  <c r="I104" i="40"/>
  <c r="W87" i="40"/>
  <c r="AH87" i="40"/>
  <c r="H105" i="40"/>
  <c r="V88" i="40"/>
  <c r="I105" i="40"/>
  <c r="W88" i="40"/>
  <c r="AH88" i="40"/>
  <c r="H106" i="40"/>
  <c r="V89" i="40"/>
  <c r="I106" i="40"/>
  <c r="W89" i="40"/>
  <c r="AH89" i="40"/>
  <c r="H107" i="40"/>
  <c r="V90" i="40"/>
  <c r="I107" i="40"/>
  <c r="W90" i="40"/>
  <c r="AH90" i="40"/>
  <c r="H108" i="40"/>
  <c r="V91" i="40"/>
  <c r="I108" i="40"/>
  <c r="W91" i="40"/>
  <c r="AH91" i="40"/>
  <c r="H109" i="40"/>
  <c r="V92" i="40"/>
  <c r="I109" i="40"/>
  <c r="W92" i="40"/>
  <c r="AH92" i="40"/>
  <c r="H110" i="40"/>
  <c r="V93" i="40"/>
  <c r="I110" i="40"/>
  <c r="W93" i="40"/>
  <c r="AH93" i="40"/>
  <c r="H111" i="40"/>
  <c r="V94" i="40"/>
  <c r="I111" i="40"/>
  <c r="W94" i="40"/>
  <c r="AH94" i="40"/>
  <c r="H112" i="40"/>
  <c r="V95" i="40"/>
  <c r="I112" i="40"/>
  <c r="W95" i="40"/>
  <c r="AH95" i="40"/>
  <c r="H113" i="40"/>
  <c r="V96" i="40"/>
  <c r="I113" i="40"/>
  <c r="W96" i="40"/>
  <c r="AH96" i="40"/>
  <c r="H114" i="40"/>
  <c r="V97" i="40"/>
  <c r="I114" i="40"/>
  <c r="W97" i="40"/>
  <c r="AH97" i="40"/>
  <c r="H115" i="40"/>
  <c r="V98" i="40"/>
  <c r="I115" i="40"/>
  <c r="W98" i="40"/>
  <c r="AH98" i="40"/>
  <c r="H116" i="40"/>
  <c r="V99" i="40"/>
  <c r="I116" i="40"/>
  <c r="W99" i="40"/>
  <c r="AH99" i="40"/>
  <c r="H117" i="40"/>
  <c r="V100" i="40"/>
  <c r="I117" i="40"/>
  <c r="W100" i="40"/>
  <c r="AH100" i="40"/>
  <c r="H118" i="40"/>
  <c r="V101" i="40"/>
  <c r="I118" i="40"/>
  <c r="W101" i="40"/>
  <c r="AH101" i="40"/>
  <c r="H119" i="40"/>
  <c r="V102" i="40"/>
  <c r="I119" i="40"/>
  <c r="W102" i="40"/>
  <c r="AH102" i="40"/>
  <c r="H120" i="40"/>
  <c r="V103" i="40"/>
  <c r="I120" i="40"/>
  <c r="W103" i="40"/>
  <c r="AH103" i="40"/>
  <c r="H121" i="40"/>
  <c r="V104" i="40"/>
  <c r="I121" i="40"/>
  <c r="W104" i="40"/>
  <c r="AH104" i="40"/>
  <c r="H122" i="40"/>
  <c r="V105" i="40"/>
  <c r="I122" i="40"/>
  <c r="W105" i="40"/>
  <c r="AH105" i="40"/>
  <c r="H123" i="40"/>
  <c r="V106" i="40"/>
  <c r="I123" i="40"/>
  <c r="W106" i="40"/>
  <c r="AH106" i="40"/>
  <c r="H124" i="40"/>
  <c r="V107" i="40"/>
  <c r="I124" i="40"/>
  <c r="W107" i="40"/>
  <c r="AH107" i="40"/>
  <c r="H125" i="40"/>
  <c r="V108" i="40"/>
  <c r="I125" i="40"/>
  <c r="W108" i="40"/>
  <c r="AH108" i="40"/>
  <c r="H126" i="40"/>
  <c r="V109" i="40"/>
  <c r="I126" i="40"/>
  <c r="W109" i="40"/>
  <c r="AH109" i="40"/>
  <c r="H127" i="40"/>
  <c r="V110" i="40"/>
  <c r="I127" i="40"/>
  <c r="W110" i="40"/>
  <c r="AH110" i="40"/>
  <c r="H128" i="40"/>
  <c r="V111" i="40"/>
  <c r="I128" i="40"/>
  <c r="W111" i="40"/>
  <c r="AH111" i="40"/>
  <c r="H129" i="40"/>
  <c r="V112" i="40"/>
  <c r="I129" i="40"/>
  <c r="W112" i="40"/>
  <c r="AH112" i="40"/>
  <c r="H130" i="40"/>
  <c r="V113" i="40"/>
  <c r="I130" i="40"/>
  <c r="W113" i="40"/>
  <c r="AH113" i="40"/>
  <c r="H131" i="40"/>
  <c r="V114" i="40"/>
  <c r="I131" i="40"/>
  <c r="W114" i="40"/>
  <c r="AH114" i="40"/>
  <c r="H132" i="40"/>
  <c r="V115" i="40"/>
  <c r="I132" i="40"/>
  <c r="W115" i="40"/>
  <c r="AH115" i="40"/>
  <c r="H133" i="40"/>
  <c r="V116" i="40"/>
  <c r="I133" i="40"/>
  <c r="W116" i="40"/>
  <c r="AH116" i="40"/>
  <c r="H134" i="40"/>
  <c r="V117" i="40"/>
  <c r="I134" i="40"/>
  <c r="W117" i="40"/>
  <c r="AH117" i="40"/>
  <c r="H135" i="40"/>
  <c r="V118" i="40"/>
  <c r="I135" i="40"/>
  <c r="W118" i="40"/>
  <c r="AH118" i="40"/>
  <c r="H136" i="40"/>
  <c r="V119" i="40"/>
  <c r="I136" i="40"/>
  <c r="W119" i="40"/>
  <c r="AH119" i="40"/>
  <c r="H137" i="40"/>
  <c r="V120" i="40"/>
  <c r="I137" i="40"/>
  <c r="W120" i="40"/>
  <c r="AH120" i="40"/>
  <c r="H138" i="40"/>
  <c r="V121" i="40"/>
  <c r="I138" i="40"/>
  <c r="W121" i="40"/>
  <c r="AH121" i="40"/>
  <c r="H139" i="40"/>
  <c r="V122" i="40"/>
  <c r="I139" i="40"/>
  <c r="W122" i="40"/>
  <c r="AH122" i="40"/>
  <c r="H140" i="40"/>
  <c r="V123" i="40"/>
  <c r="I140" i="40"/>
  <c r="W123" i="40"/>
  <c r="AH123" i="40"/>
  <c r="H141" i="40"/>
  <c r="V124" i="40"/>
  <c r="I141" i="40"/>
  <c r="W124" i="40"/>
  <c r="AH124" i="40"/>
  <c r="H142" i="40"/>
  <c r="V125" i="40"/>
  <c r="I142" i="40"/>
  <c r="W125" i="40"/>
  <c r="AH125" i="40"/>
  <c r="H143" i="40"/>
  <c r="V126" i="40"/>
  <c r="I143" i="40"/>
  <c r="W126" i="40"/>
  <c r="AH126" i="40"/>
  <c r="H144" i="40"/>
  <c r="V127" i="40"/>
  <c r="I144" i="40"/>
  <c r="W127" i="40"/>
  <c r="AH127" i="40"/>
  <c r="H145" i="40"/>
  <c r="V128" i="40"/>
  <c r="I145" i="40"/>
  <c r="W128" i="40"/>
  <c r="AH128" i="40"/>
  <c r="H146" i="40"/>
  <c r="V129" i="40"/>
  <c r="I146" i="40"/>
  <c r="W129" i="40"/>
  <c r="AH129" i="40"/>
  <c r="H147" i="40"/>
  <c r="V130" i="40"/>
  <c r="I147" i="40"/>
  <c r="W130" i="40"/>
  <c r="AH130" i="40"/>
  <c r="H148" i="40"/>
  <c r="V131" i="40"/>
  <c r="I148" i="40"/>
  <c r="W131" i="40"/>
  <c r="AH131" i="40"/>
  <c r="H149" i="40"/>
  <c r="V132" i="40"/>
  <c r="I149" i="40"/>
  <c r="W132" i="40"/>
  <c r="AH132" i="40"/>
  <c r="H150" i="40"/>
  <c r="V133" i="40"/>
  <c r="I150" i="40"/>
  <c r="W133" i="40"/>
  <c r="AH133" i="40"/>
  <c r="H151" i="40"/>
  <c r="V134" i="40"/>
  <c r="I151" i="40"/>
  <c r="W134" i="40"/>
  <c r="AH134" i="40"/>
  <c r="H152" i="40"/>
  <c r="V135" i="40"/>
  <c r="I152" i="40"/>
  <c r="W135" i="40"/>
  <c r="AH135" i="40"/>
  <c r="H153" i="40"/>
  <c r="V136" i="40"/>
  <c r="I153" i="40"/>
  <c r="W136" i="40"/>
  <c r="AH136" i="40"/>
  <c r="H154" i="40"/>
  <c r="V137" i="40"/>
  <c r="I154" i="40"/>
  <c r="W137" i="40"/>
  <c r="AH137" i="40"/>
  <c r="H155" i="40"/>
  <c r="V138" i="40"/>
  <c r="I155" i="40"/>
  <c r="W138" i="40"/>
  <c r="AH138" i="40"/>
  <c r="H156" i="40"/>
  <c r="V139" i="40"/>
  <c r="I156" i="40"/>
  <c r="W139" i="40"/>
  <c r="AH139" i="40"/>
  <c r="H157" i="40"/>
  <c r="V140" i="40"/>
  <c r="I157" i="40"/>
  <c r="W140" i="40"/>
  <c r="AH140" i="40"/>
  <c r="H158" i="40"/>
  <c r="V141" i="40"/>
  <c r="I158" i="40"/>
  <c r="W141" i="40"/>
  <c r="AH141" i="40"/>
  <c r="H159" i="40"/>
  <c r="V142" i="40"/>
  <c r="I159" i="40"/>
  <c r="W142" i="40"/>
  <c r="AH142" i="40"/>
  <c r="H160" i="40"/>
  <c r="V143" i="40"/>
  <c r="I160" i="40"/>
  <c r="W143" i="40"/>
  <c r="AH143" i="40"/>
  <c r="H161" i="40"/>
  <c r="V144" i="40"/>
  <c r="I161" i="40"/>
  <c r="W144" i="40"/>
  <c r="AH144" i="40"/>
  <c r="H162" i="40"/>
  <c r="V145" i="40"/>
  <c r="I162" i="40"/>
  <c r="W145" i="40"/>
  <c r="AH145" i="40"/>
  <c r="H163" i="40"/>
  <c r="V146" i="40"/>
  <c r="I163" i="40"/>
  <c r="W146" i="40"/>
  <c r="AH146" i="40"/>
  <c r="H164" i="40"/>
  <c r="V147" i="40"/>
  <c r="I164" i="40"/>
  <c r="W147" i="40"/>
  <c r="AH147" i="40"/>
  <c r="H165" i="40"/>
  <c r="V148" i="40"/>
  <c r="I165" i="40"/>
  <c r="W148" i="40"/>
  <c r="AH148" i="40"/>
  <c r="H166" i="40"/>
  <c r="V149" i="40"/>
  <c r="I166" i="40"/>
  <c r="W149" i="40"/>
  <c r="AH149" i="40"/>
  <c r="H167" i="40"/>
  <c r="V150" i="40"/>
  <c r="I167" i="40"/>
  <c r="W150" i="40"/>
  <c r="AH150" i="40"/>
  <c r="H168" i="40"/>
  <c r="V151" i="40"/>
  <c r="I168" i="40"/>
  <c r="W151" i="40"/>
  <c r="AH151" i="40"/>
  <c r="H169" i="40"/>
  <c r="V152" i="40"/>
  <c r="I169" i="40"/>
  <c r="W152" i="40"/>
  <c r="AH152" i="40"/>
  <c r="AG153" i="40"/>
  <c r="AD441" i="40"/>
  <c r="AC441" i="40"/>
  <c r="AA441" i="40"/>
  <c r="AB441" i="40"/>
  <c r="Z440" i="40"/>
  <c r="AH440" i="40"/>
  <c r="AA152" i="40"/>
  <c r="AG152" i="40"/>
  <c r="AD440" i="40"/>
  <c r="AC440" i="40"/>
  <c r="AA440" i="40"/>
  <c r="AB440" i="40"/>
  <c r="Z439" i="40"/>
  <c r="AH439" i="40"/>
  <c r="AA151" i="40"/>
  <c r="AG151" i="40"/>
  <c r="AD439" i="40"/>
  <c r="AC439" i="40"/>
  <c r="AA439" i="40"/>
  <c r="AB439" i="40"/>
  <c r="Z438" i="40"/>
  <c r="AH438" i="40"/>
  <c r="AG150" i="40"/>
  <c r="AD438" i="40"/>
  <c r="AC438" i="40"/>
  <c r="Z437" i="40"/>
  <c r="AH437" i="40"/>
  <c r="AA149" i="40"/>
  <c r="AG149" i="40"/>
  <c r="AD437" i="40"/>
  <c r="AC437" i="40"/>
  <c r="AA437" i="40"/>
  <c r="AB437" i="40"/>
  <c r="Z436" i="40"/>
  <c r="AH436" i="40"/>
  <c r="AA148" i="40"/>
  <c r="AG148" i="40"/>
  <c r="AD436" i="40"/>
  <c r="AC436" i="40"/>
  <c r="AA436" i="40"/>
  <c r="AB436" i="40"/>
  <c r="Z435" i="40"/>
  <c r="AH435" i="40"/>
  <c r="AA147" i="40"/>
  <c r="AG147" i="40"/>
  <c r="AD435" i="40"/>
  <c r="AC435" i="40"/>
  <c r="AA435" i="40"/>
  <c r="AB435" i="40"/>
  <c r="Z434" i="40"/>
  <c r="AH434" i="40"/>
  <c r="AA146" i="40"/>
  <c r="AG146" i="40"/>
  <c r="AD434" i="40"/>
  <c r="AC434" i="40"/>
  <c r="AA434" i="40"/>
  <c r="AB434" i="40"/>
  <c r="R64" i="40"/>
  <c r="F4" i="40"/>
  <c r="K81" i="40"/>
  <c r="J82" i="40"/>
  <c r="K82" i="40"/>
  <c r="X65" i="40"/>
  <c r="J83" i="40"/>
  <c r="K83" i="40"/>
  <c r="X66" i="40"/>
  <c r="J84" i="40"/>
  <c r="K84" i="40"/>
  <c r="X67" i="40"/>
  <c r="J85" i="40"/>
  <c r="K85" i="40"/>
  <c r="X68" i="40"/>
  <c r="J86" i="40"/>
  <c r="K86" i="40"/>
  <c r="X69" i="40"/>
  <c r="J87" i="40"/>
  <c r="K87" i="40"/>
  <c r="X70" i="40"/>
  <c r="J88" i="40"/>
  <c r="K88" i="40"/>
  <c r="X71" i="40"/>
  <c r="J89" i="40"/>
  <c r="K89" i="40"/>
  <c r="X72" i="40"/>
  <c r="J90" i="40"/>
  <c r="K90" i="40"/>
  <c r="X73" i="40"/>
  <c r="J91" i="40"/>
  <c r="K91" i="40"/>
  <c r="X74" i="40"/>
  <c r="J92" i="40"/>
  <c r="K92" i="40"/>
  <c r="X75" i="40"/>
  <c r="J93" i="40"/>
  <c r="K93" i="40"/>
  <c r="X76" i="40"/>
  <c r="J94" i="40"/>
  <c r="K94" i="40"/>
  <c r="X77" i="40"/>
  <c r="J95" i="40"/>
  <c r="K95" i="40"/>
  <c r="X78" i="40"/>
  <c r="J96" i="40"/>
  <c r="K96" i="40"/>
  <c r="X79" i="40"/>
  <c r="J97" i="40"/>
  <c r="K97" i="40"/>
  <c r="X80" i="40"/>
  <c r="J98" i="40"/>
  <c r="K98" i="40"/>
  <c r="X81" i="40"/>
  <c r="J99" i="40"/>
  <c r="K99" i="40"/>
  <c r="X82" i="40"/>
  <c r="J100" i="40"/>
  <c r="K100" i="40"/>
  <c r="X83" i="40"/>
  <c r="J101" i="40"/>
  <c r="K101" i="40"/>
  <c r="X84" i="40"/>
  <c r="J102" i="40"/>
  <c r="K102" i="40"/>
  <c r="X85" i="40"/>
  <c r="J103" i="40"/>
  <c r="K103" i="40"/>
  <c r="X86" i="40"/>
  <c r="J104" i="40"/>
  <c r="K104" i="40"/>
  <c r="X87" i="40"/>
  <c r="J105" i="40"/>
  <c r="K105" i="40"/>
  <c r="X88" i="40"/>
  <c r="J106" i="40"/>
  <c r="K106" i="40"/>
  <c r="X89" i="40"/>
  <c r="J107" i="40"/>
  <c r="K107" i="40"/>
  <c r="X90" i="40"/>
  <c r="J108" i="40"/>
  <c r="K108" i="40"/>
  <c r="X91" i="40"/>
  <c r="J109" i="40"/>
  <c r="K109" i="40"/>
  <c r="X92" i="40"/>
  <c r="J110" i="40"/>
  <c r="K110" i="40"/>
  <c r="X93" i="40"/>
  <c r="J111" i="40"/>
  <c r="K111" i="40"/>
  <c r="X94" i="40"/>
  <c r="J112" i="40"/>
  <c r="K112" i="40"/>
  <c r="X95" i="40"/>
  <c r="J113" i="40"/>
  <c r="K113" i="40"/>
  <c r="X96" i="40"/>
  <c r="J114" i="40"/>
  <c r="K114" i="40"/>
  <c r="X97" i="40"/>
  <c r="J115" i="40"/>
  <c r="K115" i="40"/>
  <c r="X98" i="40"/>
  <c r="J116" i="40"/>
  <c r="K116" i="40"/>
  <c r="X99" i="40"/>
  <c r="Y65" i="40"/>
  <c r="Y66" i="40"/>
  <c r="Y67" i="40"/>
  <c r="Y68" i="40"/>
  <c r="Y69" i="40"/>
  <c r="Y70" i="40"/>
  <c r="Y71" i="40"/>
  <c r="Y72" i="40"/>
  <c r="Y73" i="40"/>
  <c r="Y74" i="40"/>
  <c r="Y75" i="40"/>
  <c r="Y76" i="40"/>
  <c r="Y77" i="40"/>
  <c r="Y78" i="40"/>
  <c r="Y79" i="40"/>
  <c r="Y80" i="40"/>
  <c r="Y81" i="40"/>
  <c r="Y82" i="40"/>
  <c r="Y83" i="40"/>
  <c r="Y84" i="40"/>
  <c r="Y85" i="40"/>
  <c r="Y86" i="40"/>
  <c r="Y87" i="40"/>
  <c r="Y88" i="40"/>
  <c r="Y89" i="40"/>
  <c r="Y90" i="40"/>
  <c r="Y91" i="40"/>
  <c r="Y92" i="40"/>
  <c r="Y93" i="40"/>
  <c r="Y94" i="40"/>
  <c r="Y95" i="40"/>
  <c r="Y96" i="40"/>
  <c r="Y97" i="40"/>
  <c r="Y98" i="40"/>
  <c r="Y99" i="40"/>
  <c r="R65" i="40"/>
  <c r="F5" i="40"/>
  <c r="R66" i="40"/>
  <c r="F6" i="40"/>
  <c r="R67" i="40"/>
  <c r="F7" i="40"/>
  <c r="R68" i="40"/>
  <c r="F8" i="40"/>
  <c r="R69" i="40"/>
  <c r="F9" i="40"/>
  <c r="R70" i="40"/>
  <c r="F10" i="40"/>
  <c r="R71" i="40"/>
  <c r="F11" i="40"/>
  <c r="R72" i="40"/>
  <c r="F12" i="40"/>
  <c r="AI15" i="40"/>
  <c r="O3" i="40"/>
  <c r="P3" i="40"/>
  <c r="Q3" i="40"/>
  <c r="R3" i="40"/>
  <c r="S3" i="40"/>
  <c r="C23" i="40"/>
  <c r="C24" i="40"/>
  <c r="C25" i="40"/>
  <c r="T3" i="40"/>
  <c r="U3" i="40"/>
  <c r="V3" i="40"/>
  <c r="R4" i="40"/>
  <c r="AL3" i="40"/>
  <c r="AL4" i="40"/>
  <c r="AN4" i="40"/>
  <c r="AL5" i="40"/>
  <c r="AN5" i="40"/>
  <c r="AL6" i="40"/>
  <c r="AN6" i="40"/>
  <c r="AL7" i="40"/>
  <c r="AN7" i="40"/>
  <c r="AL8" i="40"/>
  <c r="AN8" i="40"/>
  <c r="AL9" i="40"/>
  <c r="AN9" i="40"/>
  <c r="AL10" i="40"/>
  <c r="AN10" i="40"/>
  <c r="AL11" i="40"/>
  <c r="AN11" i="40"/>
  <c r="AL12" i="40"/>
  <c r="AN12" i="40"/>
  <c r="C17" i="40"/>
  <c r="C18" i="40"/>
  <c r="C19" i="40"/>
  <c r="C20" i="40"/>
  <c r="C21" i="40"/>
  <c r="C22" i="40"/>
  <c r="S434" i="40"/>
  <c r="M434" i="40"/>
  <c r="Z433" i="40"/>
  <c r="AH433" i="40"/>
  <c r="AA145" i="40"/>
  <c r="AG145" i="40"/>
  <c r="AD433" i="40"/>
  <c r="AC433" i="40"/>
  <c r="AA433" i="40"/>
  <c r="AB433" i="40"/>
  <c r="R433" i="40"/>
  <c r="L433" i="40"/>
  <c r="Z432" i="40"/>
  <c r="AH432" i="40"/>
  <c r="AG144" i="40"/>
  <c r="AD432" i="40"/>
  <c r="AC432" i="40"/>
  <c r="Q432" i="40"/>
  <c r="K432" i="40"/>
  <c r="Z431" i="40"/>
  <c r="AH431" i="40"/>
  <c r="AA143" i="40"/>
  <c r="AG143" i="40"/>
  <c r="AD431" i="40"/>
  <c r="AC431" i="40"/>
  <c r="AA431" i="40"/>
  <c r="AB431" i="40"/>
  <c r="P431" i="40"/>
  <c r="J431" i="40"/>
  <c r="Z430" i="40"/>
  <c r="AH430" i="40"/>
  <c r="AA142" i="40"/>
  <c r="AG142" i="40"/>
  <c r="AD430" i="40"/>
  <c r="AC430" i="40"/>
  <c r="AA430" i="40"/>
  <c r="AB430" i="40"/>
  <c r="O430" i="40"/>
  <c r="I430" i="40"/>
  <c r="Z429" i="40"/>
  <c r="AH429" i="40"/>
  <c r="AA141" i="40"/>
  <c r="AG141" i="40"/>
  <c r="AD429" i="40"/>
  <c r="AC429" i="40"/>
  <c r="AA429" i="40"/>
  <c r="AB429" i="40"/>
  <c r="N429" i="40"/>
  <c r="H429" i="40"/>
  <c r="Z428" i="40"/>
  <c r="AH428" i="40"/>
  <c r="AA140" i="40"/>
  <c r="AG140" i="40"/>
  <c r="AD428" i="40"/>
  <c r="AC428" i="40"/>
  <c r="AA428" i="40"/>
  <c r="AB428" i="40"/>
  <c r="T428" i="40"/>
  <c r="B428" i="40"/>
  <c r="Z427" i="40"/>
  <c r="AH427" i="40"/>
  <c r="AA139" i="40"/>
  <c r="AG139" i="40"/>
  <c r="AD427" i="40"/>
  <c r="AC427" i="40"/>
  <c r="AA427" i="40"/>
  <c r="AB427" i="40"/>
  <c r="T427" i="40"/>
  <c r="G427" i="40"/>
  <c r="F427" i="40"/>
  <c r="E427" i="40"/>
  <c r="D427" i="40"/>
  <c r="C427" i="40"/>
  <c r="B427" i="40"/>
  <c r="Z426" i="40"/>
  <c r="AH426" i="40"/>
  <c r="AG138" i="40"/>
  <c r="AD426" i="40"/>
  <c r="AC426" i="40"/>
  <c r="T426" i="40"/>
  <c r="S426" i="40"/>
  <c r="R426" i="40"/>
  <c r="Q426" i="40"/>
  <c r="P426" i="40"/>
  <c r="O426" i="40"/>
  <c r="N426" i="40"/>
  <c r="M426" i="40"/>
  <c r="L426" i="40"/>
  <c r="K426" i="40"/>
  <c r="J426" i="40"/>
  <c r="I426" i="40"/>
  <c r="H426" i="40"/>
  <c r="G426" i="40"/>
  <c r="F426" i="40"/>
  <c r="E426" i="40"/>
  <c r="D426" i="40"/>
  <c r="C426" i="40"/>
  <c r="B426" i="40"/>
  <c r="Z425" i="40"/>
  <c r="AH425" i="40"/>
  <c r="AA137" i="40"/>
  <c r="AG137" i="40"/>
  <c r="AD425" i="40"/>
  <c r="AC425" i="40"/>
  <c r="AA425" i="40"/>
  <c r="AB425" i="40"/>
  <c r="Q4" i="40"/>
  <c r="AG3" i="40"/>
  <c r="AG4" i="40"/>
  <c r="AI4" i="40"/>
  <c r="AG5" i="40"/>
  <c r="AI5" i="40"/>
  <c r="AG6" i="40"/>
  <c r="AI6" i="40"/>
  <c r="AG7" i="40"/>
  <c r="AI7" i="40"/>
  <c r="AG8" i="40"/>
  <c r="AI8" i="40"/>
  <c r="AG9" i="40"/>
  <c r="AI9" i="40"/>
  <c r="AG10" i="40"/>
  <c r="AI10" i="40"/>
  <c r="AG11" i="40"/>
  <c r="AI11" i="40"/>
  <c r="AG12" i="40"/>
  <c r="AI12" i="40"/>
  <c r="S425" i="40"/>
  <c r="M425" i="40"/>
  <c r="Z424" i="40"/>
  <c r="AH424" i="40"/>
  <c r="AA136" i="40"/>
  <c r="AG136" i="40"/>
  <c r="AD424" i="40"/>
  <c r="AC424" i="40"/>
  <c r="AA424" i="40"/>
  <c r="AB424" i="40"/>
  <c r="R424" i="40"/>
  <c r="L424" i="40"/>
  <c r="Z423" i="40"/>
  <c r="AH423" i="40"/>
  <c r="AA135" i="40"/>
  <c r="AG135" i="40"/>
  <c r="AD423" i="40"/>
  <c r="AC423" i="40"/>
  <c r="AA423" i="40"/>
  <c r="AB423" i="40"/>
  <c r="Q423" i="40"/>
  <c r="K423" i="40"/>
  <c r="Z422" i="40"/>
  <c r="AH422" i="40"/>
  <c r="AA134" i="40"/>
  <c r="AG134" i="40"/>
  <c r="AD422" i="40"/>
  <c r="AC422" i="40"/>
  <c r="AA422" i="40"/>
  <c r="AB422" i="40"/>
  <c r="P422" i="40"/>
  <c r="J422" i="40"/>
  <c r="Z421" i="40"/>
  <c r="AH421" i="40"/>
  <c r="AA133" i="40"/>
  <c r="AG133" i="40"/>
  <c r="AD421" i="40"/>
  <c r="AC421" i="40"/>
  <c r="AA421" i="40"/>
  <c r="AB421" i="40"/>
  <c r="O421" i="40"/>
  <c r="I421" i="40"/>
  <c r="Z420" i="40"/>
  <c r="AH420" i="40"/>
  <c r="AG132" i="40"/>
  <c r="AD420" i="40"/>
  <c r="AC420" i="40"/>
  <c r="N420" i="40"/>
  <c r="H420" i="40"/>
  <c r="Z419" i="40"/>
  <c r="AH419" i="40"/>
  <c r="AA131" i="40"/>
  <c r="AG131" i="40"/>
  <c r="AD419" i="40"/>
  <c r="AC419" i="40"/>
  <c r="AA419" i="40"/>
  <c r="AB419" i="40"/>
  <c r="T419" i="40"/>
  <c r="B419" i="40"/>
  <c r="Z418" i="40"/>
  <c r="AH418" i="40"/>
  <c r="AA130" i="40"/>
  <c r="AG130" i="40"/>
  <c r="AD418" i="40"/>
  <c r="AC418" i="40"/>
  <c r="AA418" i="40"/>
  <c r="AB418" i="40"/>
  <c r="T418" i="40"/>
  <c r="G418" i="40"/>
  <c r="F418" i="40"/>
  <c r="E418" i="40"/>
  <c r="D418" i="40"/>
  <c r="C418" i="40"/>
  <c r="B418" i="40"/>
  <c r="Z417" i="40"/>
  <c r="AH417" i="40"/>
  <c r="AA129" i="40"/>
  <c r="AG129" i="40"/>
  <c r="AD417" i="40"/>
  <c r="AC417" i="40"/>
  <c r="AA417" i="40"/>
  <c r="AB417" i="40"/>
  <c r="T417" i="40"/>
  <c r="S417" i="40"/>
  <c r="R417" i="40"/>
  <c r="Q417" i="40"/>
  <c r="P417" i="40"/>
  <c r="O417" i="40"/>
  <c r="N417" i="40"/>
  <c r="M417" i="40"/>
  <c r="L417" i="40"/>
  <c r="K417" i="40"/>
  <c r="J417" i="40"/>
  <c r="I417" i="40"/>
  <c r="H417" i="40"/>
  <c r="G417" i="40"/>
  <c r="F417" i="40"/>
  <c r="E417" i="40"/>
  <c r="D417" i="40"/>
  <c r="C417" i="40"/>
  <c r="B417" i="40"/>
  <c r="Z416" i="40"/>
  <c r="AH416" i="40"/>
  <c r="AA128" i="40"/>
  <c r="AG128" i="40"/>
  <c r="AD416" i="40"/>
  <c r="AC416" i="40"/>
  <c r="AA416" i="40"/>
  <c r="AB416" i="40"/>
  <c r="P4" i="40"/>
  <c r="AB3" i="40"/>
  <c r="AB4" i="40"/>
  <c r="AD4" i="40"/>
  <c r="AB5" i="40"/>
  <c r="AD5" i="40"/>
  <c r="AB6" i="40"/>
  <c r="AD6" i="40"/>
  <c r="AB7" i="40"/>
  <c r="AD7" i="40"/>
  <c r="AB8" i="40"/>
  <c r="AD8" i="40"/>
  <c r="AB9" i="40"/>
  <c r="AD9" i="40"/>
  <c r="AB10" i="40"/>
  <c r="AD10" i="40"/>
  <c r="AB11" i="40"/>
  <c r="AD11" i="40"/>
  <c r="AB12" i="40"/>
  <c r="AD12" i="40"/>
  <c r="S416" i="40"/>
  <c r="M416" i="40"/>
  <c r="Z415" i="40"/>
  <c r="AH415" i="40"/>
  <c r="AA127" i="40"/>
  <c r="AG127" i="40"/>
  <c r="AD415" i="40"/>
  <c r="AC415" i="40"/>
  <c r="AA415" i="40"/>
  <c r="AB415" i="40"/>
  <c r="R415" i="40"/>
  <c r="L415" i="40"/>
  <c r="Z414" i="40"/>
  <c r="AH414" i="40"/>
  <c r="AG126" i="40"/>
  <c r="AD414" i="40"/>
  <c r="AC414" i="40"/>
  <c r="Q414" i="40"/>
  <c r="K414" i="40"/>
  <c r="Z413" i="40"/>
  <c r="AH413" i="40"/>
  <c r="AA125" i="40"/>
  <c r="AG125" i="40"/>
  <c r="AD413" i="40"/>
  <c r="AC413" i="40"/>
  <c r="AA413" i="40"/>
  <c r="AB413" i="40"/>
  <c r="P413" i="40"/>
  <c r="J413" i="40"/>
  <c r="Z412" i="40"/>
  <c r="AH412" i="40"/>
  <c r="AA124" i="40"/>
  <c r="AG124" i="40"/>
  <c r="AD412" i="40"/>
  <c r="AC412" i="40"/>
  <c r="AA412" i="40"/>
  <c r="AB412" i="40"/>
  <c r="O412" i="40"/>
  <c r="I412" i="40"/>
  <c r="Z411" i="40"/>
  <c r="AH411" i="40"/>
  <c r="AA123" i="40"/>
  <c r="AG123" i="40"/>
  <c r="AD411" i="40"/>
  <c r="AC411" i="40"/>
  <c r="AA411" i="40"/>
  <c r="AB411" i="40"/>
  <c r="N411" i="40"/>
  <c r="H411" i="40"/>
  <c r="Z410" i="40"/>
  <c r="AH410" i="40"/>
  <c r="AA122" i="40"/>
  <c r="AG122" i="40"/>
  <c r="AD410" i="40"/>
  <c r="AC410" i="40"/>
  <c r="AA410" i="40"/>
  <c r="AB410" i="40"/>
  <c r="T410" i="40"/>
  <c r="B410" i="40"/>
  <c r="Z409" i="40"/>
  <c r="AH409" i="40"/>
  <c r="AA121" i="40"/>
  <c r="AG121" i="40"/>
  <c r="AD409" i="40"/>
  <c r="AC409" i="40"/>
  <c r="AA409" i="40"/>
  <c r="AB409" i="40"/>
  <c r="T409" i="40"/>
  <c r="G409" i="40"/>
  <c r="F409" i="40"/>
  <c r="E409" i="40"/>
  <c r="D409" i="40"/>
  <c r="C409" i="40"/>
  <c r="B409" i="40"/>
  <c r="Z408" i="40"/>
  <c r="AH408" i="40"/>
  <c r="AG120" i="40"/>
  <c r="AD408" i="40"/>
  <c r="AC408" i="40"/>
  <c r="T408" i="40"/>
  <c r="S408" i="40"/>
  <c r="R408" i="40"/>
  <c r="Q408" i="40"/>
  <c r="P408" i="40"/>
  <c r="O408" i="40"/>
  <c r="N408" i="40"/>
  <c r="M408" i="40"/>
  <c r="L408" i="40"/>
  <c r="K408" i="40"/>
  <c r="J408" i="40"/>
  <c r="I408" i="40"/>
  <c r="H408" i="40"/>
  <c r="G408" i="40"/>
  <c r="F408" i="40"/>
  <c r="E408" i="40"/>
  <c r="D408" i="40"/>
  <c r="C408" i="40"/>
  <c r="B408" i="40"/>
  <c r="Z407" i="40"/>
  <c r="AH407" i="40"/>
  <c r="AA119" i="40"/>
  <c r="AG119" i="40"/>
  <c r="AD407" i="40"/>
  <c r="AC407" i="40"/>
  <c r="AA407" i="40"/>
  <c r="AB407" i="40"/>
  <c r="O4" i="40"/>
  <c r="W3" i="40"/>
  <c r="W4" i="40"/>
  <c r="Y4" i="40"/>
  <c r="W5" i="40"/>
  <c r="Y5" i="40"/>
  <c r="W6" i="40"/>
  <c r="Y6" i="40"/>
  <c r="W7" i="40"/>
  <c r="Y7" i="40"/>
  <c r="W8" i="40"/>
  <c r="Y8" i="40"/>
  <c r="W9" i="40"/>
  <c r="Y9" i="40"/>
  <c r="W10" i="40"/>
  <c r="Y10" i="40"/>
  <c r="W11" i="40"/>
  <c r="Y11" i="40"/>
  <c r="W12" i="40"/>
  <c r="Y12" i="40"/>
  <c r="S407" i="40"/>
  <c r="M407" i="40"/>
  <c r="Z406" i="40"/>
  <c r="AH406" i="40"/>
  <c r="AA118" i="40"/>
  <c r="AG118" i="40"/>
  <c r="AD406" i="40"/>
  <c r="AC406" i="40"/>
  <c r="AA406" i="40"/>
  <c r="AB406" i="40"/>
  <c r="R406" i="40"/>
  <c r="L406" i="40"/>
  <c r="Z405" i="40"/>
  <c r="AH405" i="40"/>
  <c r="AA117" i="40"/>
  <c r="AG117" i="40"/>
  <c r="AD405" i="40"/>
  <c r="AC405" i="40"/>
  <c r="AA405" i="40"/>
  <c r="AB405" i="40"/>
  <c r="Q405" i="40"/>
  <c r="K405" i="40"/>
  <c r="Z404" i="40"/>
  <c r="AH404" i="40"/>
  <c r="AA116" i="40"/>
  <c r="AG116" i="40"/>
  <c r="AD404" i="40"/>
  <c r="AC404" i="40"/>
  <c r="AA404" i="40"/>
  <c r="AB404" i="40"/>
  <c r="P404" i="40"/>
  <c r="J404" i="40"/>
  <c r="Z403" i="40"/>
  <c r="AH403" i="40"/>
  <c r="AA115" i="40"/>
  <c r="AG115" i="40"/>
  <c r="AD403" i="40"/>
  <c r="AC403" i="40"/>
  <c r="AA403" i="40"/>
  <c r="AB403" i="40"/>
  <c r="O403" i="40"/>
  <c r="I403" i="40"/>
  <c r="Z402" i="40"/>
  <c r="AH402" i="40"/>
  <c r="AG114" i="40"/>
  <c r="AD402" i="40"/>
  <c r="AC402" i="40"/>
  <c r="N402" i="40"/>
  <c r="H402" i="40"/>
  <c r="Z401" i="40"/>
  <c r="AH401" i="40"/>
  <c r="AA113" i="40"/>
  <c r="AG113" i="40"/>
  <c r="AD401" i="40"/>
  <c r="AC401" i="40"/>
  <c r="AA401" i="40"/>
  <c r="AB401" i="40"/>
  <c r="T401" i="40"/>
  <c r="B401" i="40"/>
  <c r="Z400" i="40"/>
  <c r="AH400" i="40"/>
  <c r="AA112" i="40"/>
  <c r="AG112" i="40"/>
  <c r="AD400" i="40"/>
  <c r="AC400" i="40"/>
  <c r="AA400" i="40"/>
  <c r="AB400" i="40"/>
  <c r="T400" i="40"/>
  <c r="G400" i="40"/>
  <c r="F400" i="40"/>
  <c r="E400" i="40"/>
  <c r="D400" i="40"/>
  <c r="C400" i="40"/>
  <c r="B400" i="40"/>
  <c r="Z399" i="40"/>
  <c r="AH399" i="40"/>
  <c r="AA111" i="40"/>
  <c r="AG111" i="40"/>
  <c r="AD399" i="40"/>
  <c r="AC399" i="40"/>
  <c r="AA399" i="40"/>
  <c r="AB399" i="40"/>
  <c r="Z398" i="40"/>
  <c r="AH398" i="40"/>
  <c r="AA110" i="40"/>
  <c r="AG110" i="40"/>
  <c r="AD398" i="40"/>
  <c r="AC398" i="40"/>
  <c r="AA398" i="40"/>
  <c r="AB398" i="40"/>
  <c r="Z397" i="40"/>
  <c r="AH397" i="40"/>
  <c r="AA109" i="40"/>
  <c r="AG109" i="40"/>
  <c r="AD397" i="40"/>
  <c r="AC397" i="40"/>
  <c r="AA397" i="40"/>
  <c r="AB397" i="40"/>
  <c r="Z396" i="40"/>
  <c r="AH396" i="40"/>
  <c r="AG108" i="40"/>
  <c r="AD396" i="40"/>
  <c r="AC396" i="40"/>
  <c r="S396" i="40"/>
  <c r="F13" i="40"/>
  <c r="J396" i="40"/>
  <c r="Z395" i="40"/>
  <c r="AH395" i="40"/>
  <c r="AA107" i="40"/>
  <c r="AG107" i="40"/>
  <c r="AD395" i="40"/>
  <c r="AC395" i="40"/>
  <c r="AA395" i="40"/>
  <c r="AB395" i="40"/>
  <c r="R395" i="40"/>
  <c r="I395" i="40"/>
  <c r="Z394" i="40"/>
  <c r="AH394" i="40"/>
  <c r="AA106" i="40"/>
  <c r="AG106" i="40"/>
  <c r="AD394" i="40"/>
  <c r="AC394" i="40"/>
  <c r="AA394" i="40"/>
  <c r="AB394" i="40"/>
  <c r="Q394" i="40"/>
  <c r="H394" i="40"/>
  <c r="Z393" i="40"/>
  <c r="AH393" i="40"/>
  <c r="AA105" i="40"/>
  <c r="AG105" i="40"/>
  <c r="AD393" i="40"/>
  <c r="AC393" i="40"/>
  <c r="AA393" i="40"/>
  <c r="AB393" i="40"/>
  <c r="P393" i="40"/>
  <c r="G393" i="40"/>
  <c r="Z392" i="40"/>
  <c r="AH392" i="40"/>
  <c r="AA104" i="40"/>
  <c r="AG104" i="40"/>
  <c r="AD392" i="40"/>
  <c r="AC392" i="40"/>
  <c r="AA392" i="40"/>
  <c r="AB392" i="40"/>
  <c r="O392" i="40"/>
  <c r="F392" i="40"/>
  <c r="Z391" i="40"/>
  <c r="AH391" i="40"/>
  <c r="AA103" i="40"/>
  <c r="AG103" i="40"/>
  <c r="AD391" i="40"/>
  <c r="AC391" i="40"/>
  <c r="AA391" i="40"/>
  <c r="AB391" i="40"/>
  <c r="N391" i="40"/>
  <c r="E391" i="40"/>
  <c r="Z390" i="40"/>
  <c r="AH390" i="40"/>
  <c r="AG102" i="40"/>
  <c r="AD390" i="40"/>
  <c r="AC390" i="40"/>
  <c r="M390" i="40"/>
  <c r="D390" i="40"/>
  <c r="Z389" i="40"/>
  <c r="AH389" i="40"/>
  <c r="AA101" i="40"/>
  <c r="AG101" i="40"/>
  <c r="AD389" i="40"/>
  <c r="AC389" i="40"/>
  <c r="AA389" i="40"/>
  <c r="AB389" i="40"/>
  <c r="L389" i="40"/>
  <c r="C389" i="40"/>
  <c r="Z388" i="40"/>
  <c r="AH388" i="40"/>
  <c r="AA100" i="40"/>
  <c r="AG100" i="40"/>
  <c r="AD388" i="40"/>
  <c r="AC388" i="40"/>
  <c r="AA388" i="40"/>
  <c r="AB388" i="40"/>
  <c r="K388" i="40"/>
  <c r="B388" i="40"/>
  <c r="Z387" i="40"/>
  <c r="AH387" i="40"/>
  <c r="AA99" i="40"/>
  <c r="AG99" i="40"/>
  <c r="AD387" i="40"/>
  <c r="AC387" i="40"/>
  <c r="AA387" i="40"/>
  <c r="AB387" i="40"/>
  <c r="Z386" i="40"/>
  <c r="AH386" i="40"/>
  <c r="AA98" i="40"/>
  <c r="AG98" i="40"/>
  <c r="AD386" i="40"/>
  <c r="AC386" i="40"/>
  <c r="AA386" i="40"/>
  <c r="AB386" i="40"/>
  <c r="Z385" i="40"/>
  <c r="AH385" i="40"/>
  <c r="AA97" i="40"/>
  <c r="AG97" i="40"/>
  <c r="AD385" i="40"/>
  <c r="AC385" i="40"/>
  <c r="AA385" i="40"/>
  <c r="AB385" i="40"/>
  <c r="Z384" i="40"/>
  <c r="AH384" i="40"/>
  <c r="AA96" i="40"/>
  <c r="AG96" i="40"/>
  <c r="AD384" i="40"/>
  <c r="AC384" i="40"/>
  <c r="AA384" i="40"/>
  <c r="AB384" i="40"/>
  <c r="Z383" i="40"/>
  <c r="AH383" i="40"/>
  <c r="AA95" i="40"/>
  <c r="AG95" i="40"/>
  <c r="AD383" i="40"/>
  <c r="AC383" i="40"/>
  <c r="AA383" i="40"/>
  <c r="AB383" i="40"/>
  <c r="Z382" i="40"/>
  <c r="AH382" i="40"/>
  <c r="AA94" i="40"/>
  <c r="AG94" i="40"/>
  <c r="AD382" i="40"/>
  <c r="AC382" i="40"/>
  <c r="AA382" i="40"/>
  <c r="AB382" i="40"/>
  <c r="Z381" i="40"/>
  <c r="AH381" i="40"/>
  <c r="AA93" i="40"/>
  <c r="AG93" i="40"/>
  <c r="AD381" i="40"/>
  <c r="AC381" i="40"/>
  <c r="AA381" i="40"/>
  <c r="AB381" i="40"/>
  <c r="Z380" i="40"/>
  <c r="AH380" i="40"/>
  <c r="AA92" i="40"/>
  <c r="AG92" i="40"/>
  <c r="AD380" i="40"/>
  <c r="AC380" i="40"/>
  <c r="AA380" i="40"/>
  <c r="AB380" i="40"/>
  <c r="Z379" i="40"/>
  <c r="AH379" i="40"/>
  <c r="AA91" i="40"/>
  <c r="AG91" i="40"/>
  <c r="AD379" i="40"/>
  <c r="AC379" i="40"/>
  <c r="AA379" i="40"/>
  <c r="AB379" i="40"/>
  <c r="Z378" i="40"/>
  <c r="AH378" i="40"/>
  <c r="AA90" i="40"/>
  <c r="AG90" i="40"/>
  <c r="AD378" i="40"/>
  <c r="AC378" i="40"/>
  <c r="AA378" i="40"/>
  <c r="AB378" i="40"/>
  <c r="Z377" i="40"/>
  <c r="AH377" i="40"/>
  <c r="AA89" i="40"/>
  <c r="AG89" i="40"/>
  <c r="AD377" i="40"/>
  <c r="AC377" i="40"/>
  <c r="AA377" i="40"/>
  <c r="AB377" i="40"/>
  <c r="Z376" i="40"/>
  <c r="AH376" i="40"/>
  <c r="AA88" i="40"/>
  <c r="AG88" i="40"/>
  <c r="AD376" i="40"/>
  <c r="AC376" i="40"/>
  <c r="AA376" i="40"/>
  <c r="AB376" i="40"/>
  <c r="Z375" i="40"/>
  <c r="AH375" i="40"/>
  <c r="AA87" i="40"/>
  <c r="AG87" i="40"/>
  <c r="AD375" i="40"/>
  <c r="AC375" i="40"/>
  <c r="AA375" i="40"/>
  <c r="AB375" i="40"/>
  <c r="Z374" i="40"/>
  <c r="AH374" i="40"/>
  <c r="AA86" i="40"/>
  <c r="AG86" i="40"/>
  <c r="AD374" i="40"/>
  <c r="AC374" i="40"/>
  <c r="AA374" i="40"/>
  <c r="AB374" i="40"/>
  <c r="Z373" i="40"/>
  <c r="AH373" i="40"/>
  <c r="AA85" i="40"/>
  <c r="AG85" i="40"/>
  <c r="AD373" i="40"/>
  <c r="AC373" i="40"/>
  <c r="AA373" i="40"/>
  <c r="AB373" i="40"/>
  <c r="Z372" i="40"/>
  <c r="AH372" i="40"/>
  <c r="AA84" i="40"/>
  <c r="AG84" i="40"/>
  <c r="AD372" i="40"/>
  <c r="AC372" i="40"/>
  <c r="AA372" i="40"/>
  <c r="AB372" i="40"/>
  <c r="Z371" i="40"/>
  <c r="AH371" i="40"/>
  <c r="AA83" i="40"/>
  <c r="AG83" i="40"/>
  <c r="AD371" i="40"/>
  <c r="AC371" i="40"/>
  <c r="AA371" i="40"/>
  <c r="AB371" i="40"/>
  <c r="Z370" i="40"/>
  <c r="AH370" i="40"/>
  <c r="AA82" i="40"/>
  <c r="AG82" i="40"/>
  <c r="AD370" i="40"/>
  <c r="AC370" i="40"/>
  <c r="AA370" i="40"/>
  <c r="AB370" i="40"/>
  <c r="Z369" i="40"/>
  <c r="AH369" i="40"/>
  <c r="AA81" i="40"/>
  <c r="AG81" i="40"/>
  <c r="AD369" i="40"/>
  <c r="AC369" i="40"/>
  <c r="AA369" i="40"/>
  <c r="AB369" i="40"/>
  <c r="Z368" i="40"/>
  <c r="AH368" i="40"/>
  <c r="AA80" i="40"/>
  <c r="AG80" i="40"/>
  <c r="AD368" i="40"/>
  <c r="AC368" i="40"/>
  <c r="AA368" i="40"/>
  <c r="AB368" i="40"/>
  <c r="Z367" i="40"/>
  <c r="AH367" i="40"/>
  <c r="AA79" i="40"/>
  <c r="AG79" i="40"/>
  <c r="AD367" i="40"/>
  <c r="AC367" i="40"/>
  <c r="AA367" i="40"/>
  <c r="AB367" i="40"/>
  <c r="Z366" i="40"/>
  <c r="AH366" i="40"/>
  <c r="AA78" i="40"/>
  <c r="AG78" i="40"/>
  <c r="AD366" i="40"/>
  <c r="AC366" i="40"/>
  <c r="AA366" i="40"/>
  <c r="AB366" i="40"/>
  <c r="Z365" i="40"/>
  <c r="AH365" i="40"/>
  <c r="AA77" i="40"/>
  <c r="AG77" i="40"/>
  <c r="AD365" i="40"/>
  <c r="AC365" i="40"/>
  <c r="AA365" i="40"/>
  <c r="AB365" i="40"/>
  <c r="Z364" i="40"/>
  <c r="AH364" i="40"/>
  <c r="AA76" i="40"/>
  <c r="AG76" i="40"/>
  <c r="AD364" i="40"/>
  <c r="AC364" i="40"/>
  <c r="AA364" i="40"/>
  <c r="AB364" i="40"/>
  <c r="Z363" i="40"/>
  <c r="AH363" i="40"/>
  <c r="AA75" i="40"/>
  <c r="AG75" i="40"/>
  <c r="AD363" i="40"/>
  <c r="AC363" i="40"/>
  <c r="AA363" i="40"/>
  <c r="AB363" i="40"/>
  <c r="Z362" i="40"/>
  <c r="AH362" i="40"/>
  <c r="AA74" i="40"/>
  <c r="AG74" i="40"/>
  <c r="AD362" i="40"/>
  <c r="AC362" i="40"/>
  <c r="AA362" i="40"/>
  <c r="AB362" i="40"/>
  <c r="Z361" i="40"/>
  <c r="AH361" i="40"/>
  <c r="AA73" i="40"/>
  <c r="AG73" i="40"/>
  <c r="AD361" i="40"/>
  <c r="AC361" i="40"/>
  <c r="AA361" i="40"/>
  <c r="AB361" i="40"/>
  <c r="Z360" i="40"/>
  <c r="AH360" i="40"/>
  <c r="AA72" i="40"/>
  <c r="AG72" i="40"/>
  <c r="AD360" i="40"/>
  <c r="AC360" i="40"/>
  <c r="AA360" i="40"/>
  <c r="AB360" i="40"/>
  <c r="Z359" i="40"/>
  <c r="AH359" i="40"/>
  <c r="AA71" i="40"/>
  <c r="AG71" i="40"/>
  <c r="AD359" i="40"/>
  <c r="AC359" i="40"/>
  <c r="AA359" i="40"/>
  <c r="AB359" i="40"/>
  <c r="Z358" i="40"/>
  <c r="AH358" i="40"/>
  <c r="AA70" i="40"/>
  <c r="AG70" i="40"/>
  <c r="AD358" i="40"/>
  <c r="AC358" i="40"/>
  <c r="AA358" i="40"/>
  <c r="AB358" i="40"/>
  <c r="Z357" i="40"/>
  <c r="AH357" i="40"/>
  <c r="AA69" i="40"/>
  <c r="AG69" i="40"/>
  <c r="AD357" i="40"/>
  <c r="AC357" i="40"/>
  <c r="AA357" i="40"/>
  <c r="AB357" i="40"/>
  <c r="Z356" i="40"/>
  <c r="AH356" i="40"/>
  <c r="AA68" i="40"/>
  <c r="AG68" i="40"/>
  <c r="AD356" i="40"/>
  <c r="AC356" i="40"/>
  <c r="AA356" i="40"/>
  <c r="AB356" i="40"/>
  <c r="Z355" i="40"/>
  <c r="AH355" i="40"/>
  <c r="AA67" i="40"/>
  <c r="AG67" i="40"/>
  <c r="AD355" i="40"/>
  <c r="AC355" i="40"/>
  <c r="AA355" i="40"/>
  <c r="AB355" i="40"/>
  <c r="Z354" i="40"/>
  <c r="AH354" i="40"/>
  <c r="AA66" i="40"/>
  <c r="AG66" i="40"/>
  <c r="AD354" i="40"/>
  <c r="AC354" i="40"/>
  <c r="AA354" i="40"/>
  <c r="AB354" i="40"/>
  <c r="Z353" i="40"/>
  <c r="AH353" i="40"/>
  <c r="AA65" i="40"/>
  <c r="AG65" i="40"/>
  <c r="AD353" i="40"/>
  <c r="AC353" i="40"/>
  <c r="AA353" i="40"/>
  <c r="AB353" i="40"/>
  <c r="Z352" i="40"/>
  <c r="AH352" i="40"/>
  <c r="AA64" i="40"/>
  <c r="AG64" i="40"/>
  <c r="AD352" i="40"/>
  <c r="AC352" i="40"/>
  <c r="AA352" i="40"/>
  <c r="AB352" i="40"/>
  <c r="AF351" i="40"/>
  <c r="AE351" i="40"/>
  <c r="AD351" i="40"/>
  <c r="AC351" i="40"/>
  <c r="AB351" i="40"/>
  <c r="Z351" i="40"/>
  <c r="AF350" i="40"/>
  <c r="AE350" i="40"/>
  <c r="AD350" i="40"/>
  <c r="AC350" i="40"/>
  <c r="AB350" i="40"/>
  <c r="Z350" i="40"/>
  <c r="AF349" i="40"/>
  <c r="AE349" i="40"/>
  <c r="AD349" i="40"/>
  <c r="AC349" i="40"/>
  <c r="AB349" i="40"/>
  <c r="Z349" i="40"/>
  <c r="AF348" i="40"/>
  <c r="AE348" i="40"/>
  <c r="AD348" i="40"/>
  <c r="AC348" i="40"/>
  <c r="AB348" i="40"/>
  <c r="Z348" i="40"/>
  <c r="AF347" i="40"/>
  <c r="AE347" i="40"/>
  <c r="AD347" i="40"/>
  <c r="AC347" i="40"/>
  <c r="AB347" i="40"/>
  <c r="Z347" i="40"/>
  <c r="AF346" i="40"/>
  <c r="AE346" i="40"/>
  <c r="AD346" i="40"/>
  <c r="AC346" i="40"/>
  <c r="AB346" i="40"/>
  <c r="Z346" i="40"/>
  <c r="AF345" i="40"/>
  <c r="AE345" i="40"/>
  <c r="AD345" i="40"/>
  <c r="AC345" i="40"/>
  <c r="AB345" i="40"/>
  <c r="Z345" i="40"/>
  <c r="AF344" i="40"/>
  <c r="AE344" i="40"/>
  <c r="AD344" i="40"/>
  <c r="AC344" i="40"/>
  <c r="AB344" i="40"/>
  <c r="Z344" i="40"/>
  <c r="AF343" i="40"/>
  <c r="AE343" i="40"/>
  <c r="AD343" i="40"/>
  <c r="AC343" i="40"/>
  <c r="AB343" i="40"/>
  <c r="Z343" i="40"/>
  <c r="AF342" i="40"/>
  <c r="AE342" i="40"/>
  <c r="AD342" i="40"/>
  <c r="AC342" i="40"/>
  <c r="AB342" i="40"/>
  <c r="Z342" i="40"/>
  <c r="AF341" i="40"/>
  <c r="AE341" i="40"/>
  <c r="AD341" i="40"/>
  <c r="AC341" i="40"/>
  <c r="AB341" i="40"/>
  <c r="Z341" i="40"/>
  <c r="AF340" i="40"/>
  <c r="AE340" i="40"/>
  <c r="AD340" i="40"/>
  <c r="AC340" i="40"/>
  <c r="AB340" i="40"/>
  <c r="Z340" i="40"/>
  <c r="AF339" i="40"/>
  <c r="AE339" i="40"/>
  <c r="AD339" i="40"/>
  <c r="AC339" i="40"/>
  <c r="AB339" i="40"/>
  <c r="Z339" i="40"/>
  <c r="AF338" i="40"/>
  <c r="AE338" i="40"/>
  <c r="AD338" i="40"/>
  <c r="AC338" i="40"/>
  <c r="AB338" i="40"/>
  <c r="Z338" i="40"/>
  <c r="AF337" i="40"/>
  <c r="AE337" i="40"/>
  <c r="AD337" i="40"/>
  <c r="AC337" i="40"/>
  <c r="AB337" i="40"/>
  <c r="Z337" i="40"/>
  <c r="AF336" i="40"/>
  <c r="AE336" i="40"/>
  <c r="AD336" i="40"/>
  <c r="AC336" i="40"/>
  <c r="AB336" i="40"/>
  <c r="Z336" i="40"/>
  <c r="AF335" i="40"/>
  <c r="AE335" i="40"/>
  <c r="AD335" i="40"/>
  <c r="AC335" i="40"/>
  <c r="AB335" i="40"/>
  <c r="Z335" i="40"/>
  <c r="AF334" i="40"/>
  <c r="AE334" i="40"/>
  <c r="AD334" i="40"/>
  <c r="AC334" i="40"/>
  <c r="AB334" i="40"/>
  <c r="Z334" i="40"/>
  <c r="AF333" i="40"/>
  <c r="AE333" i="40"/>
  <c r="AD333" i="40"/>
  <c r="AC333" i="40"/>
  <c r="AB333" i="40"/>
  <c r="Z333" i="40"/>
  <c r="AF332" i="40"/>
  <c r="AE332" i="40"/>
  <c r="AD332" i="40"/>
  <c r="AC332" i="40"/>
  <c r="AB332" i="40"/>
  <c r="Z332" i="40"/>
  <c r="AF331" i="40"/>
  <c r="AE331" i="40"/>
  <c r="AD331" i="40"/>
  <c r="AC331" i="40"/>
  <c r="AB331" i="40"/>
  <c r="Z331" i="40"/>
  <c r="AF330" i="40"/>
  <c r="AE330" i="40"/>
  <c r="AD330" i="40"/>
  <c r="AC330" i="40"/>
  <c r="AB330" i="40"/>
  <c r="Z330" i="40"/>
  <c r="AF329" i="40"/>
  <c r="AE329" i="40"/>
  <c r="AD329" i="40"/>
  <c r="AC329" i="40"/>
  <c r="AB329" i="40"/>
  <c r="Z329" i="40"/>
  <c r="AF328" i="40"/>
  <c r="AE328" i="40"/>
  <c r="AD328" i="40"/>
  <c r="AC328" i="40"/>
  <c r="AB328" i="40"/>
  <c r="Z328" i="40"/>
  <c r="AF327" i="40"/>
  <c r="AE327" i="40"/>
  <c r="AD327" i="40"/>
  <c r="AC327" i="40"/>
  <c r="AB327" i="40"/>
  <c r="Z327" i="40"/>
  <c r="AF326" i="40"/>
  <c r="AE326" i="40"/>
  <c r="AD326" i="40"/>
  <c r="AC326" i="40"/>
  <c r="AB326" i="40"/>
  <c r="Z326" i="40"/>
  <c r="AF325" i="40"/>
  <c r="AE325" i="40"/>
  <c r="AD325" i="40"/>
  <c r="AC325" i="40"/>
  <c r="AB325" i="40"/>
  <c r="Z325" i="40"/>
  <c r="AF324" i="40"/>
  <c r="AE324" i="40"/>
  <c r="AD324" i="40"/>
  <c r="AC324" i="40"/>
  <c r="AB324" i="40"/>
  <c r="Z324" i="40"/>
  <c r="AF323" i="40"/>
  <c r="AE323" i="40"/>
  <c r="AD323" i="40"/>
  <c r="AC323" i="40"/>
  <c r="AB323" i="40"/>
  <c r="Z323" i="40"/>
  <c r="AF322" i="40"/>
  <c r="AE322" i="40"/>
  <c r="AD322" i="40"/>
  <c r="AC322" i="40"/>
  <c r="AB322" i="40"/>
  <c r="Z322" i="40"/>
  <c r="AF321" i="40"/>
  <c r="AE321" i="40"/>
  <c r="AD321" i="40"/>
  <c r="AC321" i="40"/>
  <c r="AB321" i="40"/>
  <c r="Z321" i="40"/>
  <c r="AF320" i="40"/>
  <c r="AE320" i="40"/>
  <c r="AD320" i="40"/>
  <c r="AC320" i="40"/>
  <c r="AB320" i="40"/>
  <c r="Z320" i="40"/>
  <c r="AF319" i="40"/>
  <c r="AE319" i="40"/>
  <c r="AD319" i="40"/>
  <c r="AC319" i="40"/>
  <c r="AB319" i="40"/>
  <c r="Z319" i="40"/>
  <c r="AF318" i="40"/>
  <c r="AE318" i="40"/>
  <c r="AD318" i="40"/>
  <c r="AC318" i="40"/>
  <c r="AB318" i="40"/>
  <c r="Z318" i="40"/>
  <c r="AF317" i="40"/>
  <c r="AE317" i="40"/>
  <c r="AD317" i="40"/>
  <c r="AC317" i="40"/>
  <c r="AB317" i="40"/>
  <c r="Z317" i="40"/>
  <c r="AF316" i="40"/>
  <c r="AE316" i="40"/>
  <c r="AD316" i="40"/>
  <c r="AC316" i="40"/>
  <c r="AB316" i="40"/>
  <c r="Z316" i="40"/>
  <c r="AF315" i="40"/>
  <c r="AE315" i="40"/>
  <c r="AD315" i="40"/>
  <c r="AC315" i="40"/>
  <c r="AB315" i="40"/>
  <c r="Z315" i="40"/>
  <c r="AF314" i="40"/>
  <c r="AE314" i="40"/>
  <c r="AD314" i="40"/>
  <c r="AC314" i="40"/>
  <c r="AB314" i="40"/>
  <c r="Z314" i="40"/>
  <c r="AF313" i="40"/>
  <c r="AE313" i="40"/>
  <c r="AD313" i="40"/>
  <c r="AC313" i="40"/>
  <c r="AB313" i="40"/>
  <c r="Z313" i="40"/>
  <c r="AF312" i="40"/>
  <c r="AE312" i="40"/>
  <c r="AD312" i="40"/>
  <c r="AC312" i="40"/>
  <c r="AB312" i="40"/>
  <c r="Z312" i="40"/>
  <c r="AF311" i="40"/>
  <c r="AE311" i="40"/>
  <c r="AD311" i="40"/>
  <c r="AC311" i="40"/>
  <c r="AB311" i="40"/>
  <c r="Z311" i="40"/>
  <c r="AF310" i="40"/>
  <c r="AE310" i="40"/>
  <c r="AD310" i="40"/>
  <c r="AC310" i="40"/>
  <c r="AB310" i="40"/>
  <c r="Z310" i="40"/>
  <c r="AF309" i="40"/>
  <c r="AE309" i="40"/>
  <c r="AD309" i="40"/>
  <c r="AC309" i="40"/>
  <c r="AB309" i="40"/>
  <c r="Z309" i="40"/>
  <c r="AF308" i="40"/>
  <c r="AE308" i="40"/>
  <c r="AD308" i="40"/>
  <c r="AC308" i="40"/>
  <c r="AB308" i="40"/>
  <c r="Z308" i="40"/>
  <c r="AF307" i="40"/>
  <c r="AE307" i="40"/>
  <c r="AD307" i="40"/>
  <c r="AC307" i="40"/>
  <c r="AB307" i="40"/>
  <c r="Z307" i="40"/>
  <c r="AF306" i="40"/>
  <c r="AE306" i="40"/>
  <c r="AD306" i="40"/>
  <c r="AC306" i="40"/>
  <c r="AB306" i="40"/>
  <c r="Z306" i="40"/>
  <c r="AF305" i="40"/>
  <c r="AE305" i="40"/>
  <c r="AD305" i="40"/>
  <c r="AC305" i="40"/>
  <c r="AB305" i="40"/>
  <c r="Z305" i="40"/>
  <c r="AF304" i="40"/>
  <c r="AE304" i="40"/>
  <c r="AD304" i="40"/>
  <c r="AC304" i="40"/>
  <c r="AB304" i="40"/>
  <c r="Z304" i="40"/>
  <c r="AF303" i="40"/>
  <c r="AE303" i="40"/>
  <c r="AD303" i="40"/>
  <c r="AC303" i="40"/>
  <c r="AB303" i="40"/>
  <c r="Z303" i="40"/>
  <c r="AF302" i="40"/>
  <c r="AE302" i="40"/>
  <c r="AD302" i="40"/>
  <c r="AC302" i="40"/>
  <c r="AB302" i="40"/>
  <c r="Z302" i="40"/>
  <c r="AF301" i="40"/>
  <c r="AE301" i="40"/>
  <c r="AD301" i="40"/>
  <c r="AC301" i="40"/>
  <c r="AB301" i="40"/>
  <c r="Z301" i="40"/>
  <c r="AF300" i="40"/>
  <c r="AE300" i="40"/>
  <c r="AD300" i="40"/>
  <c r="AC300" i="40"/>
  <c r="AB300" i="40"/>
  <c r="Z300" i="40"/>
  <c r="AF299" i="40"/>
  <c r="AE299" i="40"/>
  <c r="AD299" i="40"/>
  <c r="AC299" i="40"/>
  <c r="AB299" i="40"/>
  <c r="Z299" i="40"/>
  <c r="AF298" i="40"/>
  <c r="AE298" i="40"/>
  <c r="AD298" i="40"/>
  <c r="AC298" i="40"/>
  <c r="AB298" i="40"/>
  <c r="Z298" i="40"/>
  <c r="AF297" i="40"/>
  <c r="AE297" i="40"/>
  <c r="AD297" i="40"/>
  <c r="AC297" i="40"/>
  <c r="AB297" i="40"/>
  <c r="Z297" i="40"/>
  <c r="AF296" i="40"/>
  <c r="AE296" i="40"/>
  <c r="AD296" i="40"/>
  <c r="AC296" i="40"/>
  <c r="AB296" i="40"/>
  <c r="Z296" i="40"/>
  <c r="AF295" i="40"/>
  <c r="AE295" i="40"/>
  <c r="AD295" i="40"/>
  <c r="AC295" i="40"/>
  <c r="AB295" i="40"/>
  <c r="Z295" i="40"/>
  <c r="AF294" i="40"/>
  <c r="AE294" i="40"/>
  <c r="AD294" i="40"/>
  <c r="AC294" i="40"/>
  <c r="AB294" i="40"/>
  <c r="Z294" i="40"/>
  <c r="AF293" i="40"/>
  <c r="AE293" i="40"/>
  <c r="AD293" i="40"/>
  <c r="AC293" i="40"/>
  <c r="AB293" i="40"/>
  <c r="Z293" i="40"/>
  <c r="AF292" i="40"/>
  <c r="AE292" i="40"/>
  <c r="AD292" i="40"/>
  <c r="AC292" i="40"/>
  <c r="AB292" i="40"/>
  <c r="Z292" i="40"/>
  <c r="AF291" i="40"/>
  <c r="AE291" i="40"/>
  <c r="AD291" i="40"/>
  <c r="AC291" i="40"/>
  <c r="AB291" i="40"/>
  <c r="Z291" i="40"/>
  <c r="AF290" i="40"/>
  <c r="AE290" i="40"/>
  <c r="AD290" i="40"/>
  <c r="AC290" i="40"/>
  <c r="AB290" i="40"/>
  <c r="Z290" i="40"/>
  <c r="AF289" i="40"/>
  <c r="AE289" i="40"/>
  <c r="AD289" i="40"/>
  <c r="AC289" i="40"/>
  <c r="AB289" i="40"/>
  <c r="Z289" i="40"/>
  <c r="AF288" i="40"/>
  <c r="AE288" i="40"/>
  <c r="AD288" i="40"/>
  <c r="AC288" i="40"/>
  <c r="AB288" i="40"/>
  <c r="Z288" i="40"/>
  <c r="AF287" i="40"/>
  <c r="AE287" i="40"/>
  <c r="AD287" i="40"/>
  <c r="AC287" i="40"/>
  <c r="AB287" i="40"/>
  <c r="Z287" i="40"/>
  <c r="AF286" i="40"/>
  <c r="AE286" i="40"/>
  <c r="AD286" i="40"/>
  <c r="AC286" i="40"/>
  <c r="AB286" i="40"/>
  <c r="Z286" i="40"/>
  <c r="AF285" i="40"/>
  <c r="AE285" i="40"/>
  <c r="AD285" i="40"/>
  <c r="AC285" i="40"/>
  <c r="AB285" i="40"/>
  <c r="Z285" i="40"/>
  <c r="AF284" i="40"/>
  <c r="AE284" i="40"/>
  <c r="AD284" i="40"/>
  <c r="AC284" i="40"/>
  <c r="AB284" i="40"/>
  <c r="Z284" i="40"/>
  <c r="AF283" i="40"/>
  <c r="AE283" i="40"/>
  <c r="AD283" i="40"/>
  <c r="AC283" i="40"/>
  <c r="AB283" i="40"/>
  <c r="Z283" i="40"/>
  <c r="AF282" i="40"/>
  <c r="AE282" i="40"/>
  <c r="AD282" i="40"/>
  <c r="AC282" i="40"/>
  <c r="AB282" i="40"/>
  <c r="Z282" i="40"/>
  <c r="AF281" i="40"/>
  <c r="AE281" i="40"/>
  <c r="AD281" i="40"/>
  <c r="AC281" i="40"/>
  <c r="AB281" i="40"/>
  <c r="Z281" i="40"/>
  <c r="AF280" i="40"/>
  <c r="AE280" i="40"/>
  <c r="AD280" i="40"/>
  <c r="AC280" i="40"/>
  <c r="AB280" i="40"/>
  <c r="Z280" i="40"/>
  <c r="AF279" i="40"/>
  <c r="AE279" i="40"/>
  <c r="AD279" i="40"/>
  <c r="AC279" i="40"/>
  <c r="AB279" i="40"/>
  <c r="Z279" i="40"/>
  <c r="AF278" i="40"/>
  <c r="AE278" i="40"/>
  <c r="AD278" i="40"/>
  <c r="AC278" i="40"/>
  <c r="AB278" i="40"/>
  <c r="Z278" i="40"/>
  <c r="AF277" i="40"/>
  <c r="AE277" i="40"/>
  <c r="AD277" i="40"/>
  <c r="AC277" i="40"/>
  <c r="AB277" i="40"/>
  <c r="Z277" i="40"/>
  <c r="AF276" i="40"/>
  <c r="AE276" i="40"/>
  <c r="AD276" i="40"/>
  <c r="AC276" i="40"/>
  <c r="AB276" i="40"/>
  <c r="Z276" i="40"/>
  <c r="AF275" i="40"/>
  <c r="AE275" i="40"/>
  <c r="AD275" i="40"/>
  <c r="AC275" i="40"/>
  <c r="AB275" i="40"/>
  <c r="Z275" i="40"/>
  <c r="AF274" i="40"/>
  <c r="AE274" i="40"/>
  <c r="AD274" i="40"/>
  <c r="AC274" i="40"/>
  <c r="AB274" i="40"/>
  <c r="Z274" i="40"/>
  <c r="AF273" i="40"/>
  <c r="AE273" i="40"/>
  <c r="AD273" i="40"/>
  <c r="AC273" i="40"/>
  <c r="AB273" i="40"/>
  <c r="Z273" i="40"/>
  <c r="AF272" i="40"/>
  <c r="AE272" i="40"/>
  <c r="AD272" i="40"/>
  <c r="AC272" i="40"/>
  <c r="AB272" i="40"/>
  <c r="Z272" i="40"/>
  <c r="AF271" i="40"/>
  <c r="AE271" i="40"/>
  <c r="AD271" i="40"/>
  <c r="AC271" i="40"/>
  <c r="AB271" i="40"/>
  <c r="Z271" i="40"/>
  <c r="AF270" i="40"/>
  <c r="AE270" i="40"/>
  <c r="AD270" i="40"/>
  <c r="AC270" i="40"/>
  <c r="AB270" i="40"/>
  <c r="Z270" i="40"/>
  <c r="AF269" i="40"/>
  <c r="AE269" i="40"/>
  <c r="AD269" i="40"/>
  <c r="AC269" i="40"/>
  <c r="AB269" i="40"/>
  <c r="Z269" i="40"/>
  <c r="AF268" i="40"/>
  <c r="AE268" i="40"/>
  <c r="AD268" i="40"/>
  <c r="AC268" i="40"/>
  <c r="AB268" i="40"/>
  <c r="Z268" i="40"/>
  <c r="AF267" i="40"/>
  <c r="AE267" i="40"/>
  <c r="AD267" i="40"/>
  <c r="AC267" i="40"/>
  <c r="AB267" i="40"/>
  <c r="Z267" i="40"/>
  <c r="AF266" i="40"/>
  <c r="AE266" i="40"/>
  <c r="AD266" i="40"/>
  <c r="AC266" i="40"/>
  <c r="AB266" i="40"/>
  <c r="Z266" i="40"/>
  <c r="AF265" i="40"/>
  <c r="AE265" i="40"/>
  <c r="AD265" i="40"/>
  <c r="AC265" i="40"/>
  <c r="AB265" i="40"/>
  <c r="Z265" i="40"/>
  <c r="AF264" i="40"/>
  <c r="AE264" i="40"/>
  <c r="AD264" i="40"/>
  <c r="AC264" i="40"/>
  <c r="AB264" i="40"/>
  <c r="Z264" i="40"/>
  <c r="AF263" i="40"/>
  <c r="AE263" i="40"/>
  <c r="AD263" i="40"/>
  <c r="AC263" i="40"/>
  <c r="AB263" i="40"/>
  <c r="Z263" i="40"/>
  <c r="AF262" i="40"/>
  <c r="AE262" i="40"/>
  <c r="AD262" i="40"/>
  <c r="AC262" i="40"/>
  <c r="AB262" i="40"/>
  <c r="Z262" i="40"/>
  <c r="AF261" i="40"/>
  <c r="AE261" i="40"/>
  <c r="AD261" i="40"/>
  <c r="AC261" i="40"/>
  <c r="AB261" i="40"/>
  <c r="Z261" i="40"/>
  <c r="AF260" i="40"/>
  <c r="AE260" i="40"/>
  <c r="AD260" i="40"/>
  <c r="AC260" i="40"/>
  <c r="AB260" i="40"/>
  <c r="Z260" i="40"/>
  <c r="AF259" i="40"/>
  <c r="AE259" i="40"/>
  <c r="AD259" i="40"/>
  <c r="AC259" i="40"/>
  <c r="AB259" i="40"/>
  <c r="Z259" i="40"/>
  <c r="AF258" i="40"/>
  <c r="AE258" i="40"/>
  <c r="AD258" i="40"/>
  <c r="AC258" i="40"/>
  <c r="AB258" i="40"/>
  <c r="Z258" i="40"/>
  <c r="AF257" i="40"/>
  <c r="AE257" i="40"/>
  <c r="AD257" i="40"/>
  <c r="AC257" i="40"/>
  <c r="AB257" i="40"/>
  <c r="Z257" i="40"/>
  <c r="AF256" i="40"/>
  <c r="AE256" i="40"/>
  <c r="AD256" i="40"/>
  <c r="AC256" i="40"/>
  <c r="AB256" i="40"/>
  <c r="Z256" i="40"/>
  <c r="AF255" i="40"/>
  <c r="AE255" i="40"/>
  <c r="AD255" i="40"/>
  <c r="AC255" i="40"/>
  <c r="AB255" i="40"/>
  <c r="Z255" i="40"/>
  <c r="AF254" i="40"/>
  <c r="AE254" i="40"/>
  <c r="AD254" i="40"/>
  <c r="AC254" i="40"/>
  <c r="AB254" i="40"/>
  <c r="Z254" i="40"/>
  <c r="AF253" i="40"/>
  <c r="AE253" i="40"/>
  <c r="AD253" i="40"/>
  <c r="AC253" i="40"/>
  <c r="AB253" i="40"/>
  <c r="Z253" i="40"/>
  <c r="AF252" i="40"/>
  <c r="AE252" i="40"/>
  <c r="AD252" i="40"/>
  <c r="AC252" i="40"/>
  <c r="AB252" i="40"/>
  <c r="Z252" i="40"/>
  <c r="AF251" i="40"/>
  <c r="AE251" i="40"/>
  <c r="AD251" i="40"/>
  <c r="AC251" i="40"/>
  <c r="AB251" i="40"/>
  <c r="Z251" i="40"/>
  <c r="AF250" i="40"/>
  <c r="AE250" i="40"/>
  <c r="AD250" i="40"/>
  <c r="AC250" i="40"/>
  <c r="AB250" i="40"/>
  <c r="Z250" i="40"/>
  <c r="AF249" i="40"/>
  <c r="AE249" i="40"/>
  <c r="AD249" i="40"/>
  <c r="AC249" i="40"/>
  <c r="AB249" i="40"/>
  <c r="Z249" i="40"/>
  <c r="AF248" i="40"/>
  <c r="AE248" i="40"/>
  <c r="AD248" i="40"/>
  <c r="AC248" i="40"/>
  <c r="AB248" i="40"/>
  <c r="Z248" i="40"/>
  <c r="AF247" i="40"/>
  <c r="AE247" i="40"/>
  <c r="AD247" i="40"/>
  <c r="AC247" i="40"/>
  <c r="AB247" i="40"/>
  <c r="Z247" i="40"/>
  <c r="AF246" i="40"/>
  <c r="AE246" i="40"/>
  <c r="AD246" i="40"/>
  <c r="AC246" i="40"/>
  <c r="AB246" i="40"/>
  <c r="Z246" i="40"/>
  <c r="AF245" i="40"/>
  <c r="AE245" i="40"/>
  <c r="AD245" i="40"/>
  <c r="AC245" i="40"/>
  <c r="AB245" i="40"/>
  <c r="Z245" i="40"/>
  <c r="AF244" i="40"/>
  <c r="AE244" i="40"/>
  <c r="AD244" i="40"/>
  <c r="AC244" i="40"/>
  <c r="AB244" i="40"/>
  <c r="Z244" i="40"/>
  <c r="AF243" i="40"/>
  <c r="AE243" i="40"/>
  <c r="AD243" i="40"/>
  <c r="AC243" i="40"/>
  <c r="AB243" i="40"/>
  <c r="Z243" i="40"/>
  <c r="AF242" i="40"/>
  <c r="AE242" i="40"/>
  <c r="AD242" i="40"/>
  <c r="AC242" i="40"/>
  <c r="AB242" i="40"/>
  <c r="Z242" i="40"/>
  <c r="AF241" i="40"/>
  <c r="AE241" i="40"/>
  <c r="AD241" i="40"/>
  <c r="AC241" i="40"/>
  <c r="AB241" i="40"/>
  <c r="Z241" i="40"/>
  <c r="AF240" i="40"/>
  <c r="AE240" i="40"/>
  <c r="AD240" i="40"/>
  <c r="AC240" i="40"/>
  <c r="AB240" i="40"/>
  <c r="Z240" i="40"/>
  <c r="AF239" i="40"/>
  <c r="AE239" i="40"/>
  <c r="AD239" i="40"/>
  <c r="AC239" i="40"/>
  <c r="AB239" i="40"/>
  <c r="Z239" i="40"/>
  <c r="AF238" i="40"/>
  <c r="AE238" i="40"/>
  <c r="AD238" i="40"/>
  <c r="AC238" i="40"/>
  <c r="AB238" i="40"/>
  <c r="Z238" i="40"/>
  <c r="AF237" i="40"/>
  <c r="AE237" i="40"/>
  <c r="AD237" i="40"/>
  <c r="AC237" i="40"/>
  <c r="AB237" i="40"/>
  <c r="Z237" i="40"/>
  <c r="AF236" i="40"/>
  <c r="AE236" i="40"/>
  <c r="AD236" i="40"/>
  <c r="AC236" i="40"/>
  <c r="AB236" i="40"/>
  <c r="Z236" i="40"/>
  <c r="AF235" i="40"/>
  <c r="AE235" i="40"/>
  <c r="AD235" i="40"/>
  <c r="AC235" i="40"/>
  <c r="AB235" i="40"/>
  <c r="Z235" i="40"/>
  <c r="AF234" i="40"/>
  <c r="AE234" i="40"/>
  <c r="AD234" i="40"/>
  <c r="AC234" i="40"/>
  <c r="AB234" i="40"/>
  <c r="Z234" i="40"/>
  <c r="AF233" i="40"/>
  <c r="AE233" i="40"/>
  <c r="AD233" i="40"/>
  <c r="AC233" i="40"/>
  <c r="AB233" i="40"/>
  <c r="Z233" i="40"/>
  <c r="AF232" i="40"/>
  <c r="AE232" i="40"/>
  <c r="AD232" i="40"/>
  <c r="AC232" i="40"/>
  <c r="AB232" i="40"/>
  <c r="Z232" i="40"/>
  <c r="AF231" i="40"/>
  <c r="AE231" i="40"/>
  <c r="AD231" i="40"/>
  <c r="AC231" i="40"/>
  <c r="AB231" i="40"/>
  <c r="Z231" i="40"/>
  <c r="AF230" i="40"/>
  <c r="AE230" i="40"/>
  <c r="AD230" i="40"/>
  <c r="AC230" i="40"/>
  <c r="AB230" i="40"/>
  <c r="Z230" i="40"/>
  <c r="AF229" i="40"/>
  <c r="AE229" i="40"/>
  <c r="AD229" i="40"/>
  <c r="AC229" i="40"/>
  <c r="AB229" i="40"/>
  <c r="Z229" i="40"/>
  <c r="AF228" i="40"/>
  <c r="AE228" i="40"/>
  <c r="AD228" i="40"/>
  <c r="AC228" i="40"/>
  <c r="AB228" i="40"/>
  <c r="Z228" i="40"/>
  <c r="AF227" i="40"/>
  <c r="AE227" i="40"/>
  <c r="AD227" i="40"/>
  <c r="AC227" i="40"/>
  <c r="AB227" i="40"/>
  <c r="Z227" i="40"/>
  <c r="AF226" i="40"/>
  <c r="AE226" i="40"/>
  <c r="AD226" i="40"/>
  <c r="AC226" i="40"/>
  <c r="AB226" i="40"/>
  <c r="Z226" i="40"/>
  <c r="AF225" i="40"/>
  <c r="AE225" i="40"/>
  <c r="AD225" i="40"/>
  <c r="AC225" i="40"/>
  <c r="AB225" i="40"/>
  <c r="Z225" i="40"/>
  <c r="AF224" i="40"/>
  <c r="AE224" i="40"/>
  <c r="AD224" i="40"/>
  <c r="AC224" i="40"/>
  <c r="AB224" i="40"/>
  <c r="Z224" i="40"/>
  <c r="T224" i="40"/>
  <c r="S224" i="40"/>
  <c r="R224" i="40"/>
  <c r="Q224" i="40"/>
  <c r="P224" i="40"/>
  <c r="O224" i="40"/>
  <c r="N224" i="40"/>
  <c r="AF223" i="40"/>
  <c r="AE223" i="40"/>
  <c r="AD223" i="40"/>
  <c r="AC223" i="40"/>
  <c r="AB223" i="40"/>
  <c r="Z223" i="40"/>
  <c r="AF222" i="40"/>
  <c r="AE222" i="40"/>
  <c r="AD222" i="40"/>
  <c r="AC222" i="40"/>
  <c r="AB222" i="40"/>
  <c r="Z222" i="40"/>
  <c r="AF221" i="40"/>
  <c r="AE221" i="40"/>
  <c r="AD221" i="40"/>
  <c r="AC221" i="40"/>
  <c r="AB221" i="40"/>
  <c r="Z221" i="40"/>
  <c r="AF220" i="40"/>
  <c r="AE220" i="40"/>
  <c r="AD220" i="40"/>
  <c r="AC220" i="40"/>
  <c r="AB220" i="40"/>
  <c r="Z220" i="40"/>
  <c r="AF219" i="40"/>
  <c r="AE219" i="40"/>
  <c r="AD219" i="40"/>
  <c r="AC219" i="40"/>
  <c r="AB219" i="40"/>
  <c r="Z219" i="40"/>
  <c r="AF218" i="40"/>
  <c r="AE218" i="40"/>
  <c r="AD218" i="40"/>
  <c r="AC218" i="40"/>
  <c r="AB218" i="40"/>
  <c r="Z218" i="40"/>
  <c r="AF217" i="40"/>
  <c r="AE217" i="40"/>
  <c r="AD217" i="40"/>
  <c r="AC217" i="40"/>
  <c r="AB217" i="40"/>
  <c r="Z217" i="40"/>
  <c r="AF216" i="40"/>
  <c r="AE216" i="40"/>
  <c r="AD216" i="40"/>
  <c r="AC216" i="40"/>
  <c r="AB216" i="40"/>
  <c r="Z216" i="40"/>
  <c r="AF215" i="40"/>
  <c r="AE215" i="40"/>
  <c r="AD215" i="40"/>
  <c r="AC215" i="40"/>
  <c r="AB215" i="40"/>
  <c r="Z215" i="40"/>
  <c r="AF214" i="40"/>
  <c r="AE214" i="40"/>
  <c r="AD214" i="40"/>
  <c r="AC214" i="40"/>
  <c r="AB214" i="40"/>
  <c r="Z214" i="40"/>
  <c r="AF213" i="40"/>
  <c r="AE213" i="40"/>
  <c r="AD213" i="40"/>
  <c r="AC213" i="40"/>
  <c r="AB213" i="40"/>
  <c r="Z213" i="40"/>
  <c r="AF212" i="40"/>
  <c r="AE212" i="40"/>
  <c r="AD212" i="40"/>
  <c r="AC212" i="40"/>
  <c r="AB212" i="40"/>
  <c r="Z212" i="40"/>
  <c r="AF211" i="40"/>
  <c r="AE211" i="40"/>
  <c r="AD211" i="40"/>
  <c r="AC211" i="40"/>
  <c r="AB211" i="40"/>
  <c r="Z211" i="40"/>
  <c r="AF210" i="40"/>
  <c r="AE210" i="40"/>
  <c r="AD210" i="40"/>
  <c r="AC210" i="40"/>
  <c r="AB210" i="40"/>
  <c r="Z210" i="40"/>
  <c r="AF209" i="40"/>
  <c r="AE209" i="40"/>
  <c r="AD209" i="40"/>
  <c r="AC209" i="40"/>
  <c r="AB209" i="40"/>
  <c r="Z209" i="40"/>
  <c r="AF208" i="40"/>
  <c r="AE208" i="40"/>
  <c r="AD208" i="40"/>
  <c r="AC208" i="40"/>
  <c r="AB208" i="40"/>
  <c r="Z208" i="40"/>
  <c r="AF207" i="40"/>
  <c r="AE207" i="40"/>
  <c r="AD207" i="40"/>
  <c r="AC207" i="40"/>
  <c r="AB207" i="40"/>
  <c r="Z207" i="40"/>
  <c r="AF206" i="40"/>
  <c r="AE206" i="40"/>
  <c r="AD206" i="40"/>
  <c r="AC206" i="40"/>
  <c r="AB206" i="40"/>
  <c r="Z206" i="40"/>
  <c r="AF205" i="40"/>
  <c r="AE205" i="40"/>
  <c r="AD205" i="40"/>
  <c r="AC205" i="40"/>
  <c r="AB205" i="40"/>
  <c r="Z205" i="40"/>
  <c r="AF204" i="40"/>
  <c r="AE204" i="40"/>
  <c r="AD204" i="40"/>
  <c r="AC204" i="40"/>
  <c r="AB204" i="40"/>
  <c r="Z204" i="40"/>
  <c r="AF203" i="40"/>
  <c r="AE203" i="40"/>
  <c r="AD203" i="40"/>
  <c r="AC203" i="40"/>
  <c r="AB203" i="40"/>
  <c r="Z203" i="40"/>
  <c r="AF202" i="40"/>
  <c r="AE202" i="40"/>
  <c r="AD202" i="40"/>
  <c r="AC202" i="40"/>
  <c r="AB202" i="40"/>
  <c r="Z202" i="40"/>
  <c r="AF201" i="40"/>
  <c r="AE201" i="40"/>
  <c r="AD201" i="40"/>
  <c r="AC201" i="40"/>
  <c r="AB201" i="40"/>
  <c r="Z201" i="40"/>
  <c r="AF200" i="40"/>
  <c r="AE200" i="40"/>
  <c r="AD200" i="40"/>
  <c r="AC200" i="40"/>
  <c r="AB200" i="40"/>
  <c r="Z200" i="40"/>
  <c r="AF199" i="40"/>
  <c r="AE199" i="40"/>
  <c r="AD199" i="40"/>
  <c r="AC199" i="40"/>
  <c r="AB199" i="40"/>
  <c r="Z199" i="40"/>
  <c r="AF198" i="40"/>
  <c r="AE198" i="40"/>
  <c r="AD198" i="40"/>
  <c r="AC198" i="40"/>
  <c r="AB198" i="40"/>
  <c r="Z198" i="40"/>
  <c r="AF197" i="40"/>
  <c r="AE197" i="40"/>
  <c r="AD197" i="40"/>
  <c r="AC197" i="40"/>
  <c r="AB197" i="40"/>
  <c r="Z197" i="40"/>
  <c r="AF196" i="40"/>
  <c r="AE196" i="40"/>
  <c r="AD196" i="40"/>
  <c r="AC196" i="40"/>
  <c r="AB196" i="40"/>
  <c r="Z196" i="40"/>
  <c r="AF195" i="40"/>
  <c r="AE195" i="40"/>
  <c r="AD195" i="40"/>
  <c r="AC195" i="40"/>
  <c r="AB195" i="40"/>
  <c r="Z195" i="40"/>
  <c r="AF194" i="40"/>
  <c r="AE194" i="40"/>
  <c r="AD194" i="40"/>
  <c r="AC194" i="40"/>
  <c r="AB194" i="40"/>
  <c r="Z194" i="40"/>
  <c r="AF193" i="40"/>
  <c r="AE193" i="40"/>
  <c r="AD193" i="40"/>
  <c r="AC193" i="40"/>
  <c r="AB193" i="40"/>
  <c r="Z193" i="40"/>
  <c r="AF192" i="40"/>
  <c r="AE192" i="40"/>
  <c r="AD192" i="40"/>
  <c r="AC192" i="40"/>
  <c r="AB192" i="40"/>
  <c r="Z192" i="40"/>
  <c r="AF191" i="40"/>
  <c r="AE191" i="40"/>
  <c r="AD191" i="40"/>
  <c r="AC191" i="40"/>
  <c r="AB191" i="40"/>
  <c r="Z191" i="40"/>
  <c r="AF190" i="40"/>
  <c r="AE190" i="40"/>
  <c r="AD190" i="40"/>
  <c r="AC190" i="40"/>
  <c r="AB190" i="40"/>
  <c r="Z190" i="40"/>
  <c r="AF189" i="40"/>
  <c r="AE189" i="40"/>
  <c r="AD189" i="40"/>
  <c r="AC189" i="40"/>
  <c r="AB189" i="40"/>
  <c r="Z189" i="40"/>
  <c r="AF188" i="40"/>
  <c r="AE188" i="40"/>
  <c r="AD188" i="40"/>
  <c r="AC188" i="40"/>
  <c r="AB188" i="40"/>
  <c r="Z188" i="40"/>
  <c r="AF187" i="40"/>
  <c r="AE187" i="40"/>
  <c r="AD187" i="40"/>
  <c r="AC187" i="40"/>
  <c r="AB187" i="40"/>
  <c r="Z187" i="40"/>
  <c r="AF186" i="40"/>
  <c r="AE186" i="40"/>
  <c r="AD186" i="40"/>
  <c r="AC186" i="40"/>
  <c r="AB186" i="40"/>
  <c r="Z186" i="40"/>
  <c r="AF185" i="40"/>
  <c r="AE185" i="40"/>
  <c r="AD185" i="40"/>
  <c r="AC185" i="40"/>
  <c r="AB185" i="40"/>
  <c r="Z185" i="40"/>
  <c r="AF184" i="40"/>
  <c r="AE184" i="40"/>
  <c r="AD184" i="40"/>
  <c r="AC184" i="40"/>
  <c r="AB184" i="40"/>
  <c r="Z184" i="40"/>
  <c r="AF183" i="40"/>
  <c r="AE183" i="40"/>
  <c r="AD183" i="40"/>
  <c r="AC183" i="40"/>
  <c r="AB183" i="40"/>
  <c r="Z183" i="40"/>
  <c r="AF182" i="40"/>
  <c r="AE182" i="40"/>
  <c r="AD182" i="40"/>
  <c r="AC182" i="40"/>
  <c r="AB182" i="40"/>
  <c r="Z182" i="40"/>
  <c r="AF181" i="40"/>
  <c r="AE181" i="40"/>
  <c r="AD181" i="40"/>
  <c r="AC181" i="40"/>
  <c r="AB181" i="40"/>
  <c r="Z181" i="40"/>
  <c r="AF180" i="40"/>
  <c r="AE180" i="40"/>
  <c r="AD180" i="40"/>
  <c r="AC180" i="40"/>
  <c r="AB180" i="40"/>
  <c r="Z180" i="40"/>
  <c r="AF179" i="40"/>
  <c r="AE179" i="40"/>
  <c r="AD179" i="40"/>
  <c r="AC179" i="40"/>
  <c r="AB179" i="40"/>
  <c r="Z179" i="40"/>
  <c r="AF178" i="40"/>
  <c r="AE178" i="40"/>
  <c r="AD178" i="40"/>
  <c r="AC178" i="40"/>
  <c r="AB178" i="40"/>
  <c r="Z178" i="40"/>
  <c r="AF177" i="40"/>
  <c r="AE177" i="40"/>
  <c r="AD177" i="40"/>
  <c r="AC177" i="40"/>
  <c r="AB177" i="40"/>
  <c r="Z177" i="40"/>
  <c r="AF176" i="40"/>
  <c r="AE176" i="40"/>
  <c r="AD176" i="40"/>
  <c r="AC176" i="40"/>
  <c r="AB176" i="40"/>
  <c r="Z176" i="40"/>
  <c r="AF175" i="40"/>
  <c r="AE175" i="40"/>
  <c r="AD175" i="40"/>
  <c r="AC175" i="40"/>
  <c r="AB175" i="40"/>
  <c r="Z175" i="40"/>
  <c r="AF174" i="40"/>
  <c r="AE174" i="40"/>
  <c r="AD174" i="40"/>
  <c r="AC174" i="40"/>
  <c r="AB174" i="40"/>
  <c r="Z174" i="40"/>
  <c r="AF173" i="40"/>
  <c r="AE173" i="40"/>
  <c r="AD173" i="40"/>
  <c r="AC173" i="40"/>
  <c r="AB173" i="40"/>
  <c r="Z173" i="40"/>
  <c r="AF172" i="40"/>
  <c r="AE172" i="40"/>
  <c r="AD172" i="40"/>
  <c r="AC172" i="40"/>
  <c r="AB172" i="40"/>
  <c r="Z172" i="40"/>
  <c r="AF171" i="40"/>
  <c r="AE171" i="40"/>
  <c r="AD171" i="40"/>
  <c r="AC171" i="40"/>
  <c r="AB171" i="40"/>
  <c r="Z171" i="40"/>
  <c r="AF170" i="40"/>
  <c r="AE170" i="40"/>
  <c r="AD170" i="40"/>
  <c r="AC170" i="40"/>
  <c r="AB170" i="40"/>
  <c r="Z170" i="40"/>
  <c r="AF169" i="40"/>
  <c r="AE169" i="40"/>
  <c r="AD169" i="40"/>
  <c r="AC169" i="40"/>
  <c r="AB169" i="40"/>
  <c r="Z169" i="40"/>
  <c r="AF168" i="40"/>
  <c r="AE168" i="40"/>
  <c r="AD168" i="40"/>
  <c r="AC168" i="40"/>
  <c r="AB168" i="40"/>
  <c r="Z168" i="40"/>
  <c r="AF167" i="40"/>
  <c r="AE167" i="40"/>
  <c r="AD167" i="40"/>
  <c r="AC167" i="40"/>
  <c r="AB167" i="40"/>
  <c r="Z167" i="40"/>
  <c r="AF166" i="40"/>
  <c r="AE166" i="40"/>
  <c r="AD166" i="40"/>
  <c r="AC166" i="40"/>
  <c r="AB166" i="40"/>
  <c r="Z166" i="40"/>
  <c r="AF165" i="40"/>
  <c r="AE165" i="40"/>
  <c r="AD165" i="40"/>
  <c r="AC165" i="40"/>
  <c r="AB165" i="40"/>
  <c r="Z165" i="40"/>
  <c r="AF164" i="40"/>
  <c r="AE164" i="40"/>
  <c r="AD164" i="40"/>
  <c r="AC164" i="40"/>
  <c r="AB164" i="40"/>
  <c r="Z164" i="40"/>
  <c r="AF163" i="40"/>
  <c r="AE163" i="40"/>
  <c r="AD163" i="40"/>
  <c r="AC163" i="40"/>
  <c r="AB163" i="40"/>
  <c r="Z163" i="40"/>
  <c r="AF162" i="40"/>
  <c r="AE162" i="40"/>
  <c r="AD162" i="40"/>
  <c r="AC162" i="40"/>
  <c r="AB162" i="40"/>
  <c r="Z162" i="40"/>
  <c r="AF161" i="40"/>
  <c r="AE161" i="40"/>
  <c r="AD161" i="40"/>
  <c r="AC161" i="40"/>
  <c r="AB161" i="40"/>
  <c r="Z161" i="40"/>
  <c r="AF160" i="40"/>
  <c r="AE160" i="40"/>
  <c r="AD160" i="40"/>
  <c r="AC160" i="40"/>
  <c r="AB160" i="40"/>
  <c r="Z160" i="40"/>
  <c r="AF159" i="40"/>
  <c r="AE159" i="40"/>
  <c r="AD159" i="40"/>
  <c r="AC159" i="40"/>
  <c r="AB159" i="40"/>
  <c r="Z159" i="40"/>
  <c r="AF158" i="40"/>
  <c r="AE158" i="40"/>
  <c r="AD158" i="40"/>
  <c r="AC158" i="40"/>
  <c r="AB158" i="40"/>
  <c r="Z158" i="40"/>
  <c r="AF157" i="40"/>
  <c r="AE157" i="40"/>
  <c r="AD157" i="40"/>
  <c r="AC157" i="40"/>
  <c r="AB157" i="40"/>
  <c r="Z157" i="40"/>
  <c r="AF156" i="40"/>
  <c r="AE156" i="40"/>
  <c r="AD156" i="40"/>
  <c r="AC156" i="40"/>
  <c r="AB156" i="40"/>
  <c r="Z156" i="40"/>
  <c r="AF155" i="40"/>
  <c r="AE155" i="40"/>
  <c r="AD155" i="40"/>
  <c r="AC155" i="40"/>
  <c r="AB155" i="40"/>
  <c r="Z155" i="40"/>
  <c r="AF154" i="40"/>
  <c r="AE154" i="40"/>
  <c r="AD154" i="40"/>
  <c r="AC154" i="40"/>
  <c r="AB154" i="40"/>
  <c r="Z154" i="40"/>
  <c r="AF153" i="40"/>
  <c r="AE153" i="40"/>
  <c r="AD153" i="40"/>
  <c r="AC153" i="40"/>
  <c r="AB153" i="40"/>
  <c r="Z153" i="40"/>
  <c r="AF152" i="40"/>
  <c r="AE152" i="40"/>
  <c r="AD152" i="40"/>
  <c r="AC152" i="40"/>
  <c r="AB152" i="40"/>
  <c r="Z152" i="40"/>
  <c r="AF151" i="40"/>
  <c r="AE151" i="40"/>
  <c r="AD151" i="40"/>
  <c r="AC151" i="40"/>
  <c r="AB151" i="40"/>
  <c r="Z151" i="40"/>
  <c r="AD150" i="40"/>
  <c r="AC150" i="40"/>
  <c r="Z150" i="40"/>
  <c r="AF149" i="40"/>
  <c r="AE149" i="40"/>
  <c r="AD149" i="40"/>
  <c r="AC149" i="40"/>
  <c r="AB149" i="40"/>
  <c r="Z149" i="40"/>
  <c r="AF148" i="40"/>
  <c r="AE148" i="40"/>
  <c r="AD148" i="40"/>
  <c r="AC148" i="40"/>
  <c r="AB148" i="40"/>
  <c r="Z148" i="40"/>
  <c r="AF147" i="40"/>
  <c r="AE147" i="40"/>
  <c r="AD147" i="40"/>
  <c r="AC147" i="40"/>
  <c r="AB147" i="40"/>
  <c r="Z147" i="40"/>
  <c r="AF146" i="40"/>
  <c r="AE146" i="40"/>
  <c r="AD146" i="40"/>
  <c r="AC146" i="40"/>
  <c r="AB146" i="40"/>
  <c r="Z146" i="40"/>
  <c r="AF145" i="40"/>
  <c r="AE145" i="40"/>
  <c r="AD145" i="40"/>
  <c r="AC145" i="40"/>
  <c r="AB145" i="40"/>
  <c r="Z145" i="40"/>
  <c r="AD144" i="40"/>
  <c r="AC144" i="40"/>
  <c r="Z144" i="40"/>
  <c r="AF143" i="40"/>
  <c r="AE143" i="40"/>
  <c r="AD143" i="40"/>
  <c r="AC143" i="40"/>
  <c r="AB143" i="40"/>
  <c r="Z143" i="40"/>
  <c r="AF142" i="40"/>
  <c r="AE142" i="40"/>
  <c r="AD142" i="40"/>
  <c r="AC142" i="40"/>
  <c r="AB142" i="40"/>
  <c r="Z142" i="40"/>
  <c r="AF141" i="40"/>
  <c r="AE141" i="40"/>
  <c r="AD141" i="40"/>
  <c r="AC141" i="40"/>
  <c r="AB141" i="40"/>
  <c r="Z141" i="40"/>
  <c r="AF140" i="40"/>
  <c r="AE140" i="40"/>
  <c r="AD140" i="40"/>
  <c r="AC140" i="40"/>
  <c r="AB140" i="40"/>
  <c r="Z140" i="40"/>
  <c r="AF139" i="40"/>
  <c r="AE139" i="40"/>
  <c r="AD139" i="40"/>
  <c r="AC139" i="40"/>
  <c r="AB139" i="40"/>
  <c r="Z139" i="40"/>
  <c r="AD138" i="40"/>
  <c r="AC138" i="40"/>
  <c r="Z138" i="40"/>
  <c r="AF137" i="40"/>
  <c r="AE137" i="40"/>
  <c r="AD137" i="40"/>
  <c r="AC137" i="40"/>
  <c r="AB137" i="40"/>
  <c r="Z137" i="40"/>
  <c r="AF136" i="40"/>
  <c r="AE136" i="40"/>
  <c r="AD136" i="40"/>
  <c r="AC136" i="40"/>
  <c r="AB136" i="40"/>
  <c r="Z136" i="40"/>
  <c r="AF135" i="40"/>
  <c r="AE135" i="40"/>
  <c r="AD135" i="40"/>
  <c r="AC135" i="40"/>
  <c r="AB135" i="40"/>
  <c r="Z135" i="40"/>
  <c r="AF134" i="40"/>
  <c r="AE134" i="40"/>
  <c r="AD134" i="40"/>
  <c r="AC134" i="40"/>
  <c r="AB134" i="40"/>
  <c r="Z134" i="40"/>
  <c r="AF133" i="40"/>
  <c r="AE133" i="40"/>
  <c r="AD133" i="40"/>
  <c r="AC133" i="40"/>
  <c r="AB133" i="40"/>
  <c r="Z133" i="40"/>
  <c r="AD132" i="40"/>
  <c r="AC132" i="40"/>
  <c r="Z132" i="40"/>
  <c r="AF131" i="40"/>
  <c r="AE131" i="40"/>
  <c r="AD131" i="40"/>
  <c r="AC131" i="40"/>
  <c r="AB131" i="40"/>
  <c r="Z131" i="40"/>
  <c r="AF130" i="40"/>
  <c r="AE130" i="40"/>
  <c r="AD130" i="40"/>
  <c r="AC130" i="40"/>
  <c r="AB130" i="40"/>
  <c r="Z130" i="40"/>
  <c r="AF129" i="40"/>
  <c r="AE129" i="40"/>
  <c r="AD129" i="40"/>
  <c r="AC129" i="40"/>
  <c r="AB129" i="40"/>
  <c r="Z129" i="40"/>
  <c r="AF128" i="40"/>
  <c r="AE128" i="40"/>
  <c r="AD128" i="40"/>
  <c r="AC128" i="40"/>
  <c r="AB128" i="40"/>
  <c r="Z128" i="40"/>
  <c r="AF127" i="40"/>
  <c r="AE127" i="40"/>
  <c r="AD127" i="40"/>
  <c r="AC127" i="40"/>
  <c r="AB127" i="40"/>
  <c r="Z127" i="40"/>
  <c r="AD126" i="40"/>
  <c r="AC126" i="40"/>
  <c r="Z126" i="40"/>
  <c r="AF125" i="40"/>
  <c r="AE125" i="40"/>
  <c r="AD125" i="40"/>
  <c r="AC125" i="40"/>
  <c r="AB125" i="40"/>
  <c r="Z125" i="40"/>
  <c r="AF124" i="40"/>
  <c r="AE124" i="40"/>
  <c r="AD124" i="40"/>
  <c r="AC124" i="40"/>
  <c r="AB124" i="40"/>
  <c r="Z124" i="40"/>
  <c r="AF123" i="40"/>
  <c r="AE123" i="40"/>
  <c r="AD123" i="40"/>
  <c r="AC123" i="40"/>
  <c r="AB123" i="40"/>
  <c r="Z123" i="40"/>
  <c r="AF122" i="40"/>
  <c r="AE122" i="40"/>
  <c r="AD122" i="40"/>
  <c r="AC122" i="40"/>
  <c r="AB122" i="40"/>
  <c r="Z122" i="40"/>
  <c r="AF121" i="40"/>
  <c r="AE121" i="40"/>
  <c r="AD121" i="40"/>
  <c r="AC121" i="40"/>
  <c r="AB121" i="40"/>
  <c r="Z121" i="40"/>
  <c r="AD120" i="40"/>
  <c r="AC120" i="40"/>
  <c r="Z120" i="40"/>
  <c r="AF119" i="40"/>
  <c r="AE119" i="40"/>
  <c r="AD119" i="40"/>
  <c r="AC119" i="40"/>
  <c r="AB119" i="40"/>
  <c r="Z119" i="40"/>
  <c r="AF118" i="40"/>
  <c r="AE118" i="40"/>
  <c r="AD118" i="40"/>
  <c r="AC118" i="40"/>
  <c r="AB118" i="40"/>
  <c r="Z118" i="40"/>
  <c r="AF117" i="40"/>
  <c r="AE117" i="40"/>
  <c r="AD117" i="40"/>
  <c r="AC117" i="40"/>
  <c r="AB117" i="40"/>
  <c r="Z117" i="40"/>
  <c r="AF116" i="40"/>
  <c r="AE116" i="40"/>
  <c r="AD116" i="40"/>
  <c r="AC116" i="40"/>
  <c r="AB116" i="40"/>
  <c r="Z116" i="40"/>
  <c r="AF115" i="40"/>
  <c r="AE115" i="40"/>
  <c r="AD115" i="40"/>
  <c r="AC115" i="40"/>
  <c r="AB115" i="40"/>
  <c r="Z115" i="40"/>
  <c r="AD114" i="40"/>
  <c r="AC114" i="40"/>
  <c r="Z114" i="40"/>
  <c r="AF113" i="40"/>
  <c r="AE113" i="40"/>
  <c r="AD113" i="40"/>
  <c r="AC113" i="40"/>
  <c r="AB113" i="40"/>
  <c r="Z113" i="40"/>
  <c r="AF112" i="40"/>
  <c r="AE112" i="40"/>
  <c r="AD112" i="40"/>
  <c r="AC112" i="40"/>
  <c r="AB112" i="40"/>
  <c r="Z112" i="40"/>
  <c r="AF111" i="40"/>
  <c r="AE111" i="40"/>
  <c r="AD111" i="40"/>
  <c r="AC111" i="40"/>
  <c r="AB111" i="40"/>
  <c r="Z111" i="40"/>
  <c r="AF110" i="40"/>
  <c r="AE110" i="40"/>
  <c r="AD110" i="40"/>
  <c r="AC110" i="40"/>
  <c r="AB110" i="40"/>
  <c r="Z110" i="40"/>
  <c r="AF109" i="40"/>
  <c r="AE109" i="40"/>
  <c r="AD109" i="40"/>
  <c r="AC109" i="40"/>
  <c r="AB109" i="40"/>
  <c r="Z109" i="40"/>
  <c r="AD108" i="40"/>
  <c r="AC108" i="40"/>
  <c r="Z108" i="40"/>
  <c r="AF107" i="40"/>
  <c r="AE107" i="40"/>
  <c r="AD107" i="40"/>
  <c r="AC107" i="40"/>
  <c r="AB107" i="40"/>
  <c r="Z107" i="40"/>
  <c r="AF106" i="40"/>
  <c r="AE106" i="40"/>
  <c r="AD106" i="40"/>
  <c r="AC106" i="40"/>
  <c r="AB106" i="40"/>
  <c r="Z106" i="40"/>
  <c r="AF105" i="40"/>
  <c r="AE105" i="40"/>
  <c r="AD105" i="40"/>
  <c r="AC105" i="40"/>
  <c r="AB105" i="40"/>
  <c r="Z105" i="40"/>
  <c r="AF104" i="40"/>
  <c r="AE104" i="40"/>
  <c r="AD104" i="40"/>
  <c r="AC104" i="40"/>
  <c r="AB104" i="40"/>
  <c r="Z104" i="40"/>
  <c r="AF103" i="40"/>
  <c r="AE103" i="40"/>
  <c r="AD103" i="40"/>
  <c r="AC103" i="40"/>
  <c r="AB103" i="40"/>
  <c r="Z103" i="40"/>
  <c r="AD102" i="40"/>
  <c r="AC102" i="40"/>
  <c r="Z102" i="40"/>
  <c r="AF101" i="40"/>
  <c r="AE101" i="40"/>
  <c r="AD101" i="40"/>
  <c r="AC101" i="40"/>
  <c r="AB101" i="40"/>
  <c r="Z101" i="40"/>
  <c r="AF100" i="40"/>
  <c r="AE100" i="40"/>
  <c r="AD100" i="40"/>
  <c r="AC100" i="40"/>
  <c r="AB100" i="40"/>
  <c r="Z100" i="40"/>
  <c r="AF99" i="40"/>
  <c r="AE99" i="40"/>
  <c r="AD99" i="40"/>
  <c r="AC99" i="40"/>
  <c r="AB99" i="40"/>
  <c r="Z99" i="40"/>
  <c r="AF98" i="40"/>
  <c r="AE98" i="40"/>
  <c r="AD98" i="40"/>
  <c r="AC98" i="40"/>
  <c r="AB98" i="40"/>
  <c r="Z98" i="40"/>
  <c r="AF97" i="40"/>
  <c r="AE97" i="40"/>
  <c r="AD97" i="40"/>
  <c r="AC97" i="40"/>
  <c r="AB97" i="40"/>
  <c r="Z97" i="40"/>
  <c r="AF96" i="40"/>
  <c r="AE96" i="40"/>
  <c r="AD96" i="40"/>
  <c r="AC96" i="40"/>
  <c r="AB96" i="40"/>
  <c r="Z96" i="40"/>
  <c r="AF95" i="40"/>
  <c r="AE95" i="40"/>
  <c r="AD95" i="40"/>
  <c r="AC95" i="40"/>
  <c r="AB95" i="40"/>
  <c r="Z95" i="40"/>
  <c r="AF94" i="40"/>
  <c r="AE94" i="40"/>
  <c r="AD94" i="40"/>
  <c r="AC94" i="40"/>
  <c r="AB94" i="40"/>
  <c r="Z94" i="40"/>
  <c r="AF93" i="40"/>
  <c r="AE93" i="40"/>
  <c r="AD93" i="40"/>
  <c r="AC93" i="40"/>
  <c r="AB93" i="40"/>
  <c r="Z93" i="40"/>
  <c r="AF92" i="40"/>
  <c r="AE92" i="40"/>
  <c r="AD92" i="40"/>
  <c r="AC92" i="40"/>
  <c r="AB92" i="40"/>
  <c r="Z92" i="40"/>
  <c r="AF91" i="40"/>
  <c r="AE91" i="40"/>
  <c r="AD91" i="40"/>
  <c r="AC91" i="40"/>
  <c r="AB91" i="40"/>
  <c r="Z91" i="40"/>
  <c r="AF90" i="40"/>
  <c r="AE90" i="40"/>
  <c r="AD90" i="40"/>
  <c r="AC90" i="40"/>
  <c r="AB90" i="40"/>
  <c r="Z90" i="40"/>
  <c r="AF89" i="40"/>
  <c r="AE89" i="40"/>
  <c r="AD89" i="40"/>
  <c r="AC89" i="40"/>
  <c r="AB89" i="40"/>
  <c r="Z89" i="40"/>
  <c r="AF88" i="40"/>
  <c r="AE88" i="40"/>
  <c r="AD88" i="40"/>
  <c r="AC88" i="40"/>
  <c r="AB88" i="40"/>
  <c r="Z88" i="40"/>
  <c r="AF87" i="40"/>
  <c r="AE87" i="40"/>
  <c r="AD87" i="40"/>
  <c r="AC87" i="40"/>
  <c r="AB87" i="40"/>
  <c r="Z87" i="40"/>
  <c r="AF86" i="40"/>
  <c r="AE86" i="40"/>
  <c r="AD86" i="40"/>
  <c r="AC86" i="40"/>
  <c r="AB86" i="40"/>
  <c r="Z86" i="40"/>
  <c r="AF85" i="40"/>
  <c r="AE85" i="40"/>
  <c r="AD85" i="40"/>
  <c r="AC85" i="40"/>
  <c r="AB85" i="40"/>
  <c r="Z85" i="40"/>
  <c r="AF84" i="40"/>
  <c r="AE84" i="40"/>
  <c r="AD84" i="40"/>
  <c r="AC84" i="40"/>
  <c r="AB84" i="40"/>
  <c r="Z84" i="40"/>
  <c r="AF83" i="40"/>
  <c r="AE83" i="40"/>
  <c r="AD83" i="40"/>
  <c r="AC83" i="40"/>
  <c r="AB83" i="40"/>
  <c r="Z83" i="40"/>
  <c r="AF82" i="40"/>
  <c r="AE82" i="40"/>
  <c r="AD82" i="40"/>
  <c r="AC82" i="40"/>
  <c r="AB82" i="40"/>
  <c r="Z82" i="40"/>
  <c r="AF81" i="40"/>
  <c r="AE81" i="40"/>
  <c r="AD81" i="40"/>
  <c r="AC81" i="40"/>
  <c r="AB81" i="40"/>
  <c r="Z81" i="40"/>
  <c r="AF80" i="40"/>
  <c r="AE80" i="40"/>
  <c r="AD80" i="40"/>
  <c r="AC80" i="40"/>
  <c r="AB80" i="40"/>
  <c r="Z80" i="40"/>
  <c r="AF79" i="40"/>
  <c r="AE79" i="40"/>
  <c r="AD79" i="40"/>
  <c r="AC79" i="40"/>
  <c r="AB79" i="40"/>
  <c r="Z79" i="40"/>
  <c r="AF78" i="40"/>
  <c r="AE78" i="40"/>
  <c r="AD78" i="40"/>
  <c r="AC78" i="40"/>
  <c r="AB78" i="40"/>
  <c r="Z78" i="40"/>
  <c r="AF77" i="40"/>
  <c r="AE77" i="40"/>
  <c r="AD77" i="40"/>
  <c r="AC77" i="40"/>
  <c r="AB77" i="40"/>
  <c r="Z77" i="40"/>
  <c r="AF76" i="40"/>
  <c r="AE76" i="40"/>
  <c r="AD76" i="40"/>
  <c r="AC76" i="40"/>
  <c r="AB76" i="40"/>
  <c r="Z76" i="40"/>
  <c r="AF75" i="40"/>
  <c r="AE75" i="40"/>
  <c r="AD75" i="40"/>
  <c r="AC75" i="40"/>
  <c r="AB75" i="40"/>
  <c r="Z75" i="40"/>
  <c r="AF74" i="40"/>
  <c r="AE74" i="40"/>
  <c r="AD74" i="40"/>
  <c r="AC74" i="40"/>
  <c r="AB74" i="40"/>
  <c r="Z74" i="40"/>
  <c r="AF73" i="40"/>
  <c r="AE73" i="40"/>
  <c r="AD73" i="40"/>
  <c r="AC73" i="40"/>
  <c r="AB73" i="40"/>
  <c r="Z73" i="40"/>
  <c r="AF72" i="40"/>
  <c r="AE72" i="40"/>
  <c r="AD72" i="40"/>
  <c r="AC72" i="40"/>
  <c r="AB72" i="40"/>
  <c r="Z72" i="40"/>
  <c r="AF71" i="40"/>
  <c r="AE71" i="40"/>
  <c r="AD71" i="40"/>
  <c r="AC71" i="40"/>
  <c r="AB71" i="40"/>
  <c r="Z71" i="40"/>
  <c r="AF70" i="40"/>
  <c r="AE70" i="40"/>
  <c r="AD70" i="40"/>
  <c r="AC70" i="40"/>
  <c r="AB70" i="40"/>
  <c r="Z70" i="40"/>
  <c r="AF69" i="40"/>
  <c r="AE69" i="40"/>
  <c r="AD69" i="40"/>
  <c r="AC69" i="40"/>
  <c r="AB69" i="40"/>
  <c r="Z69" i="40"/>
  <c r="AF68" i="40"/>
  <c r="AE68" i="40"/>
  <c r="AD68" i="40"/>
  <c r="AC68" i="40"/>
  <c r="AB68" i="40"/>
  <c r="Z68" i="40"/>
  <c r="AF67" i="40"/>
  <c r="AE67" i="40"/>
  <c r="AD67" i="40"/>
  <c r="AC67" i="40"/>
  <c r="AB67" i="40"/>
  <c r="Z67" i="40"/>
  <c r="AF66" i="40"/>
  <c r="AE66" i="40"/>
  <c r="AD66" i="40"/>
  <c r="AC66" i="40"/>
  <c r="AB66" i="40"/>
  <c r="Z66" i="40"/>
  <c r="AF65" i="40"/>
  <c r="AE65" i="40"/>
  <c r="AD65" i="40"/>
  <c r="AC65" i="40"/>
  <c r="AB65" i="40"/>
  <c r="Z65" i="40"/>
  <c r="AF64" i="40"/>
  <c r="AE64" i="40"/>
  <c r="AD64" i="40"/>
  <c r="AC64" i="40"/>
  <c r="AB64" i="40"/>
  <c r="Z64" i="40"/>
  <c r="BR60" i="40"/>
  <c r="BZ51" i="40"/>
  <c r="BY51" i="40"/>
  <c r="BX51" i="40"/>
  <c r="BW51" i="40"/>
  <c r="BV51" i="40"/>
  <c r="BU51" i="40"/>
  <c r="BT51" i="40"/>
  <c r="BS51" i="40"/>
  <c r="BR59" i="40"/>
  <c r="CA51" i="40"/>
  <c r="BR58" i="40"/>
  <c r="BR57" i="40"/>
  <c r="BR56" i="40"/>
  <c r="BR55" i="40"/>
  <c r="BR54" i="40"/>
  <c r="BR53" i="40"/>
  <c r="BR52" i="40"/>
  <c r="BR37" i="40"/>
  <c r="CA29" i="40"/>
  <c r="BR38" i="40"/>
  <c r="BZ29" i="40"/>
  <c r="BR36" i="40"/>
  <c r="BY29" i="40"/>
  <c r="BR35" i="40"/>
  <c r="BX29" i="40"/>
  <c r="BR34" i="40"/>
  <c r="BW29" i="40"/>
  <c r="BR33" i="40"/>
  <c r="BV29" i="40"/>
  <c r="BR32" i="40"/>
  <c r="BU29" i="40"/>
  <c r="BR31" i="40"/>
  <c r="BT29" i="40"/>
  <c r="BR30" i="40"/>
  <c r="BS29" i="40"/>
  <c r="BR49" i="40"/>
  <c r="BR48" i="40"/>
  <c r="BR47" i="40"/>
  <c r="BR46" i="40"/>
  <c r="BR45" i="40"/>
  <c r="BR44" i="40"/>
  <c r="BR43" i="40"/>
  <c r="BR42" i="40"/>
  <c r="BR41" i="40"/>
  <c r="CA40" i="40"/>
  <c r="BZ40" i="40"/>
  <c r="BY40" i="40"/>
  <c r="BX40" i="40"/>
  <c r="BW40" i="40"/>
  <c r="BV40" i="40"/>
  <c r="BU40" i="40"/>
  <c r="BT40" i="40"/>
  <c r="BS40" i="40"/>
  <c r="C38" i="40"/>
  <c r="C37" i="40"/>
  <c r="C36" i="40"/>
  <c r="C35" i="40"/>
  <c r="C34" i="40"/>
  <c r="C33" i="40"/>
  <c r="C32" i="40"/>
  <c r="C31" i="40"/>
  <c r="C30" i="40"/>
  <c r="AD25" i="40"/>
  <c r="AE25" i="40"/>
  <c r="AE17" i="40"/>
  <c r="AE18" i="40"/>
  <c r="AE19" i="40"/>
  <c r="AE20" i="40"/>
  <c r="AE21" i="40"/>
  <c r="AE22" i="40"/>
  <c r="AE23" i="40"/>
  <c r="AE24" i="40"/>
  <c r="AF25" i="40"/>
  <c r="I25" i="40"/>
  <c r="G25" i="40"/>
  <c r="F25" i="40"/>
  <c r="E25" i="40"/>
  <c r="D25" i="40"/>
  <c r="AD24" i="40"/>
  <c r="AF24" i="40"/>
  <c r="I24" i="40"/>
  <c r="G24" i="40"/>
  <c r="F24" i="40"/>
  <c r="E24" i="40"/>
  <c r="D24" i="40"/>
  <c r="AD23" i="40"/>
  <c r="AF23" i="40"/>
  <c r="I23" i="40"/>
  <c r="G23" i="40"/>
  <c r="F23" i="40"/>
  <c r="E23" i="40"/>
  <c r="D23" i="40"/>
  <c r="AD22" i="40"/>
  <c r="AF22" i="40"/>
  <c r="I22" i="40"/>
  <c r="G22" i="40"/>
  <c r="F22" i="40"/>
  <c r="E22" i="40"/>
  <c r="D22" i="40"/>
  <c r="AD21" i="40"/>
  <c r="AF21" i="40"/>
  <c r="I21" i="40"/>
  <c r="G21" i="40"/>
  <c r="F21" i="40"/>
  <c r="E21" i="40"/>
  <c r="D21" i="40"/>
  <c r="AD20" i="40"/>
  <c r="AF20" i="40"/>
  <c r="I20" i="40"/>
  <c r="G20" i="40"/>
  <c r="F20" i="40"/>
  <c r="E20" i="40"/>
  <c r="D20" i="40"/>
  <c r="AD19" i="40"/>
  <c r="AF19" i="40"/>
  <c r="I19" i="40"/>
  <c r="G19" i="40"/>
  <c r="F19" i="40"/>
  <c r="E19" i="40"/>
  <c r="D19" i="40"/>
  <c r="AD18" i="40"/>
  <c r="AF18" i="40"/>
  <c r="I18" i="40"/>
  <c r="G18" i="40"/>
  <c r="F18" i="40"/>
  <c r="E18" i="40"/>
  <c r="D18" i="40"/>
  <c r="AD17" i="40"/>
  <c r="AF17" i="40"/>
  <c r="I17" i="40"/>
  <c r="G17" i="40"/>
  <c r="F17" i="40"/>
  <c r="E17" i="40"/>
  <c r="D17" i="40"/>
  <c r="B13" i="40"/>
  <c r="I368" i="39"/>
  <c r="W351" i="39"/>
  <c r="H368" i="39"/>
  <c r="V351" i="39"/>
  <c r="Z639" i="39"/>
  <c r="AH639" i="39"/>
  <c r="J368" i="39"/>
  <c r="K368" i="39"/>
  <c r="X351" i="39"/>
  <c r="Y351" i="39"/>
  <c r="AA351" i="39"/>
  <c r="AH351" i="39"/>
  <c r="AG351" i="39"/>
  <c r="AD639" i="39"/>
  <c r="AC639" i="39"/>
  <c r="AA639" i="39"/>
  <c r="AB639" i="39"/>
  <c r="I367" i="39"/>
  <c r="W350" i="39"/>
  <c r="H367" i="39"/>
  <c r="V350" i="39"/>
  <c r="Z638" i="39"/>
  <c r="AH638" i="39"/>
  <c r="J367" i="39"/>
  <c r="K367" i="39"/>
  <c r="X350" i="39"/>
  <c r="Y350" i="39"/>
  <c r="AA350" i="39"/>
  <c r="AH350" i="39"/>
  <c r="AG350" i="39"/>
  <c r="AD638" i="39"/>
  <c r="AC638" i="39"/>
  <c r="AA638" i="39"/>
  <c r="AB638" i="39"/>
  <c r="I366" i="39"/>
  <c r="W349" i="39"/>
  <c r="H366" i="39"/>
  <c r="V349" i="39"/>
  <c r="Z637" i="39"/>
  <c r="AH637" i="39"/>
  <c r="J366" i="39"/>
  <c r="K366" i="39"/>
  <c r="X349" i="39"/>
  <c r="Y349" i="39"/>
  <c r="AA349" i="39"/>
  <c r="AH349" i="39"/>
  <c r="AG349" i="39"/>
  <c r="AD637" i="39"/>
  <c r="AC637" i="39"/>
  <c r="AA637" i="39"/>
  <c r="AB637" i="39"/>
  <c r="I365" i="39"/>
  <c r="W348" i="39"/>
  <c r="H365" i="39"/>
  <c r="V348" i="39"/>
  <c r="Z636" i="39"/>
  <c r="AH636" i="39"/>
  <c r="J365" i="39"/>
  <c r="K365" i="39"/>
  <c r="X348" i="39"/>
  <c r="Y348" i="39"/>
  <c r="AA348" i="39"/>
  <c r="AH348" i="39"/>
  <c r="AG348" i="39"/>
  <c r="AD636" i="39"/>
  <c r="AC636" i="39"/>
  <c r="AA636" i="39"/>
  <c r="AB636" i="39"/>
  <c r="I364" i="39"/>
  <c r="W347" i="39"/>
  <c r="H364" i="39"/>
  <c r="V347" i="39"/>
  <c r="Z635" i="39"/>
  <c r="AH635" i="39"/>
  <c r="J364" i="39"/>
  <c r="K364" i="39"/>
  <c r="X347" i="39"/>
  <c r="Y347" i="39"/>
  <c r="AA347" i="39"/>
  <c r="AH347" i="39"/>
  <c r="AG347" i="39"/>
  <c r="AD635" i="39"/>
  <c r="AC635" i="39"/>
  <c r="AA635" i="39"/>
  <c r="AB635" i="39"/>
  <c r="I363" i="39"/>
  <c r="W346" i="39"/>
  <c r="H363" i="39"/>
  <c r="V346" i="39"/>
  <c r="Z634" i="39"/>
  <c r="AH634" i="39"/>
  <c r="J363" i="39"/>
  <c r="K363" i="39"/>
  <c r="X346" i="39"/>
  <c r="Y346" i="39"/>
  <c r="AA346" i="39"/>
  <c r="AH346" i="39"/>
  <c r="AG346" i="39"/>
  <c r="AD634" i="39"/>
  <c r="AC634" i="39"/>
  <c r="AA634" i="39"/>
  <c r="AB634" i="39"/>
  <c r="I362" i="39"/>
  <c r="W345" i="39"/>
  <c r="H362" i="39"/>
  <c r="V345" i="39"/>
  <c r="Z633" i="39"/>
  <c r="AH633" i="39"/>
  <c r="J362" i="39"/>
  <c r="K362" i="39"/>
  <c r="X345" i="39"/>
  <c r="Y345" i="39"/>
  <c r="AA345" i="39"/>
  <c r="AH345" i="39"/>
  <c r="AG345" i="39"/>
  <c r="AD633" i="39"/>
  <c r="AC633" i="39"/>
  <c r="AA633" i="39"/>
  <c r="AB633" i="39"/>
  <c r="I361" i="39"/>
  <c r="W344" i="39"/>
  <c r="H361" i="39"/>
  <c r="V344" i="39"/>
  <c r="Z632" i="39"/>
  <c r="AH632" i="39"/>
  <c r="J361" i="39"/>
  <c r="K361" i="39"/>
  <c r="X344" i="39"/>
  <c r="Y344" i="39"/>
  <c r="AA344" i="39"/>
  <c r="AH344" i="39"/>
  <c r="AG344" i="39"/>
  <c r="AD632" i="39"/>
  <c r="AC632" i="39"/>
  <c r="AA632" i="39"/>
  <c r="AB632" i="39"/>
  <c r="I360" i="39"/>
  <c r="W343" i="39"/>
  <c r="H360" i="39"/>
  <c r="V343" i="39"/>
  <c r="Z631" i="39"/>
  <c r="AH631" i="39"/>
  <c r="J360" i="39"/>
  <c r="K360" i="39"/>
  <c r="X343" i="39"/>
  <c r="Y343" i="39"/>
  <c r="AA343" i="39"/>
  <c r="AH343" i="39"/>
  <c r="AG343" i="39"/>
  <c r="AD631" i="39"/>
  <c r="AC631" i="39"/>
  <c r="AA631" i="39"/>
  <c r="AB631" i="39"/>
  <c r="I359" i="39"/>
  <c r="W342" i="39"/>
  <c r="H359" i="39"/>
  <c r="V342" i="39"/>
  <c r="Z630" i="39"/>
  <c r="AH630" i="39"/>
  <c r="J359" i="39"/>
  <c r="K359" i="39"/>
  <c r="X342" i="39"/>
  <c r="Y342" i="39"/>
  <c r="AA342" i="39"/>
  <c r="AH342" i="39"/>
  <c r="AG342" i="39"/>
  <c r="AD630" i="39"/>
  <c r="AC630" i="39"/>
  <c r="AA630" i="39"/>
  <c r="AB630" i="39"/>
  <c r="I358" i="39"/>
  <c r="W341" i="39"/>
  <c r="H358" i="39"/>
  <c r="V341" i="39"/>
  <c r="Z629" i="39"/>
  <c r="AH629" i="39"/>
  <c r="J358" i="39"/>
  <c r="K358" i="39"/>
  <c r="X341" i="39"/>
  <c r="Y341" i="39"/>
  <c r="AA341" i="39"/>
  <c r="AH341" i="39"/>
  <c r="AG341" i="39"/>
  <c r="AD629" i="39"/>
  <c r="AC629" i="39"/>
  <c r="AA629" i="39"/>
  <c r="AB629" i="39"/>
  <c r="I357" i="39"/>
  <c r="W340" i="39"/>
  <c r="H357" i="39"/>
  <c r="V340" i="39"/>
  <c r="Z628" i="39"/>
  <c r="AH628" i="39"/>
  <c r="J357" i="39"/>
  <c r="K357" i="39"/>
  <c r="X340" i="39"/>
  <c r="Y340" i="39"/>
  <c r="AA340" i="39"/>
  <c r="AH340" i="39"/>
  <c r="AG340" i="39"/>
  <c r="AD628" i="39"/>
  <c r="AC628" i="39"/>
  <c r="AA628" i="39"/>
  <c r="AB628" i="39"/>
  <c r="I356" i="39"/>
  <c r="W339" i="39"/>
  <c r="H356" i="39"/>
  <c r="V339" i="39"/>
  <c r="Z627" i="39"/>
  <c r="AH627" i="39"/>
  <c r="J356" i="39"/>
  <c r="K356" i="39"/>
  <c r="X339" i="39"/>
  <c r="Y339" i="39"/>
  <c r="AA339" i="39"/>
  <c r="AH339" i="39"/>
  <c r="AG339" i="39"/>
  <c r="AD627" i="39"/>
  <c r="AC627" i="39"/>
  <c r="AA627" i="39"/>
  <c r="AB627" i="39"/>
  <c r="I355" i="39"/>
  <c r="W338" i="39"/>
  <c r="H355" i="39"/>
  <c r="V338" i="39"/>
  <c r="Z626" i="39"/>
  <c r="AH626" i="39"/>
  <c r="J355" i="39"/>
  <c r="K355" i="39"/>
  <c r="X338" i="39"/>
  <c r="Y338" i="39"/>
  <c r="AA338" i="39"/>
  <c r="AH338" i="39"/>
  <c r="AG338" i="39"/>
  <c r="AD626" i="39"/>
  <c r="AC626" i="39"/>
  <c r="AA626" i="39"/>
  <c r="AB626" i="39"/>
  <c r="I354" i="39"/>
  <c r="W337" i="39"/>
  <c r="H354" i="39"/>
  <c r="V337" i="39"/>
  <c r="Z625" i="39"/>
  <c r="AH625" i="39"/>
  <c r="J354" i="39"/>
  <c r="K354" i="39"/>
  <c r="X337" i="39"/>
  <c r="Y337" i="39"/>
  <c r="AA337" i="39"/>
  <c r="AH337" i="39"/>
  <c r="AG337" i="39"/>
  <c r="AD625" i="39"/>
  <c r="AC625" i="39"/>
  <c r="AA625" i="39"/>
  <c r="AB625" i="39"/>
  <c r="I353" i="39"/>
  <c r="W336" i="39"/>
  <c r="H353" i="39"/>
  <c r="V336" i="39"/>
  <c r="Z624" i="39"/>
  <c r="AH624" i="39"/>
  <c r="J353" i="39"/>
  <c r="K353" i="39"/>
  <c r="X336" i="39"/>
  <c r="Y336" i="39"/>
  <c r="AA336" i="39"/>
  <c r="AH336" i="39"/>
  <c r="AG336" i="39"/>
  <c r="AD624" i="39"/>
  <c r="AC624" i="39"/>
  <c r="AA624" i="39"/>
  <c r="AB624" i="39"/>
  <c r="I352" i="39"/>
  <c r="W335" i="39"/>
  <c r="H352" i="39"/>
  <c r="V335" i="39"/>
  <c r="Z623" i="39"/>
  <c r="AH623" i="39"/>
  <c r="J352" i="39"/>
  <c r="K352" i="39"/>
  <c r="X335" i="39"/>
  <c r="Y335" i="39"/>
  <c r="AA335" i="39"/>
  <c r="AH335" i="39"/>
  <c r="AG335" i="39"/>
  <c r="AD623" i="39"/>
  <c r="AC623" i="39"/>
  <c r="AA623" i="39"/>
  <c r="AB623" i="39"/>
  <c r="I351" i="39"/>
  <c r="W334" i="39"/>
  <c r="H351" i="39"/>
  <c r="V334" i="39"/>
  <c r="Z622" i="39"/>
  <c r="AH622" i="39"/>
  <c r="J351" i="39"/>
  <c r="K351" i="39"/>
  <c r="X334" i="39"/>
  <c r="Y334" i="39"/>
  <c r="AA334" i="39"/>
  <c r="AH334" i="39"/>
  <c r="AG334" i="39"/>
  <c r="AD622" i="39"/>
  <c r="AC622" i="39"/>
  <c r="AA622" i="39"/>
  <c r="AB622" i="39"/>
  <c r="I350" i="39"/>
  <c r="W333" i="39"/>
  <c r="H350" i="39"/>
  <c r="V333" i="39"/>
  <c r="Z621" i="39"/>
  <c r="AH621" i="39"/>
  <c r="J350" i="39"/>
  <c r="K350" i="39"/>
  <c r="X333" i="39"/>
  <c r="Y333" i="39"/>
  <c r="AA333" i="39"/>
  <c r="AH333" i="39"/>
  <c r="AG333" i="39"/>
  <c r="AD621" i="39"/>
  <c r="AC621" i="39"/>
  <c r="AA621" i="39"/>
  <c r="AB621" i="39"/>
  <c r="I349" i="39"/>
  <c r="W332" i="39"/>
  <c r="H349" i="39"/>
  <c r="V332" i="39"/>
  <c r="Z620" i="39"/>
  <c r="AH620" i="39"/>
  <c r="J349" i="39"/>
  <c r="K349" i="39"/>
  <c r="X332" i="39"/>
  <c r="Y332" i="39"/>
  <c r="AA332" i="39"/>
  <c r="AH332" i="39"/>
  <c r="AG332" i="39"/>
  <c r="AD620" i="39"/>
  <c r="AC620" i="39"/>
  <c r="AA620" i="39"/>
  <c r="AB620" i="39"/>
  <c r="I348" i="39"/>
  <c r="W331" i="39"/>
  <c r="H348" i="39"/>
  <c r="V331" i="39"/>
  <c r="Z619" i="39"/>
  <c r="AH619" i="39"/>
  <c r="J348" i="39"/>
  <c r="K348" i="39"/>
  <c r="X331" i="39"/>
  <c r="Y331" i="39"/>
  <c r="AA331" i="39"/>
  <c r="AH331" i="39"/>
  <c r="AG331" i="39"/>
  <c r="AD619" i="39"/>
  <c r="AC619" i="39"/>
  <c r="AA619" i="39"/>
  <c r="AB619" i="39"/>
  <c r="I347" i="39"/>
  <c r="W330" i="39"/>
  <c r="H347" i="39"/>
  <c r="V330" i="39"/>
  <c r="Z618" i="39"/>
  <c r="AH618" i="39"/>
  <c r="J347" i="39"/>
  <c r="K347" i="39"/>
  <c r="X330" i="39"/>
  <c r="Y330" i="39"/>
  <c r="AA330" i="39"/>
  <c r="AH330" i="39"/>
  <c r="AG330" i="39"/>
  <c r="AD618" i="39"/>
  <c r="AC618" i="39"/>
  <c r="AA618" i="39"/>
  <c r="AB618" i="39"/>
  <c r="I346" i="39"/>
  <c r="W329" i="39"/>
  <c r="H346" i="39"/>
  <c r="V329" i="39"/>
  <c r="Z617" i="39"/>
  <c r="AH617" i="39"/>
  <c r="J346" i="39"/>
  <c r="K346" i="39"/>
  <c r="X329" i="39"/>
  <c r="Y329" i="39"/>
  <c r="AA329" i="39"/>
  <c r="AH329" i="39"/>
  <c r="AG329" i="39"/>
  <c r="AD617" i="39"/>
  <c r="AC617" i="39"/>
  <c r="AA617" i="39"/>
  <c r="AB617" i="39"/>
  <c r="I345" i="39"/>
  <c r="W328" i="39"/>
  <c r="H345" i="39"/>
  <c r="V328" i="39"/>
  <c r="Z616" i="39"/>
  <c r="AH616" i="39"/>
  <c r="J345" i="39"/>
  <c r="K345" i="39"/>
  <c r="X328" i="39"/>
  <c r="Y328" i="39"/>
  <c r="AA328" i="39"/>
  <c r="AH328" i="39"/>
  <c r="AG328" i="39"/>
  <c r="AD616" i="39"/>
  <c r="AC616" i="39"/>
  <c r="AA616" i="39"/>
  <c r="AB616" i="39"/>
  <c r="I344" i="39"/>
  <c r="W327" i="39"/>
  <c r="H344" i="39"/>
  <c r="V327" i="39"/>
  <c r="Z615" i="39"/>
  <c r="AH615" i="39"/>
  <c r="J344" i="39"/>
  <c r="K344" i="39"/>
  <c r="X327" i="39"/>
  <c r="Y327" i="39"/>
  <c r="AA327" i="39"/>
  <c r="AH327" i="39"/>
  <c r="AG327" i="39"/>
  <c r="AD615" i="39"/>
  <c r="AC615" i="39"/>
  <c r="AA615" i="39"/>
  <c r="AB615" i="39"/>
  <c r="I343" i="39"/>
  <c r="W326" i="39"/>
  <c r="H343" i="39"/>
  <c r="V326" i="39"/>
  <c r="Z614" i="39"/>
  <c r="AH614" i="39"/>
  <c r="J343" i="39"/>
  <c r="K343" i="39"/>
  <c r="X326" i="39"/>
  <c r="Y326" i="39"/>
  <c r="AA326" i="39"/>
  <c r="AH326" i="39"/>
  <c r="AG326" i="39"/>
  <c r="AD614" i="39"/>
  <c r="AC614" i="39"/>
  <c r="AA614" i="39"/>
  <c r="AB614" i="39"/>
  <c r="I342" i="39"/>
  <c r="W325" i="39"/>
  <c r="H342" i="39"/>
  <c r="V325" i="39"/>
  <c r="Z613" i="39"/>
  <c r="AH613" i="39"/>
  <c r="J342" i="39"/>
  <c r="K342" i="39"/>
  <c r="X325" i="39"/>
  <c r="Y325" i="39"/>
  <c r="AA325" i="39"/>
  <c r="AH325" i="39"/>
  <c r="AG325" i="39"/>
  <c r="AD613" i="39"/>
  <c r="AC613" i="39"/>
  <c r="AA613" i="39"/>
  <c r="AB613" i="39"/>
  <c r="I341" i="39"/>
  <c r="W324" i="39"/>
  <c r="H341" i="39"/>
  <c r="V324" i="39"/>
  <c r="Z612" i="39"/>
  <c r="AH612" i="39"/>
  <c r="J341" i="39"/>
  <c r="K341" i="39"/>
  <c r="X324" i="39"/>
  <c r="Y324" i="39"/>
  <c r="AA324" i="39"/>
  <c r="AH324" i="39"/>
  <c r="AG324" i="39"/>
  <c r="AD612" i="39"/>
  <c r="AC612" i="39"/>
  <c r="AA612" i="39"/>
  <c r="AB612" i="39"/>
  <c r="I340" i="39"/>
  <c r="W323" i="39"/>
  <c r="H340" i="39"/>
  <c r="V323" i="39"/>
  <c r="Z611" i="39"/>
  <c r="AH611" i="39"/>
  <c r="J340" i="39"/>
  <c r="K340" i="39"/>
  <c r="X323" i="39"/>
  <c r="Y323" i="39"/>
  <c r="AA323" i="39"/>
  <c r="AH323" i="39"/>
  <c r="AG323" i="39"/>
  <c r="AD611" i="39"/>
  <c r="AC611" i="39"/>
  <c r="AA611" i="39"/>
  <c r="AB611" i="39"/>
  <c r="I339" i="39"/>
  <c r="W322" i="39"/>
  <c r="H339" i="39"/>
  <c r="V322" i="39"/>
  <c r="Z610" i="39"/>
  <c r="AH610" i="39"/>
  <c r="J339" i="39"/>
  <c r="K339" i="39"/>
  <c r="X322" i="39"/>
  <c r="Y322" i="39"/>
  <c r="AA322" i="39"/>
  <c r="AH322" i="39"/>
  <c r="AG322" i="39"/>
  <c r="AD610" i="39"/>
  <c r="AC610" i="39"/>
  <c r="AA610" i="39"/>
  <c r="AB610" i="39"/>
  <c r="I338" i="39"/>
  <c r="W321" i="39"/>
  <c r="H338" i="39"/>
  <c r="V321" i="39"/>
  <c r="Z609" i="39"/>
  <c r="AH609" i="39"/>
  <c r="J338" i="39"/>
  <c r="K338" i="39"/>
  <c r="X321" i="39"/>
  <c r="Y321" i="39"/>
  <c r="AA321" i="39"/>
  <c r="AH321" i="39"/>
  <c r="AG321" i="39"/>
  <c r="AD609" i="39"/>
  <c r="AC609" i="39"/>
  <c r="AA609" i="39"/>
  <c r="AB609" i="39"/>
  <c r="I337" i="39"/>
  <c r="W320" i="39"/>
  <c r="H337" i="39"/>
  <c r="V320" i="39"/>
  <c r="Z608" i="39"/>
  <c r="AH608" i="39"/>
  <c r="J337" i="39"/>
  <c r="K337" i="39"/>
  <c r="X320" i="39"/>
  <c r="Y320" i="39"/>
  <c r="AA320" i="39"/>
  <c r="AH320" i="39"/>
  <c r="AG320" i="39"/>
  <c r="AD608" i="39"/>
  <c r="AC608" i="39"/>
  <c r="AA608" i="39"/>
  <c r="AB608" i="39"/>
  <c r="I336" i="39"/>
  <c r="W319" i="39"/>
  <c r="H336" i="39"/>
  <c r="V319" i="39"/>
  <c r="Z607" i="39"/>
  <c r="AH607" i="39"/>
  <c r="J336" i="39"/>
  <c r="K336" i="39"/>
  <c r="X319" i="39"/>
  <c r="Y319" i="39"/>
  <c r="AA319" i="39"/>
  <c r="AH319" i="39"/>
  <c r="AG319" i="39"/>
  <c r="AD607" i="39"/>
  <c r="AC607" i="39"/>
  <c r="AA607" i="39"/>
  <c r="AB607" i="39"/>
  <c r="I335" i="39"/>
  <c r="W318" i="39"/>
  <c r="H335" i="39"/>
  <c r="V318" i="39"/>
  <c r="Z606" i="39"/>
  <c r="AH606" i="39"/>
  <c r="J335" i="39"/>
  <c r="K335" i="39"/>
  <c r="X318" i="39"/>
  <c r="Y318" i="39"/>
  <c r="AA318" i="39"/>
  <c r="AH318" i="39"/>
  <c r="AG318" i="39"/>
  <c r="AD606" i="39"/>
  <c r="AC606" i="39"/>
  <c r="AA606" i="39"/>
  <c r="AB606" i="39"/>
  <c r="I334" i="39"/>
  <c r="W317" i="39"/>
  <c r="H334" i="39"/>
  <c r="V317" i="39"/>
  <c r="Z605" i="39"/>
  <c r="AH605" i="39"/>
  <c r="J334" i="39"/>
  <c r="K334" i="39"/>
  <c r="X317" i="39"/>
  <c r="Y317" i="39"/>
  <c r="AA317" i="39"/>
  <c r="AH317" i="39"/>
  <c r="AG317" i="39"/>
  <c r="AD605" i="39"/>
  <c r="AC605" i="39"/>
  <c r="AA605" i="39"/>
  <c r="AB605" i="39"/>
  <c r="I333" i="39"/>
  <c r="W316" i="39"/>
  <c r="H333" i="39"/>
  <c r="V316" i="39"/>
  <c r="Z604" i="39"/>
  <c r="AH604" i="39"/>
  <c r="J333" i="39"/>
  <c r="K333" i="39"/>
  <c r="X316" i="39"/>
  <c r="Y316" i="39"/>
  <c r="AA316" i="39"/>
  <c r="AH316" i="39"/>
  <c r="AG316" i="39"/>
  <c r="AD604" i="39"/>
  <c r="AC604" i="39"/>
  <c r="AA604" i="39"/>
  <c r="AB604" i="39"/>
  <c r="I332" i="39"/>
  <c r="W315" i="39"/>
  <c r="H332" i="39"/>
  <c r="V315" i="39"/>
  <c r="Z603" i="39"/>
  <c r="AH603" i="39"/>
  <c r="J332" i="39"/>
  <c r="K332" i="39"/>
  <c r="X315" i="39"/>
  <c r="Y315" i="39"/>
  <c r="AA315" i="39"/>
  <c r="AH315" i="39"/>
  <c r="AG315" i="39"/>
  <c r="AD603" i="39"/>
  <c r="AC603" i="39"/>
  <c r="AA603" i="39"/>
  <c r="AB603" i="39"/>
  <c r="I331" i="39"/>
  <c r="W314" i="39"/>
  <c r="H331" i="39"/>
  <c r="V314" i="39"/>
  <c r="Z602" i="39"/>
  <c r="AH602" i="39"/>
  <c r="J331" i="39"/>
  <c r="K331" i="39"/>
  <c r="X314" i="39"/>
  <c r="Y314" i="39"/>
  <c r="AA314" i="39"/>
  <c r="AH314" i="39"/>
  <c r="AG314" i="39"/>
  <c r="AD602" i="39"/>
  <c r="AC602" i="39"/>
  <c r="AA602" i="39"/>
  <c r="AB602" i="39"/>
  <c r="I330" i="39"/>
  <c r="W313" i="39"/>
  <c r="H330" i="39"/>
  <c r="V313" i="39"/>
  <c r="Z601" i="39"/>
  <c r="AH601" i="39"/>
  <c r="J330" i="39"/>
  <c r="K330" i="39"/>
  <c r="X313" i="39"/>
  <c r="Y313" i="39"/>
  <c r="AA313" i="39"/>
  <c r="AH313" i="39"/>
  <c r="AG313" i="39"/>
  <c r="AD601" i="39"/>
  <c r="AC601" i="39"/>
  <c r="AA601" i="39"/>
  <c r="AB601" i="39"/>
  <c r="I329" i="39"/>
  <c r="W312" i="39"/>
  <c r="H329" i="39"/>
  <c r="V312" i="39"/>
  <c r="Z600" i="39"/>
  <c r="AH600" i="39"/>
  <c r="J329" i="39"/>
  <c r="K329" i="39"/>
  <c r="X312" i="39"/>
  <c r="Y312" i="39"/>
  <c r="AA312" i="39"/>
  <c r="AH312" i="39"/>
  <c r="AG312" i="39"/>
  <c r="AD600" i="39"/>
  <c r="AC600" i="39"/>
  <c r="AA600" i="39"/>
  <c r="AB600" i="39"/>
  <c r="I328" i="39"/>
  <c r="W311" i="39"/>
  <c r="H328" i="39"/>
  <c r="V311" i="39"/>
  <c r="Z599" i="39"/>
  <c r="AH599" i="39"/>
  <c r="J328" i="39"/>
  <c r="K328" i="39"/>
  <c r="X311" i="39"/>
  <c r="Y311" i="39"/>
  <c r="AA311" i="39"/>
  <c r="AH311" i="39"/>
  <c r="AG311" i="39"/>
  <c r="AD599" i="39"/>
  <c r="AC599" i="39"/>
  <c r="AA599" i="39"/>
  <c r="AB599" i="39"/>
  <c r="I327" i="39"/>
  <c r="W310" i="39"/>
  <c r="H327" i="39"/>
  <c r="V310" i="39"/>
  <c r="Z598" i="39"/>
  <c r="AH598" i="39"/>
  <c r="J327" i="39"/>
  <c r="K327" i="39"/>
  <c r="X310" i="39"/>
  <c r="Y310" i="39"/>
  <c r="AA310" i="39"/>
  <c r="AH310" i="39"/>
  <c r="AG310" i="39"/>
  <c r="AD598" i="39"/>
  <c r="AC598" i="39"/>
  <c r="AA598" i="39"/>
  <c r="AB598" i="39"/>
  <c r="I326" i="39"/>
  <c r="W309" i="39"/>
  <c r="H326" i="39"/>
  <c r="V309" i="39"/>
  <c r="Z597" i="39"/>
  <c r="AH597" i="39"/>
  <c r="J326" i="39"/>
  <c r="K326" i="39"/>
  <c r="X309" i="39"/>
  <c r="Y309" i="39"/>
  <c r="AA309" i="39"/>
  <c r="AH309" i="39"/>
  <c r="AG309" i="39"/>
  <c r="AD597" i="39"/>
  <c r="AC597" i="39"/>
  <c r="AA597" i="39"/>
  <c r="AB597" i="39"/>
  <c r="I325" i="39"/>
  <c r="W308" i="39"/>
  <c r="H325" i="39"/>
  <c r="V308" i="39"/>
  <c r="Z596" i="39"/>
  <c r="AH596" i="39"/>
  <c r="J325" i="39"/>
  <c r="K325" i="39"/>
  <c r="X308" i="39"/>
  <c r="Y308" i="39"/>
  <c r="AA308" i="39"/>
  <c r="AH308" i="39"/>
  <c r="AG308" i="39"/>
  <c r="AD596" i="39"/>
  <c r="AC596" i="39"/>
  <c r="AA596" i="39"/>
  <c r="AB596" i="39"/>
  <c r="I324" i="39"/>
  <c r="W307" i="39"/>
  <c r="H324" i="39"/>
  <c r="V307" i="39"/>
  <c r="Z595" i="39"/>
  <c r="AH595" i="39"/>
  <c r="J324" i="39"/>
  <c r="K324" i="39"/>
  <c r="X307" i="39"/>
  <c r="Y307" i="39"/>
  <c r="AA307" i="39"/>
  <c r="AH307" i="39"/>
  <c r="AG307" i="39"/>
  <c r="AD595" i="39"/>
  <c r="AC595" i="39"/>
  <c r="AA595" i="39"/>
  <c r="AB595" i="39"/>
  <c r="I323" i="39"/>
  <c r="W306" i="39"/>
  <c r="H323" i="39"/>
  <c r="V306" i="39"/>
  <c r="Z594" i="39"/>
  <c r="AH594" i="39"/>
  <c r="J323" i="39"/>
  <c r="K323" i="39"/>
  <c r="X306" i="39"/>
  <c r="Y306" i="39"/>
  <c r="AA306" i="39"/>
  <c r="AH306" i="39"/>
  <c r="AG306" i="39"/>
  <c r="AD594" i="39"/>
  <c r="AC594" i="39"/>
  <c r="AA594" i="39"/>
  <c r="AB594" i="39"/>
  <c r="I322" i="39"/>
  <c r="W305" i="39"/>
  <c r="H322" i="39"/>
  <c r="V305" i="39"/>
  <c r="Z593" i="39"/>
  <c r="AH593" i="39"/>
  <c r="J322" i="39"/>
  <c r="K322" i="39"/>
  <c r="X305" i="39"/>
  <c r="Y305" i="39"/>
  <c r="AA305" i="39"/>
  <c r="AH305" i="39"/>
  <c r="AG305" i="39"/>
  <c r="AD593" i="39"/>
  <c r="AC593" i="39"/>
  <c r="AA593" i="39"/>
  <c r="AB593" i="39"/>
  <c r="I321" i="39"/>
  <c r="W304" i="39"/>
  <c r="H321" i="39"/>
  <c r="V304" i="39"/>
  <c r="Z592" i="39"/>
  <c r="AH592" i="39"/>
  <c r="J321" i="39"/>
  <c r="K321" i="39"/>
  <c r="X304" i="39"/>
  <c r="Y304" i="39"/>
  <c r="AA304" i="39"/>
  <c r="AH304" i="39"/>
  <c r="AG304" i="39"/>
  <c r="AD592" i="39"/>
  <c r="AC592" i="39"/>
  <c r="AA592" i="39"/>
  <c r="AB592" i="39"/>
  <c r="I320" i="39"/>
  <c r="W303" i="39"/>
  <c r="H320" i="39"/>
  <c r="V303" i="39"/>
  <c r="Z591" i="39"/>
  <c r="AH591" i="39"/>
  <c r="J320" i="39"/>
  <c r="K320" i="39"/>
  <c r="X303" i="39"/>
  <c r="Y303" i="39"/>
  <c r="AA303" i="39"/>
  <c r="AH303" i="39"/>
  <c r="AG303" i="39"/>
  <c r="AD591" i="39"/>
  <c r="AC591" i="39"/>
  <c r="AA591" i="39"/>
  <c r="AB591" i="39"/>
  <c r="I319" i="39"/>
  <c r="W302" i="39"/>
  <c r="H319" i="39"/>
  <c r="V302" i="39"/>
  <c r="Z590" i="39"/>
  <c r="AH590" i="39"/>
  <c r="J319" i="39"/>
  <c r="K319" i="39"/>
  <c r="X302" i="39"/>
  <c r="Y302" i="39"/>
  <c r="AA302" i="39"/>
  <c r="AH302" i="39"/>
  <c r="AG302" i="39"/>
  <c r="AD590" i="39"/>
  <c r="AC590" i="39"/>
  <c r="AA590" i="39"/>
  <c r="AB590" i="39"/>
  <c r="I318" i="39"/>
  <c r="W301" i="39"/>
  <c r="H318" i="39"/>
  <c r="V301" i="39"/>
  <c r="Z589" i="39"/>
  <c r="AH589" i="39"/>
  <c r="J318" i="39"/>
  <c r="K318" i="39"/>
  <c r="X301" i="39"/>
  <c r="Y301" i="39"/>
  <c r="AA301" i="39"/>
  <c r="AH301" i="39"/>
  <c r="AG301" i="39"/>
  <c r="AD589" i="39"/>
  <c r="AC589" i="39"/>
  <c r="AA589" i="39"/>
  <c r="AB589" i="39"/>
  <c r="I317" i="39"/>
  <c r="W300" i="39"/>
  <c r="H317" i="39"/>
  <c r="V300" i="39"/>
  <c r="Z588" i="39"/>
  <c r="AH588" i="39"/>
  <c r="J317" i="39"/>
  <c r="K317" i="39"/>
  <c r="X300" i="39"/>
  <c r="Y300" i="39"/>
  <c r="AA300" i="39"/>
  <c r="AH300" i="39"/>
  <c r="AG300" i="39"/>
  <c r="AD588" i="39"/>
  <c r="AC588" i="39"/>
  <c r="AA588" i="39"/>
  <c r="AB588" i="39"/>
  <c r="I316" i="39"/>
  <c r="W299" i="39"/>
  <c r="H316" i="39"/>
  <c r="V299" i="39"/>
  <c r="Z587" i="39"/>
  <c r="AH587" i="39"/>
  <c r="J316" i="39"/>
  <c r="K316" i="39"/>
  <c r="X299" i="39"/>
  <c r="Y299" i="39"/>
  <c r="AA299" i="39"/>
  <c r="AH299" i="39"/>
  <c r="AG299" i="39"/>
  <c r="AD587" i="39"/>
  <c r="AC587" i="39"/>
  <c r="AA587" i="39"/>
  <c r="AB587" i="39"/>
  <c r="I315" i="39"/>
  <c r="W298" i="39"/>
  <c r="H315" i="39"/>
  <c r="V298" i="39"/>
  <c r="Z586" i="39"/>
  <c r="AH586" i="39"/>
  <c r="J315" i="39"/>
  <c r="K315" i="39"/>
  <c r="X298" i="39"/>
  <c r="Y298" i="39"/>
  <c r="AA298" i="39"/>
  <c r="AH298" i="39"/>
  <c r="AG298" i="39"/>
  <c r="AD586" i="39"/>
  <c r="AC586" i="39"/>
  <c r="AA586" i="39"/>
  <c r="AB586" i="39"/>
  <c r="I314" i="39"/>
  <c r="W297" i="39"/>
  <c r="H314" i="39"/>
  <c r="V297" i="39"/>
  <c r="Z585" i="39"/>
  <c r="AH585" i="39"/>
  <c r="J314" i="39"/>
  <c r="K314" i="39"/>
  <c r="X297" i="39"/>
  <c r="Y297" i="39"/>
  <c r="AA297" i="39"/>
  <c r="AH297" i="39"/>
  <c r="AG297" i="39"/>
  <c r="AD585" i="39"/>
  <c r="AC585" i="39"/>
  <c r="AA585" i="39"/>
  <c r="AB585" i="39"/>
  <c r="I313" i="39"/>
  <c r="W296" i="39"/>
  <c r="H313" i="39"/>
  <c r="V296" i="39"/>
  <c r="Z584" i="39"/>
  <c r="AH584" i="39"/>
  <c r="J313" i="39"/>
  <c r="K313" i="39"/>
  <c r="X296" i="39"/>
  <c r="Y296" i="39"/>
  <c r="AA296" i="39"/>
  <c r="AH296" i="39"/>
  <c r="AG296" i="39"/>
  <c r="AD584" i="39"/>
  <c r="AC584" i="39"/>
  <c r="AA584" i="39"/>
  <c r="AB584" i="39"/>
  <c r="I312" i="39"/>
  <c r="W295" i="39"/>
  <c r="H312" i="39"/>
  <c r="V295" i="39"/>
  <c r="Z583" i="39"/>
  <c r="AH583" i="39"/>
  <c r="J312" i="39"/>
  <c r="K312" i="39"/>
  <c r="X295" i="39"/>
  <c r="Y295" i="39"/>
  <c r="AA295" i="39"/>
  <c r="AH295" i="39"/>
  <c r="AG295" i="39"/>
  <c r="AD583" i="39"/>
  <c r="AC583" i="39"/>
  <c r="AA583" i="39"/>
  <c r="AB583" i="39"/>
  <c r="I311" i="39"/>
  <c r="W294" i="39"/>
  <c r="H311" i="39"/>
  <c r="V294" i="39"/>
  <c r="Z582" i="39"/>
  <c r="AH582" i="39"/>
  <c r="J311" i="39"/>
  <c r="K311" i="39"/>
  <c r="X294" i="39"/>
  <c r="Y294" i="39"/>
  <c r="AA294" i="39"/>
  <c r="AH294" i="39"/>
  <c r="AG294" i="39"/>
  <c r="AD582" i="39"/>
  <c r="AC582" i="39"/>
  <c r="AA582" i="39"/>
  <c r="AB582" i="39"/>
  <c r="I310" i="39"/>
  <c r="W293" i="39"/>
  <c r="H310" i="39"/>
  <c r="V293" i="39"/>
  <c r="Z581" i="39"/>
  <c r="AH581" i="39"/>
  <c r="J310" i="39"/>
  <c r="K310" i="39"/>
  <c r="X293" i="39"/>
  <c r="Y293" i="39"/>
  <c r="AA293" i="39"/>
  <c r="AH293" i="39"/>
  <c r="AG293" i="39"/>
  <c r="AD581" i="39"/>
  <c r="AC581" i="39"/>
  <c r="AA581" i="39"/>
  <c r="AB581" i="39"/>
  <c r="I309" i="39"/>
  <c r="W292" i="39"/>
  <c r="H309" i="39"/>
  <c r="V292" i="39"/>
  <c r="Z580" i="39"/>
  <c r="AH580" i="39"/>
  <c r="J309" i="39"/>
  <c r="K309" i="39"/>
  <c r="X292" i="39"/>
  <c r="Y292" i="39"/>
  <c r="AA292" i="39"/>
  <c r="AH292" i="39"/>
  <c r="AG292" i="39"/>
  <c r="AD580" i="39"/>
  <c r="AC580" i="39"/>
  <c r="AA580" i="39"/>
  <c r="AB580" i="39"/>
  <c r="I308" i="39"/>
  <c r="W291" i="39"/>
  <c r="H308" i="39"/>
  <c r="V291" i="39"/>
  <c r="Z579" i="39"/>
  <c r="AH579" i="39"/>
  <c r="J308" i="39"/>
  <c r="K308" i="39"/>
  <c r="X291" i="39"/>
  <c r="Y291" i="39"/>
  <c r="AA291" i="39"/>
  <c r="AH291" i="39"/>
  <c r="AG291" i="39"/>
  <c r="AD579" i="39"/>
  <c r="AC579" i="39"/>
  <c r="AA579" i="39"/>
  <c r="AB579" i="39"/>
  <c r="I307" i="39"/>
  <c r="W290" i="39"/>
  <c r="H307" i="39"/>
  <c r="V290" i="39"/>
  <c r="Z578" i="39"/>
  <c r="AH578" i="39"/>
  <c r="J307" i="39"/>
  <c r="K307" i="39"/>
  <c r="X290" i="39"/>
  <c r="Y290" i="39"/>
  <c r="AA290" i="39"/>
  <c r="AH290" i="39"/>
  <c r="AG290" i="39"/>
  <c r="AD578" i="39"/>
  <c r="AC578" i="39"/>
  <c r="AA578" i="39"/>
  <c r="AB578" i="39"/>
  <c r="I306" i="39"/>
  <c r="W289" i="39"/>
  <c r="H306" i="39"/>
  <c r="V289" i="39"/>
  <c r="Z577" i="39"/>
  <c r="AH577" i="39"/>
  <c r="J306" i="39"/>
  <c r="K306" i="39"/>
  <c r="X289" i="39"/>
  <c r="Y289" i="39"/>
  <c r="AA289" i="39"/>
  <c r="AH289" i="39"/>
  <c r="AG289" i="39"/>
  <c r="AD577" i="39"/>
  <c r="AC577" i="39"/>
  <c r="AA577" i="39"/>
  <c r="AB577" i="39"/>
  <c r="I305" i="39"/>
  <c r="W288" i="39"/>
  <c r="H305" i="39"/>
  <c r="V288" i="39"/>
  <c r="Z576" i="39"/>
  <c r="AH576" i="39"/>
  <c r="J305" i="39"/>
  <c r="K305" i="39"/>
  <c r="X288" i="39"/>
  <c r="Y288" i="39"/>
  <c r="AA288" i="39"/>
  <c r="AH288" i="39"/>
  <c r="AG288" i="39"/>
  <c r="AD576" i="39"/>
  <c r="AC576" i="39"/>
  <c r="AA576" i="39"/>
  <c r="AB576" i="39"/>
  <c r="I304" i="39"/>
  <c r="W287" i="39"/>
  <c r="H304" i="39"/>
  <c r="V287" i="39"/>
  <c r="Z575" i="39"/>
  <c r="AH575" i="39"/>
  <c r="J304" i="39"/>
  <c r="K304" i="39"/>
  <c r="X287" i="39"/>
  <c r="Y287" i="39"/>
  <c r="AA287" i="39"/>
  <c r="AH287" i="39"/>
  <c r="AG287" i="39"/>
  <c r="AD575" i="39"/>
  <c r="AC575" i="39"/>
  <c r="AA575" i="39"/>
  <c r="AB575" i="39"/>
  <c r="I303" i="39"/>
  <c r="W286" i="39"/>
  <c r="H303" i="39"/>
  <c r="V286" i="39"/>
  <c r="Z574" i="39"/>
  <c r="AH574" i="39"/>
  <c r="J303" i="39"/>
  <c r="K303" i="39"/>
  <c r="X286" i="39"/>
  <c r="Y286" i="39"/>
  <c r="AA286" i="39"/>
  <c r="AH286" i="39"/>
  <c r="AG286" i="39"/>
  <c r="AD574" i="39"/>
  <c r="AC574" i="39"/>
  <c r="AA574" i="39"/>
  <c r="AB574" i="39"/>
  <c r="I302" i="39"/>
  <c r="W285" i="39"/>
  <c r="H302" i="39"/>
  <c r="V285" i="39"/>
  <c r="Z573" i="39"/>
  <c r="AH573" i="39"/>
  <c r="J302" i="39"/>
  <c r="K302" i="39"/>
  <c r="X285" i="39"/>
  <c r="Y285" i="39"/>
  <c r="AA285" i="39"/>
  <c r="AH285" i="39"/>
  <c r="AG285" i="39"/>
  <c r="AD573" i="39"/>
  <c r="AC573" i="39"/>
  <c r="AA573" i="39"/>
  <c r="AB573" i="39"/>
  <c r="I301" i="39"/>
  <c r="W284" i="39"/>
  <c r="H301" i="39"/>
  <c r="V284" i="39"/>
  <c r="Z572" i="39"/>
  <c r="AH572" i="39"/>
  <c r="J301" i="39"/>
  <c r="K301" i="39"/>
  <c r="X284" i="39"/>
  <c r="Y284" i="39"/>
  <c r="AA284" i="39"/>
  <c r="AH284" i="39"/>
  <c r="AG284" i="39"/>
  <c r="AD572" i="39"/>
  <c r="AC572" i="39"/>
  <c r="AA572" i="39"/>
  <c r="AB572" i="39"/>
  <c r="I300" i="39"/>
  <c r="W283" i="39"/>
  <c r="H300" i="39"/>
  <c r="V283" i="39"/>
  <c r="Z571" i="39"/>
  <c r="AH571" i="39"/>
  <c r="J300" i="39"/>
  <c r="K300" i="39"/>
  <c r="X283" i="39"/>
  <c r="Y283" i="39"/>
  <c r="AA283" i="39"/>
  <c r="AH283" i="39"/>
  <c r="AG283" i="39"/>
  <c r="AD571" i="39"/>
  <c r="AC571" i="39"/>
  <c r="AA571" i="39"/>
  <c r="AB571" i="39"/>
  <c r="I299" i="39"/>
  <c r="W282" i="39"/>
  <c r="H299" i="39"/>
  <c r="V282" i="39"/>
  <c r="Z570" i="39"/>
  <c r="AH570" i="39"/>
  <c r="J299" i="39"/>
  <c r="K299" i="39"/>
  <c r="X282" i="39"/>
  <c r="Y282" i="39"/>
  <c r="AA282" i="39"/>
  <c r="AH282" i="39"/>
  <c r="AG282" i="39"/>
  <c r="AD570" i="39"/>
  <c r="AC570" i="39"/>
  <c r="AA570" i="39"/>
  <c r="AB570" i="39"/>
  <c r="I298" i="39"/>
  <c r="W281" i="39"/>
  <c r="H298" i="39"/>
  <c r="V281" i="39"/>
  <c r="Z569" i="39"/>
  <c r="AH569" i="39"/>
  <c r="J298" i="39"/>
  <c r="K298" i="39"/>
  <c r="X281" i="39"/>
  <c r="Y281" i="39"/>
  <c r="AA281" i="39"/>
  <c r="AH281" i="39"/>
  <c r="AG281" i="39"/>
  <c r="AD569" i="39"/>
  <c r="AC569" i="39"/>
  <c r="AA569" i="39"/>
  <c r="AB569" i="39"/>
  <c r="I297" i="39"/>
  <c r="W280" i="39"/>
  <c r="H297" i="39"/>
  <c r="V280" i="39"/>
  <c r="Z568" i="39"/>
  <c r="AH568" i="39"/>
  <c r="J297" i="39"/>
  <c r="K297" i="39"/>
  <c r="X280" i="39"/>
  <c r="Y280" i="39"/>
  <c r="AA280" i="39"/>
  <c r="AH280" i="39"/>
  <c r="AG280" i="39"/>
  <c r="AD568" i="39"/>
  <c r="AC568" i="39"/>
  <c r="AA568" i="39"/>
  <c r="AB568" i="39"/>
  <c r="I296" i="39"/>
  <c r="W279" i="39"/>
  <c r="H296" i="39"/>
  <c r="V279" i="39"/>
  <c r="Z567" i="39"/>
  <c r="AH567" i="39"/>
  <c r="J296" i="39"/>
  <c r="K296" i="39"/>
  <c r="X279" i="39"/>
  <c r="Y279" i="39"/>
  <c r="AA279" i="39"/>
  <c r="AH279" i="39"/>
  <c r="AG279" i="39"/>
  <c r="AD567" i="39"/>
  <c r="AC567" i="39"/>
  <c r="AA567" i="39"/>
  <c r="AB567" i="39"/>
  <c r="I295" i="39"/>
  <c r="W278" i="39"/>
  <c r="H295" i="39"/>
  <c r="V278" i="39"/>
  <c r="Z566" i="39"/>
  <c r="AH566" i="39"/>
  <c r="J295" i="39"/>
  <c r="K295" i="39"/>
  <c r="X278" i="39"/>
  <c r="Y278" i="39"/>
  <c r="AA278" i="39"/>
  <c r="AH278" i="39"/>
  <c r="AG278" i="39"/>
  <c r="AD566" i="39"/>
  <c r="AC566" i="39"/>
  <c r="AA566" i="39"/>
  <c r="AB566" i="39"/>
  <c r="I294" i="39"/>
  <c r="W277" i="39"/>
  <c r="H294" i="39"/>
  <c r="V277" i="39"/>
  <c r="Z565" i="39"/>
  <c r="AH565" i="39"/>
  <c r="J294" i="39"/>
  <c r="K294" i="39"/>
  <c r="X277" i="39"/>
  <c r="Y277" i="39"/>
  <c r="AA277" i="39"/>
  <c r="AH277" i="39"/>
  <c r="AG277" i="39"/>
  <c r="AD565" i="39"/>
  <c r="AC565" i="39"/>
  <c r="AA565" i="39"/>
  <c r="AB565" i="39"/>
  <c r="I293" i="39"/>
  <c r="W276" i="39"/>
  <c r="H293" i="39"/>
  <c r="V276" i="39"/>
  <c r="Z564" i="39"/>
  <c r="AH564" i="39"/>
  <c r="J293" i="39"/>
  <c r="K293" i="39"/>
  <c r="X276" i="39"/>
  <c r="Y276" i="39"/>
  <c r="AA276" i="39"/>
  <c r="AH276" i="39"/>
  <c r="AG276" i="39"/>
  <c r="AD564" i="39"/>
  <c r="AC564" i="39"/>
  <c r="AA564" i="39"/>
  <c r="AB564" i="39"/>
  <c r="I292" i="39"/>
  <c r="W275" i="39"/>
  <c r="H292" i="39"/>
  <c r="V275" i="39"/>
  <c r="Z563" i="39"/>
  <c r="AH563" i="39"/>
  <c r="J292" i="39"/>
  <c r="K292" i="39"/>
  <c r="X275" i="39"/>
  <c r="Y275" i="39"/>
  <c r="AA275" i="39"/>
  <c r="AH275" i="39"/>
  <c r="AG275" i="39"/>
  <c r="AD563" i="39"/>
  <c r="AC563" i="39"/>
  <c r="AA563" i="39"/>
  <c r="AB563" i="39"/>
  <c r="I291" i="39"/>
  <c r="W274" i="39"/>
  <c r="H291" i="39"/>
  <c r="V274" i="39"/>
  <c r="Z562" i="39"/>
  <c r="AH562" i="39"/>
  <c r="J291" i="39"/>
  <c r="K291" i="39"/>
  <c r="X274" i="39"/>
  <c r="Y274" i="39"/>
  <c r="AA274" i="39"/>
  <c r="AH274" i="39"/>
  <c r="AG274" i="39"/>
  <c r="AD562" i="39"/>
  <c r="AC562" i="39"/>
  <c r="AA562" i="39"/>
  <c r="AB562" i="39"/>
  <c r="I290" i="39"/>
  <c r="W273" i="39"/>
  <c r="H290" i="39"/>
  <c r="V273" i="39"/>
  <c r="Z561" i="39"/>
  <c r="AH561" i="39"/>
  <c r="J290" i="39"/>
  <c r="K290" i="39"/>
  <c r="X273" i="39"/>
  <c r="Y273" i="39"/>
  <c r="AA273" i="39"/>
  <c r="AH273" i="39"/>
  <c r="AG273" i="39"/>
  <c r="AD561" i="39"/>
  <c r="AC561" i="39"/>
  <c r="AA561" i="39"/>
  <c r="AB561" i="39"/>
  <c r="I289" i="39"/>
  <c r="W272" i="39"/>
  <c r="H289" i="39"/>
  <c r="V272" i="39"/>
  <c r="Z560" i="39"/>
  <c r="AH560" i="39"/>
  <c r="J289" i="39"/>
  <c r="K289" i="39"/>
  <c r="X272" i="39"/>
  <c r="Y272" i="39"/>
  <c r="AA272" i="39"/>
  <c r="AH272" i="39"/>
  <c r="AG272" i="39"/>
  <c r="AD560" i="39"/>
  <c r="AC560" i="39"/>
  <c r="AA560" i="39"/>
  <c r="AB560" i="39"/>
  <c r="I288" i="39"/>
  <c r="W271" i="39"/>
  <c r="H288" i="39"/>
  <c r="V271" i="39"/>
  <c r="Z559" i="39"/>
  <c r="AH559" i="39"/>
  <c r="J288" i="39"/>
  <c r="K288" i="39"/>
  <c r="X271" i="39"/>
  <c r="Y271" i="39"/>
  <c r="AA271" i="39"/>
  <c r="AH271" i="39"/>
  <c r="AG271" i="39"/>
  <c r="AD559" i="39"/>
  <c r="AC559" i="39"/>
  <c r="AA559" i="39"/>
  <c r="AB559" i="39"/>
  <c r="I287" i="39"/>
  <c r="W270" i="39"/>
  <c r="H287" i="39"/>
  <c r="V270" i="39"/>
  <c r="Z558" i="39"/>
  <c r="AH558" i="39"/>
  <c r="J287" i="39"/>
  <c r="K287" i="39"/>
  <c r="X270" i="39"/>
  <c r="Y270" i="39"/>
  <c r="AA270" i="39"/>
  <c r="AH270" i="39"/>
  <c r="AG270" i="39"/>
  <c r="AD558" i="39"/>
  <c r="AC558" i="39"/>
  <c r="AA558" i="39"/>
  <c r="AB558" i="39"/>
  <c r="I286" i="39"/>
  <c r="W269" i="39"/>
  <c r="H286" i="39"/>
  <c r="V269" i="39"/>
  <c r="Z557" i="39"/>
  <c r="AH557" i="39"/>
  <c r="J286" i="39"/>
  <c r="K286" i="39"/>
  <c r="X269" i="39"/>
  <c r="Y269" i="39"/>
  <c r="AA269" i="39"/>
  <c r="AH269" i="39"/>
  <c r="AG269" i="39"/>
  <c r="AD557" i="39"/>
  <c r="AC557" i="39"/>
  <c r="AA557" i="39"/>
  <c r="AB557" i="39"/>
  <c r="I285" i="39"/>
  <c r="W268" i="39"/>
  <c r="H285" i="39"/>
  <c r="V268" i="39"/>
  <c r="Z556" i="39"/>
  <c r="AH556" i="39"/>
  <c r="J285" i="39"/>
  <c r="K285" i="39"/>
  <c r="X268" i="39"/>
  <c r="Y268" i="39"/>
  <c r="AA268" i="39"/>
  <c r="AH268" i="39"/>
  <c r="AG268" i="39"/>
  <c r="AD556" i="39"/>
  <c r="AC556" i="39"/>
  <c r="AA556" i="39"/>
  <c r="AB556" i="39"/>
  <c r="I284" i="39"/>
  <c r="W267" i="39"/>
  <c r="H284" i="39"/>
  <c r="V267" i="39"/>
  <c r="Z555" i="39"/>
  <c r="AH555" i="39"/>
  <c r="J284" i="39"/>
  <c r="K284" i="39"/>
  <c r="X267" i="39"/>
  <c r="Y267" i="39"/>
  <c r="AA267" i="39"/>
  <c r="AH267" i="39"/>
  <c r="AG267" i="39"/>
  <c r="AD555" i="39"/>
  <c r="AC555" i="39"/>
  <c r="AA555" i="39"/>
  <c r="AB555" i="39"/>
  <c r="I283" i="39"/>
  <c r="W266" i="39"/>
  <c r="H283" i="39"/>
  <c r="V266" i="39"/>
  <c r="Z554" i="39"/>
  <c r="AH554" i="39"/>
  <c r="J283" i="39"/>
  <c r="K283" i="39"/>
  <c r="X266" i="39"/>
  <c r="Y266" i="39"/>
  <c r="AA266" i="39"/>
  <c r="AH266" i="39"/>
  <c r="AG266" i="39"/>
  <c r="AD554" i="39"/>
  <c r="AC554" i="39"/>
  <c r="AA554" i="39"/>
  <c r="AB554" i="39"/>
  <c r="I282" i="39"/>
  <c r="W265" i="39"/>
  <c r="H282" i="39"/>
  <c r="V265" i="39"/>
  <c r="Z553" i="39"/>
  <c r="AH553" i="39"/>
  <c r="J282" i="39"/>
  <c r="K282" i="39"/>
  <c r="X265" i="39"/>
  <c r="Y265" i="39"/>
  <c r="AA265" i="39"/>
  <c r="AH265" i="39"/>
  <c r="AG265" i="39"/>
  <c r="AD553" i="39"/>
  <c r="AC553" i="39"/>
  <c r="AA553" i="39"/>
  <c r="AB553" i="39"/>
  <c r="I281" i="39"/>
  <c r="W264" i="39"/>
  <c r="H281" i="39"/>
  <c r="V264" i="39"/>
  <c r="Z552" i="39"/>
  <c r="AH552" i="39"/>
  <c r="J281" i="39"/>
  <c r="K281" i="39"/>
  <c r="X264" i="39"/>
  <c r="Y264" i="39"/>
  <c r="AA264" i="39"/>
  <c r="AH264" i="39"/>
  <c r="AG264" i="39"/>
  <c r="AD552" i="39"/>
  <c r="AC552" i="39"/>
  <c r="AA552" i="39"/>
  <c r="AB552" i="39"/>
  <c r="I280" i="39"/>
  <c r="W263" i="39"/>
  <c r="H280" i="39"/>
  <c r="V263" i="39"/>
  <c r="Z551" i="39"/>
  <c r="AH551" i="39"/>
  <c r="J280" i="39"/>
  <c r="K280" i="39"/>
  <c r="X263" i="39"/>
  <c r="Y263" i="39"/>
  <c r="AA263" i="39"/>
  <c r="AH263" i="39"/>
  <c r="AG263" i="39"/>
  <c r="AD551" i="39"/>
  <c r="AC551" i="39"/>
  <c r="AA551" i="39"/>
  <c r="AB551" i="39"/>
  <c r="I279" i="39"/>
  <c r="W262" i="39"/>
  <c r="H279" i="39"/>
  <c r="V262" i="39"/>
  <c r="Z550" i="39"/>
  <c r="AH550" i="39"/>
  <c r="J279" i="39"/>
  <c r="K279" i="39"/>
  <c r="X262" i="39"/>
  <c r="Y262" i="39"/>
  <c r="AA262" i="39"/>
  <c r="AH262" i="39"/>
  <c r="AG262" i="39"/>
  <c r="AD550" i="39"/>
  <c r="AC550" i="39"/>
  <c r="AA550" i="39"/>
  <c r="AB550" i="39"/>
  <c r="I278" i="39"/>
  <c r="W261" i="39"/>
  <c r="H278" i="39"/>
  <c r="V261" i="39"/>
  <c r="Z549" i="39"/>
  <c r="AH549" i="39"/>
  <c r="J278" i="39"/>
  <c r="K278" i="39"/>
  <c r="X261" i="39"/>
  <c r="Y261" i="39"/>
  <c r="AA261" i="39"/>
  <c r="AH261" i="39"/>
  <c r="AG261" i="39"/>
  <c r="AD549" i="39"/>
  <c r="AC549" i="39"/>
  <c r="AA549" i="39"/>
  <c r="AB549" i="39"/>
  <c r="I277" i="39"/>
  <c r="W260" i="39"/>
  <c r="H277" i="39"/>
  <c r="V260" i="39"/>
  <c r="Z548" i="39"/>
  <c r="AH548" i="39"/>
  <c r="J277" i="39"/>
  <c r="K277" i="39"/>
  <c r="X260" i="39"/>
  <c r="Y260" i="39"/>
  <c r="AA260" i="39"/>
  <c r="AH260" i="39"/>
  <c r="AG260" i="39"/>
  <c r="AD548" i="39"/>
  <c r="AC548" i="39"/>
  <c r="AA548" i="39"/>
  <c r="AB548" i="39"/>
  <c r="I276" i="39"/>
  <c r="W259" i="39"/>
  <c r="H276" i="39"/>
  <c r="V259" i="39"/>
  <c r="Z547" i="39"/>
  <c r="AH547" i="39"/>
  <c r="J276" i="39"/>
  <c r="K276" i="39"/>
  <c r="X259" i="39"/>
  <c r="Y259" i="39"/>
  <c r="AA259" i="39"/>
  <c r="AH259" i="39"/>
  <c r="AG259" i="39"/>
  <c r="AD547" i="39"/>
  <c r="AC547" i="39"/>
  <c r="AA547" i="39"/>
  <c r="AB547" i="39"/>
  <c r="I275" i="39"/>
  <c r="W258" i="39"/>
  <c r="H275" i="39"/>
  <c r="V258" i="39"/>
  <c r="Z546" i="39"/>
  <c r="AH546" i="39"/>
  <c r="J275" i="39"/>
  <c r="K275" i="39"/>
  <c r="X258" i="39"/>
  <c r="Y258" i="39"/>
  <c r="AA258" i="39"/>
  <c r="AH258" i="39"/>
  <c r="AG258" i="39"/>
  <c r="AD546" i="39"/>
  <c r="AC546" i="39"/>
  <c r="AA546" i="39"/>
  <c r="AB546" i="39"/>
  <c r="I274" i="39"/>
  <c r="W257" i="39"/>
  <c r="H274" i="39"/>
  <c r="V257" i="39"/>
  <c r="Z545" i="39"/>
  <c r="AH545" i="39"/>
  <c r="J274" i="39"/>
  <c r="K274" i="39"/>
  <c r="X257" i="39"/>
  <c r="Y257" i="39"/>
  <c r="AA257" i="39"/>
  <c r="AH257" i="39"/>
  <c r="AG257" i="39"/>
  <c r="AD545" i="39"/>
  <c r="AC545" i="39"/>
  <c r="AA545" i="39"/>
  <c r="AB545" i="39"/>
  <c r="I273" i="39"/>
  <c r="W256" i="39"/>
  <c r="H273" i="39"/>
  <c r="V256" i="39"/>
  <c r="Z544" i="39"/>
  <c r="AH544" i="39"/>
  <c r="J273" i="39"/>
  <c r="K273" i="39"/>
  <c r="X256" i="39"/>
  <c r="Y256" i="39"/>
  <c r="AA256" i="39"/>
  <c r="AH256" i="39"/>
  <c r="AG256" i="39"/>
  <c r="AD544" i="39"/>
  <c r="AC544" i="39"/>
  <c r="AA544" i="39"/>
  <c r="AB544" i="39"/>
  <c r="I272" i="39"/>
  <c r="W255" i="39"/>
  <c r="H272" i="39"/>
  <c r="V255" i="39"/>
  <c r="Z543" i="39"/>
  <c r="AH543" i="39"/>
  <c r="J272" i="39"/>
  <c r="K272" i="39"/>
  <c r="X255" i="39"/>
  <c r="Y255" i="39"/>
  <c r="AA255" i="39"/>
  <c r="AH255" i="39"/>
  <c r="AG255" i="39"/>
  <c r="AD543" i="39"/>
  <c r="AC543" i="39"/>
  <c r="AA543" i="39"/>
  <c r="AB543" i="39"/>
  <c r="I271" i="39"/>
  <c r="W254" i="39"/>
  <c r="H271" i="39"/>
  <c r="V254" i="39"/>
  <c r="Z542" i="39"/>
  <c r="AH542" i="39"/>
  <c r="J271" i="39"/>
  <c r="K271" i="39"/>
  <c r="X254" i="39"/>
  <c r="Y254" i="39"/>
  <c r="AA254" i="39"/>
  <c r="AH254" i="39"/>
  <c r="AG254" i="39"/>
  <c r="AD542" i="39"/>
  <c r="AC542" i="39"/>
  <c r="AA542" i="39"/>
  <c r="AB542" i="39"/>
  <c r="I270" i="39"/>
  <c r="W253" i="39"/>
  <c r="H270" i="39"/>
  <c r="V253" i="39"/>
  <c r="Z541" i="39"/>
  <c r="AH541" i="39"/>
  <c r="J270" i="39"/>
  <c r="K270" i="39"/>
  <c r="X253" i="39"/>
  <c r="Y253" i="39"/>
  <c r="AA253" i="39"/>
  <c r="AH253" i="39"/>
  <c r="AG253" i="39"/>
  <c r="AD541" i="39"/>
  <c r="AC541" i="39"/>
  <c r="AA541" i="39"/>
  <c r="AB541" i="39"/>
  <c r="I269" i="39"/>
  <c r="W252" i="39"/>
  <c r="H269" i="39"/>
  <c r="V252" i="39"/>
  <c r="Z540" i="39"/>
  <c r="AH540" i="39"/>
  <c r="J269" i="39"/>
  <c r="K269" i="39"/>
  <c r="X252" i="39"/>
  <c r="Y252" i="39"/>
  <c r="AA252" i="39"/>
  <c r="AH252" i="39"/>
  <c r="AG252" i="39"/>
  <c r="AD540" i="39"/>
  <c r="AC540" i="39"/>
  <c r="AA540" i="39"/>
  <c r="AB540" i="39"/>
  <c r="I268" i="39"/>
  <c r="W251" i="39"/>
  <c r="H268" i="39"/>
  <c r="V251" i="39"/>
  <c r="Z539" i="39"/>
  <c r="AH539" i="39"/>
  <c r="J268" i="39"/>
  <c r="K268" i="39"/>
  <c r="X251" i="39"/>
  <c r="Y251" i="39"/>
  <c r="AA251" i="39"/>
  <c r="AH251" i="39"/>
  <c r="AG251" i="39"/>
  <c r="AD539" i="39"/>
  <c r="AC539" i="39"/>
  <c r="AA539" i="39"/>
  <c r="AB539" i="39"/>
  <c r="I267" i="39"/>
  <c r="W250" i="39"/>
  <c r="H267" i="39"/>
  <c r="V250" i="39"/>
  <c r="Z538" i="39"/>
  <c r="AH538" i="39"/>
  <c r="J267" i="39"/>
  <c r="K267" i="39"/>
  <c r="X250" i="39"/>
  <c r="Y250" i="39"/>
  <c r="AA250" i="39"/>
  <c r="AH250" i="39"/>
  <c r="AG250" i="39"/>
  <c r="AD538" i="39"/>
  <c r="AC538" i="39"/>
  <c r="AA538" i="39"/>
  <c r="AB538" i="39"/>
  <c r="I266" i="39"/>
  <c r="W249" i="39"/>
  <c r="H266" i="39"/>
  <c r="V249" i="39"/>
  <c r="Z537" i="39"/>
  <c r="AH537" i="39"/>
  <c r="J266" i="39"/>
  <c r="K266" i="39"/>
  <c r="X249" i="39"/>
  <c r="Y249" i="39"/>
  <c r="AA249" i="39"/>
  <c r="AH249" i="39"/>
  <c r="AG249" i="39"/>
  <c r="AD537" i="39"/>
  <c r="AC537" i="39"/>
  <c r="AA537" i="39"/>
  <c r="AB537" i="39"/>
  <c r="I265" i="39"/>
  <c r="W248" i="39"/>
  <c r="H265" i="39"/>
  <c r="V248" i="39"/>
  <c r="Z536" i="39"/>
  <c r="AH536" i="39"/>
  <c r="J265" i="39"/>
  <c r="K265" i="39"/>
  <c r="X248" i="39"/>
  <c r="Y248" i="39"/>
  <c r="AA248" i="39"/>
  <c r="AH248" i="39"/>
  <c r="AG248" i="39"/>
  <c r="AD536" i="39"/>
  <c r="AC536" i="39"/>
  <c r="AA536" i="39"/>
  <c r="AB536" i="39"/>
  <c r="I264" i="39"/>
  <c r="W247" i="39"/>
  <c r="H264" i="39"/>
  <c r="V247" i="39"/>
  <c r="Z535" i="39"/>
  <c r="AH535" i="39"/>
  <c r="J264" i="39"/>
  <c r="K264" i="39"/>
  <c r="X247" i="39"/>
  <c r="Y247" i="39"/>
  <c r="AA247" i="39"/>
  <c r="AH247" i="39"/>
  <c r="AG247" i="39"/>
  <c r="AD535" i="39"/>
  <c r="AC535" i="39"/>
  <c r="AA535" i="39"/>
  <c r="AB535" i="39"/>
  <c r="I263" i="39"/>
  <c r="W246" i="39"/>
  <c r="H263" i="39"/>
  <c r="V246" i="39"/>
  <c r="Z534" i="39"/>
  <c r="AH534" i="39"/>
  <c r="J263" i="39"/>
  <c r="K263" i="39"/>
  <c r="X246" i="39"/>
  <c r="Y246" i="39"/>
  <c r="AA246" i="39"/>
  <c r="AH246" i="39"/>
  <c r="AG246" i="39"/>
  <c r="AD534" i="39"/>
  <c r="AC534" i="39"/>
  <c r="AA534" i="39"/>
  <c r="AB534" i="39"/>
  <c r="I262" i="39"/>
  <c r="W245" i="39"/>
  <c r="H262" i="39"/>
  <c r="V245" i="39"/>
  <c r="Z533" i="39"/>
  <c r="AH533" i="39"/>
  <c r="J262" i="39"/>
  <c r="K262" i="39"/>
  <c r="X245" i="39"/>
  <c r="Y245" i="39"/>
  <c r="AA245" i="39"/>
  <c r="AH245" i="39"/>
  <c r="AG245" i="39"/>
  <c r="AD533" i="39"/>
  <c r="AC533" i="39"/>
  <c r="AA533" i="39"/>
  <c r="AB533" i="39"/>
  <c r="I261" i="39"/>
  <c r="W244" i="39"/>
  <c r="H261" i="39"/>
  <c r="V244" i="39"/>
  <c r="Z532" i="39"/>
  <c r="AH532" i="39"/>
  <c r="J261" i="39"/>
  <c r="K261" i="39"/>
  <c r="X244" i="39"/>
  <c r="Y244" i="39"/>
  <c r="AA244" i="39"/>
  <c r="AH244" i="39"/>
  <c r="AG244" i="39"/>
  <c r="AD532" i="39"/>
  <c r="AC532" i="39"/>
  <c r="AA532" i="39"/>
  <c r="AB532" i="39"/>
  <c r="I260" i="39"/>
  <c r="W243" i="39"/>
  <c r="H260" i="39"/>
  <c r="V243" i="39"/>
  <c r="Z531" i="39"/>
  <c r="AH531" i="39"/>
  <c r="J260" i="39"/>
  <c r="K260" i="39"/>
  <c r="X243" i="39"/>
  <c r="Y243" i="39"/>
  <c r="AA243" i="39"/>
  <c r="AH243" i="39"/>
  <c r="AG243" i="39"/>
  <c r="AD531" i="39"/>
  <c r="AC531" i="39"/>
  <c r="AA531" i="39"/>
  <c r="AB531" i="39"/>
  <c r="I259" i="39"/>
  <c r="W242" i="39"/>
  <c r="H259" i="39"/>
  <c r="V242" i="39"/>
  <c r="Z530" i="39"/>
  <c r="AH530" i="39"/>
  <c r="J259" i="39"/>
  <c r="K259" i="39"/>
  <c r="X242" i="39"/>
  <c r="Y242" i="39"/>
  <c r="AA242" i="39"/>
  <c r="AH242" i="39"/>
  <c r="AG242" i="39"/>
  <c r="AD530" i="39"/>
  <c r="AC530" i="39"/>
  <c r="AA530" i="39"/>
  <c r="AB530" i="39"/>
  <c r="I258" i="39"/>
  <c r="W241" i="39"/>
  <c r="H258" i="39"/>
  <c r="V241" i="39"/>
  <c r="Z529" i="39"/>
  <c r="AH529" i="39"/>
  <c r="J258" i="39"/>
  <c r="K258" i="39"/>
  <c r="X241" i="39"/>
  <c r="Y241" i="39"/>
  <c r="AA241" i="39"/>
  <c r="AH241" i="39"/>
  <c r="AG241" i="39"/>
  <c r="AD529" i="39"/>
  <c r="AC529" i="39"/>
  <c r="AA529" i="39"/>
  <c r="AB529" i="39"/>
  <c r="I257" i="39"/>
  <c r="W240" i="39"/>
  <c r="H257" i="39"/>
  <c r="V240" i="39"/>
  <c r="Z528" i="39"/>
  <c r="AH528" i="39"/>
  <c r="J257" i="39"/>
  <c r="K257" i="39"/>
  <c r="X240" i="39"/>
  <c r="Y240" i="39"/>
  <c r="AA240" i="39"/>
  <c r="AH240" i="39"/>
  <c r="AG240" i="39"/>
  <c r="AD528" i="39"/>
  <c r="AC528" i="39"/>
  <c r="AA528" i="39"/>
  <c r="AB528" i="39"/>
  <c r="I256" i="39"/>
  <c r="W239" i="39"/>
  <c r="H256" i="39"/>
  <c r="V239" i="39"/>
  <c r="Z527" i="39"/>
  <c r="AH527" i="39"/>
  <c r="J256" i="39"/>
  <c r="K256" i="39"/>
  <c r="X239" i="39"/>
  <c r="Y239" i="39"/>
  <c r="AA239" i="39"/>
  <c r="AH239" i="39"/>
  <c r="AG239" i="39"/>
  <c r="AD527" i="39"/>
  <c r="AC527" i="39"/>
  <c r="AA527" i="39"/>
  <c r="AB527" i="39"/>
  <c r="I255" i="39"/>
  <c r="W238" i="39"/>
  <c r="H255" i="39"/>
  <c r="V238" i="39"/>
  <c r="Z526" i="39"/>
  <c r="AH526" i="39"/>
  <c r="J255" i="39"/>
  <c r="K255" i="39"/>
  <c r="X238" i="39"/>
  <c r="Y238" i="39"/>
  <c r="AA238" i="39"/>
  <c r="AH238" i="39"/>
  <c r="AG238" i="39"/>
  <c r="AD526" i="39"/>
  <c r="AC526" i="39"/>
  <c r="AA526" i="39"/>
  <c r="AB526" i="39"/>
  <c r="I254" i="39"/>
  <c r="W237" i="39"/>
  <c r="H254" i="39"/>
  <c r="V237" i="39"/>
  <c r="Z525" i="39"/>
  <c r="AH525" i="39"/>
  <c r="J254" i="39"/>
  <c r="K254" i="39"/>
  <c r="X237" i="39"/>
  <c r="Y237" i="39"/>
  <c r="AA237" i="39"/>
  <c r="AH237" i="39"/>
  <c r="AG237" i="39"/>
  <c r="AD525" i="39"/>
  <c r="AC525" i="39"/>
  <c r="AA525" i="39"/>
  <c r="AB525" i="39"/>
  <c r="I253" i="39"/>
  <c r="W236" i="39"/>
  <c r="H253" i="39"/>
  <c r="V236" i="39"/>
  <c r="Z524" i="39"/>
  <c r="AH524" i="39"/>
  <c r="J253" i="39"/>
  <c r="K253" i="39"/>
  <c r="X236" i="39"/>
  <c r="Y236" i="39"/>
  <c r="AA236" i="39"/>
  <c r="AH236" i="39"/>
  <c r="AG236" i="39"/>
  <c r="AD524" i="39"/>
  <c r="AC524" i="39"/>
  <c r="AA524" i="39"/>
  <c r="AB524" i="39"/>
  <c r="I252" i="39"/>
  <c r="W235" i="39"/>
  <c r="H252" i="39"/>
  <c r="V235" i="39"/>
  <c r="Z523" i="39"/>
  <c r="AH523" i="39"/>
  <c r="J252" i="39"/>
  <c r="K252" i="39"/>
  <c r="X235" i="39"/>
  <c r="Y235" i="39"/>
  <c r="AA235" i="39"/>
  <c r="AH235" i="39"/>
  <c r="AG235" i="39"/>
  <c r="AD523" i="39"/>
  <c r="AC523" i="39"/>
  <c r="AA523" i="39"/>
  <c r="AB523" i="39"/>
  <c r="I251" i="39"/>
  <c r="W234" i="39"/>
  <c r="H251" i="39"/>
  <c r="V234" i="39"/>
  <c r="Z522" i="39"/>
  <c r="AH522" i="39"/>
  <c r="J251" i="39"/>
  <c r="K251" i="39"/>
  <c r="X234" i="39"/>
  <c r="Y234" i="39"/>
  <c r="AA234" i="39"/>
  <c r="AH234" i="39"/>
  <c r="AG234" i="39"/>
  <c r="AD522" i="39"/>
  <c r="AC522" i="39"/>
  <c r="AA522" i="39"/>
  <c r="AB522" i="39"/>
  <c r="I250" i="39"/>
  <c r="W233" i="39"/>
  <c r="H250" i="39"/>
  <c r="V233" i="39"/>
  <c r="Z521" i="39"/>
  <c r="AH521" i="39"/>
  <c r="J250" i="39"/>
  <c r="K250" i="39"/>
  <c r="X233" i="39"/>
  <c r="Y233" i="39"/>
  <c r="AA233" i="39"/>
  <c r="AH233" i="39"/>
  <c r="AG233" i="39"/>
  <c r="AD521" i="39"/>
  <c r="AC521" i="39"/>
  <c r="AA521" i="39"/>
  <c r="AB521" i="39"/>
  <c r="I249" i="39"/>
  <c r="W232" i="39"/>
  <c r="H249" i="39"/>
  <c r="V232" i="39"/>
  <c r="Z520" i="39"/>
  <c r="AH520" i="39"/>
  <c r="J249" i="39"/>
  <c r="K249" i="39"/>
  <c r="X232" i="39"/>
  <c r="Y232" i="39"/>
  <c r="AA232" i="39"/>
  <c r="AH232" i="39"/>
  <c r="AG232" i="39"/>
  <c r="AD520" i="39"/>
  <c r="AC520" i="39"/>
  <c r="AA520" i="39"/>
  <c r="AB520" i="39"/>
  <c r="I248" i="39"/>
  <c r="W231" i="39"/>
  <c r="H248" i="39"/>
  <c r="V231" i="39"/>
  <c r="Z519" i="39"/>
  <c r="AH519" i="39"/>
  <c r="J248" i="39"/>
  <c r="K248" i="39"/>
  <c r="X231" i="39"/>
  <c r="Y231" i="39"/>
  <c r="AA231" i="39"/>
  <c r="AH231" i="39"/>
  <c r="AG231" i="39"/>
  <c r="AD519" i="39"/>
  <c r="AC519" i="39"/>
  <c r="AA519" i="39"/>
  <c r="AB519" i="39"/>
  <c r="I247" i="39"/>
  <c r="W230" i="39"/>
  <c r="H247" i="39"/>
  <c r="V230" i="39"/>
  <c r="Z518" i="39"/>
  <c r="AH518" i="39"/>
  <c r="J247" i="39"/>
  <c r="K247" i="39"/>
  <c r="X230" i="39"/>
  <c r="Y230" i="39"/>
  <c r="AA230" i="39"/>
  <c r="AH230" i="39"/>
  <c r="AG230" i="39"/>
  <c r="AD518" i="39"/>
  <c r="AC518" i="39"/>
  <c r="AA518" i="39"/>
  <c r="AB518" i="39"/>
  <c r="I246" i="39"/>
  <c r="W229" i="39"/>
  <c r="H246" i="39"/>
  <c r="V229" i="39"/>
  <c r="Z517" i="39"/>
  <c r="AH517" i="39"/>
  <c r="J246" i="39"/>
  <c r="K246" i="39"/>
  <c r="X229" i="39"/>
  <c r="Y229" i="39"/>
  <c r="AA229" i="39"/>
  <c r="AH229" i="39"/>
  <c r="AG229" i="39"/>
  <c r="AD517" i="39"/>
  <c r="AC517" i="39"/>
  <c r="AA517" i="39"/>
  <c r="AB517" i="39"/>
  <c r="I245" i="39"/>
  <c r="W228" i="39"/>
  <c r="H245" i="39"/>
  <c r="V228" i="39"/>
  <c r="Z516" i="39"/>
  <c r="AH516" i="39"/>
  <c r="J245" i="39"/>
  <c r="K245" i="39"/>
  <c r="X228" i="39"/>
  <c r="Y228" i="39"/>
  <c r="AA228" i="39"/>
  <c r="AH228" i="39"/>
  <c r="AG228" i="39"/>
  <c r="AD516" i="39"/>
  <c r="AC516" i="39"/>
  <c r="AA516" i="39"/>
  <c r="AB516" i="39"/>
  <c r="I244" i="39"/>
  <c r="W227" i="39"/>
  <c r="H244" i="39"/>
  <c r="V227" i="39"/>
  <c r="Z515" i="39"/>
  <c r="AH515" i="39"/>
  <c r="J244" i="39"/>
  <c r="K244" i="39"/>
  <c r="X227" i="39"/>
  <c r="Y227" i="39"/>
  <c r="AA227" i="39"/>
  <c r="AH227" i="39"/>
  <c r="AG227" i="39"/>
  <c r="AD515" i="39"/>
  <c r="AC515" i="39"/>
  <c r="AA515" i="39"/>
  <c r="AB515" i="39"/>
  <c r="I243" i="39"/>
  <c r="W226" i="39"/>
  <c r="H243" i="39"/>
  <c r="V226" i="39"/>
  <c r="Z514" i="39"/>
  <c r="AH514" i="39"/>
  <c r="J243" i="39"/>
  <c r="K243" i="39"/>
  <c r="X226" i="39"/>
  <c r="Y226" i="39"/>
  <c r="AA226" i="39"/>
  <c r="AH226" i="39"/>
  <c r="AG226" i="39"/>
  <c r="AD514" i="39"/>
  <c r="AC514" i="39"/>
  <c r="AA514" i="39"/>
  <c r="AB514" i="39"/>
  <c r="I242" i="39"/>
  <c r="W225" i="39"/>
  <c r="H242" i="39"/>
  <c r="V225" i="39"/>
  <c r="Z513" i="39"/>
  <c r="AH513" i="39"/>
  <c r="J242" i="39"/>
  <c r="K242" i="39"/>
  <c r="X225" i="39"/>
  <c r="Y225" i="39"/>
  <c r="AA225" i="39"/>
  <c r="AH225" i="39"/>
  <c r="AG225" i="39"/>
  <c r="AD513" i="39"/>
  <c r="AC513" i="39"/>
  <c r="AA513" i="39"/>
  <c r="AB513" i="39"/>
  <c r="I241" i="39"/>
  <c r="W224" i="39"/>
  <c r="H241" i="39"/>
  <c r="V224" i="39"/>
  <c r="Z512" i="39"/>
  <c r="AH512" i="39"/>
  <c r="J241" i="39"/>
  <c r="K241" i="39"/>
  <c r="X224" i="39"/>
  <c r="Y224" i="39"/>
  <c r="AA224" i="39"/>
  <c r="AH224" i="39"/>
  <c r="AG224" i="39"/>
  <c r="AD512" i="39"/>
  <c r="AC512" i="39"/>
  <c r="AA512" i="39"/>
  <c r="AB512" i="39"/>
  <c r="I240" i="39"/>
  <c r="W223" i="39"/>
  <c r="H240" i="39"/>
  <c r="V223" i="39"/>
  <c r="Z511" i="39"/>
  <c r="AH511" i="39"/>
  <c r="J240" i="39"/>
  <c r="K240" i="39"/>
  <c r="X223" i="39"/>
  <c r="Y223" i="39"/>
  <c r="AA223" i="39"/>
  <c r="AH223" i="39"/>
  <c r="AG223" i="39"/>
  <c r="AD511" i="39"/>
  <c r="AC511" i="39"/>
  <c r="AA511" i="39"/>
  <c r="AB511" i="39"/>
  <c r="I239" i="39"/>
  <c r="W222" i="39"/>
  <c r="H239" i="39"/>
  <c r="V222" i="39"/>
  <c r="Z510" i="39"/>
  <c r="AH510" i="39"/>
  <c r="J239" i="39"/>
  <c r="K239" i="39"/>
  <c r="X222" i="39"/>
  <c r="Y222" i="39"/>
  <c r="AA222" i="39"/>
  <c r="AH222" i="39"/>
  <c r="AG222" i="39"/>
  <c r="AD510" i="39"/>
  <c r="AC510" i="39"/>
  <c r="AA510" i="39"/>
  <c r="AB510" i="39"/>
  <c r="I238" i="39"/>
  <c r="W221" i="39"/>
  <c r="H238" i="39"/>
  <c r="V221" i="39"/>
  <c r="Z509" i="39"/>
  <c r="AH509" i="39"/>
  <c r="J238" i="39"/>
  <c r="K238" i="39"/>
  <c r="X221" i="39"/>
  <c r="Y221" i="39"/>
  <c r="AA221" i="39"/>
  <c r="AH221" i="39"/>
  <c r="AG221" i="39"/>
  <c r="AD509" i="39"/>
  <c r="AC509" i="39"/>
  <c r="AA509" i="39"/>
  <c r="AB509" i="39"/>
  <c r="I237" i="39"/>
  <c r="W220" i="39"/>
  <c r="H237" i="39"/>
  <c r="V220" i="39"/>
  <c r="Z508" i="39"/>
  <c r="AH508" i="39"/>
  <c r="J237" i="39"/>
  <c r="K237" i="39"/>
  <c r="X220" i="39"/>
  <c r="Y220" i="39"/>
  <c r="AA220" i="39"/>
  <c r="AH220" i="39"/>
  <c r="AG220" i="39"/>
  <c r="AD508" i="39"/>
  <c r="AC508" i="39"/>
  <c r="AA508" i="39"/>
  <c r="AB508" i="39"/>
  <c r="I236" i="39"/>
  <c r="W219" i="39"/>
  <c r="H236" i="39"/>
  <c r="V219" i="39"/>
  <c r="Z507" i="39"/>
  <c r="AH507" i="39"/>
  <c r="J236" i="39"/>
  <c r="K236" i="39"/>
  <c r="X219" i="39"/>
  <c r="Y219" i="39"/>
  <c r="AA219" i="39"/>
  <c r="AH219" i="39"/>
  <c r="AG219" i="39"/>
  <c r="AD507" i="39"/>
  <c r="AC507" i="39"/>
  <c r="AA507" i="39"/>
  <c r="AB507" i="39"/>
  <c r="I235" i="39"/>
  <c r="W218" i="39"/>
  <c r="H235" i="39"/>
  <c r="V218" i="39"/>
  <c r="Z506" i="39"/>
  <c r="AH506" i="39"/>
  <c r="J235" i="39"/>
  <c r="K235" i="39"/>
  <c r="X218" i="39"/>
  <c r="Y218" i="39"/>
  <c r="AA218" i="39"/>
  <c r="AH218" i="39"/>
  <c r="AG218" i="39"/>
  <c r="AD506" i="39"/>
  <c r="AC506" i="39"/>
  <c r="AA506" i="39"/>
  <c r="AB506" i="39"/>
  <c r="I234" i="39"/>
  <c r="W217" i="39"/>
  <c r="H234" i="39"/>
  <c r="V217" i="39"/>
  <c r="Z505" i="39"/>
  <c r="AH505" i="39"/>
  <c r="J234" i="39"/>
  <c r="K234" i="39"/>
  <c r="X217" i="39"/>
  <c r="Y217" i="39"/>
  <c r="AA217" i="39"/>
  <c r="AH217" i="39"/>
  <c r="AG217" i="39"/>
  <c r="AD505" i="39"/>
  <c r="AC505" i="39"/>
  <c r="AA505" i="39"/>
  <c r="AB505" i="39"/>
  <c r="I233" i="39"/>
  <c r="W216" i="39"/>
  <c r="H233" i="39"/>
  <c r="V216" i="39"/>
  <c r="Z504" i="39"/>
  <c r="AH504" i="39"/>
  <c r="J233" i="39"/>
  <c r="K233" i="39"/>
  <c r="X216" i="39"/>
  <c r="Y216" i="39"/>
  <c r="AA216" i="39"/>
  <c r="AH216" i="39"/>
  <c r="AG216" i="39"/>
  <c r="AD504" i="39"/>
  <c r="AC504" i="39"/>
  <c r="AA504" i="39"/>
  <c r="AB504" i="39"/>
  <c r="I232" i="39"/>
  <c r="W215" i="39"/>
  <c r="H232" i="39"/>
  <c r="V215" i="39"/>
  <c r="Z503" i="39"/>
  <c r="AH503" i="39"/>
  <c r="J232" i="39"/>
  <c r="K232" i="39"/>
  <c r="X215" i="39"/>
  <c r="Y215" i="39"/>
  <c r="AA215" i="39"/>
  <c r="AH215" i="39"/>
  <c r="AG215" i="39"/>
  <c r="AD503" i="39"/>
  <c r="AC503" i="39"/>
  <c r="AA503" i="39"/>
  <c r="AB503" i="39"/>
  <c r="I231" i="39"/>
  <c r="W214" i="39"/>
  <c r="H231" i="39"/>
  <c r="V214" i="39"/>
  <c r="Z502" i="39"/>
  <c r="AH502" i="39"/>
  <c r="J231" i="39"/>
  <c r="K231" i="39"/>
  <c r="X214" i="39"/>
  <c r="Y214" i="39"/>
  <c r="AA214" i="39"/>
  <c r="AH214" i="39"/>
  <c r="AG214" i="39"/>
  <c r="AD502" i="39"/>
  <c r="AC502" i="39"/>
  <c r="AA502" i="39"/>
  <c r="AB502" i="39"/>
  <c r="I230" i="39"/>
  <c r="W213" i="39"/>
  <c r="H230" i="39"/>
  <c r="V213" i="39"/>
  <c r="Z501" i="39"/>
  <c r="AH501" i="39"/>
  <c r="J230" i="39"/>
  <c r="K230" i="39"/>
  <c r="X213" i="39"/>
  <c r="Y213" i="39"/>
  <c r="AA213" i="39"/>
  <c r="AH213" i="39"/>
  <c r="AG213" i="39"/>
  <c r="AD501" i="39"/>
  <c r="AC501" i="39"/>
  <c r="AA501" i="39"/>
  <c r="AB501" i="39"/>
  <c r="I229" i="39"/>
  <c r="W212" i="39"/>
  <c r="H229" i="39"/>
  <c r="V212" i="39"/>
  <c r="Z500" i="39"/>
  <c r="AH500" i="39"/>
  <c r="J229" i="39"/>
  <c r="K229" i="39"/>
  <c r="X212" i="39"/>
  <c r="Y212" i="39"/>
  <c r="AA212" i="39"/>
  <c r="AH212" i="39"/>
  <c r="AG212" i="39"/>
  <c r="AD500" i="39"/>
  <c r="AC500" i="39"/>
  <c r="AA500" i="39"/>
  <c r="AB500" i="39"/>
  <c r="I228" i="39"/>
  <c r="W211" i="39"/>
  <c r="H228" i="39"/>
  <c r="V211" i="39"/>
  <c r="Z499" i="39"/>
  <c r="AH499" i="39"/>
  <c r="J228" i="39"/>
  <c r="K228" i="39"/>
  <c r="X211" i="39"/>
  <c r="Y211" i="39"/>
  <c r="AA211" i="39"/>
  <c r="AH211" i="39"/>
  <c r="AG211" i="39"/>
  <c r="AD499" i="39"/>
  <c r="AC499" i="39"/>
  <c r="AA499" i="39"/>
  <c r="AB499" i="39"/>
  <c r="I227" i="39"/>
  <c r="W210" i="39"/>
  <c r="H227" i="39"/>
  <c r="V210" i="39"/>
  <c r="Z498" i="39"/>
  <c r="AH498" i="39"/>
  <c r="J227" i="39"/>
  <c r="K227" i="39"/>
  <c r="X210" i="39"/>
  <c r="Y210" i="39"/>
  <c r="AA210" i="39"/>
  <c r="AH210" i="39"/>
  <c r="AG210" i="39"/>
  <c r="AD498" i="39"/>
  <c r="AC498" i="39"/>
  <c r="AA498" i="39"/>
  <c r="AB498" i="39"/>
  <c r="I226" i="39"/>
  <c r="W209" i="39"/>
  <c r="H226" i="39"/>
  <c r="V209" i="39"/>
  <c r="Z497" i="39"/>
  <c r="AH497" i="39"/>
  <c r="J226" i="39"/>
  <c r="K226" i="39"/>
  <c r="X209" i="39"/>
  <c r="Y209" i="39"/>
  <c r="AA209" i="39"/>
  <c r="AH209" i="39"/>
  <c r="AG209" i="39"/>
  <c r="AD497" i="39"/>
  <c r="AC497" i="39"/>
  <c r="AA497" i="39"/>
  <c r="AB497" i="39"/>
  <c r="I225" i="39"/>
  <c r="W208" i="39"/>
  <c r="H225" i="39"/>
  <c r="V208" i="39"/>
  <c r="Z496" i="39"/>
  <c r="AH496" i="39"/>
  <c r="J225" i="39"/>
  <c r="K225" i="39"/>
  <c r="X208" i="39"/>
  <c r="Y208" i="39"/>
  <c r="AA208" i="39"/>
  <c r="AH208" i="39"/>
  <c r="AG208" i="39"/>
  <c r="AD496" i="39"/>
  <c r="AC496" i="39"/>
  <c r="AA496" i="39"/>
  <c r="AB496" i="39"/>
  <c r="I224" i="39"/>
  <c r="W207" i="39"/>
  <c r="H224" i="39"/>
  <c r="V207" i="39"/>
  <c r="Z495" i="39"/>
  <c r="AH495" i="39"/>
  <c r="J224" i="39"/>
  <c r="K224" i="39"/>
  <c r="X207" i="39"/>
  <c r="Y207" i="39"/>
  <c r="AA207" i="39"/>
  <c r="AH207" i="39"/>
  <c r="AG207" i="39"/>
  <c r="AD495" i="39"/>
  <c r="AC495" i="39"/>
  <c r="AA495" i="39"/>
  <c r="AB495" i="39"/>
  <c r="I223" i="39"/>
  <c r="W206" i="39"/>
  <c r="H223" i="39"/>
  <c r="V206" i="39"/>
  <c r="Z494" i="39"/>
  <c r="AH494" i="39"/>
  <c r="J223" i="39"/>
  <c r="K223" i="39"/>
  <c r="X206" i="39"/>
  <c r="Y206" i="39"/>
  <c r="AA206" i="39"/>
  <c r="AH206" i="39"/>
  <c r="AG206" i="39"/>
  <c r="AD494" i="39"/>
  <c r="AC494" i="39"/>
  <c r="AA494" i="39"/>
  <c r="AB494" i="39"/>
  <c r="I222" i="39"/>
  <c r="W205" i="39"/>
  <c r="H222" i="39"/>
  <c r="V205" i="39"/>
  <c r="Z493" i="39"/>
  <c r="AH493" i="39"/>
  <c r="J222" i="39"/>
  <c r="K222" i="39"/>
  <c r="X205" i="39"/>
  <c r="Y205" i="39"/>
  <c r="AA205" i="39"/>
  <c r="AH205" i="39"/>
  <c r="AG205" i="39"/>
  <c r="AD493" i="39"/>
  <c r="AC493" i="39"/>
  <c r="AA493" i="39"/>
  <c r="AB493" i="39"/>
  <c r="I221" i="39"/>
  <c r="W204" i="39"/>
  <c r="H221" i="39"/>
  <c r="V204" i="39"/>
  <c r="Z492" i="39"/>
  <c r="AH492" i="39"/>
  <c r="J221" i="39"/>
  <c r="K221" i="39"/>
  <c r="X204" i="39"/>
  <c r="Y204" i="39"/>
  <c r="AA204" i="39"/>
  <c r="AH204" i="39"/>
  <c r="AG204" i="39"/>
  <c r="AD492" i="39"/>
  <c r="AC492" i="39"/>
  <c r="AA492" i="39"/>
  <c r="AB492" i="39"/>
  <c r="I220" i="39"/>
  <c r="W203" i="39"/>
  <c r="H220" i="39"/>
  <c r="V203" i="39"/>
  <c r="Z491" i="39"/>
  <c r="AH491" i="39"/>
  <c r="J220" i="39"/>
  <c r="K220" i="39"/>
  <c r="X203" i="39"/>
  <c r="Y203" i="39"/>
  <c r="AA203" i="39"/>
  <c r="AH203" i="39"/>
  <c r="AG203" i="39"/>
  <c r="AD491" i="39"/>
  <c r="AC491" i="39"/>
  <c r="AA491" i="39"/>
  <c r="AB491" i="39"/>
  <c r="I219" i="39"/>
  <c r="W202" i="39"/>
  <c r="H219" i="39"/>
  <c r="V202" i="39"/>
  <c r="Z490" i="39"/>
  <c r="AH490" i="39"/>
  <c r="J219" i="39"/>
  <c r="K219" i="39"/>
  <c r="X202" i="39"/>
  <c r="Y202" i="39"/>
  <c r="AA202" i="39"/>
  <c r="AH202" i="39"/>
  <c r="AG202" i="39"/>
  <c r="AD490" i="39"/>
  <c r="AC490" i="39"/>
  <c r="AA490" i="39"/>
  <c r="AB490" i="39"/>
  <c r="I218" i="39"/>
  <c r="W201" i="39"/>
  <c r="H218" i="39"/>
  <c r="V201" i="39"/>
  <c r="Z489" i="39"/>
  <c r="AH489" i="39"/>
  <c r="J218" i="39"/>
  <c r="K218" i="39"/>
  <c r="X201" i="39"/>
  <c r="Y201" i="39"/>
  <c r="AA201" i="39"/>
  <c r="AH201" i="39"/>
  <c r="AG201" i="39"/>
  <c r="AD489" i="39"/>
  <c r="AC489" i="39"/>
  <c r="AA489" i="39"/>
  <c r="AB489" i="39"/>
  <c r="I217" i="39"/>
  <c r="W200" i="39"/>
  <c r="H217" i="39"/>
  <c r="V200" i="39"/>
  <c r="Z488" i="39"/>
  <c r="AH488" i="39"/>
  <c r="J217" i="39"/>
  <c r="K217" i="39"/>
  <c r="X200" i="39"/>
  <c r="Y200" i="39"/>
  <c r="AA200" i="39"/>
  <c r="AH200" i="39"/>
  <c r="AG200" i="39"/>
  <c r="AD488" i="39"/>
  <c r="AC488" i="39"/>
  <c r="AA488" i="39"/>
  <c r="AB488" i="39"/>
  <c r="I216" i="39"/>
  <c r="W199" i="39"/>
  <c r="H216" i="39"/>
  <c r="V199" i="39"/>
  <c r="Z487" i="39"/>
  <c r="AH487" i="39"/>
  <c r="J216" i="39"/>
  <c r="K216" i="39"/>
  <c r="X199" i="39"/>
  <c r="Y199" i="39"/>
  <c r="AA199" i="39"/>
  <c r="AH199" i="39"/>
  <c r="AG199" i="39"/>
  <c r="AD487" i="39"/>
  <c r="AC487" i="39"/>
  <c r="AA487" i="39"/>
  <c r="AB487" i="39"/>
  <c r="I215" i="39"/>
  <c r="W198" i="39"/>
  <c r="H215" i="39"/>
  <c r="V198" i="39"/>
  <c r="Z486" i="39"/>
  <c r="AH486" i="39"/>
  <c r="J215" i="39"/>
  <c r="K215" i="39"/>
  <c r="X198" i="39"/>
  <c r="Y198" i="39"/>
  <c r="AA198" i="39"/>
  <c r="AH198" i="39"/>
  <c r="AG198" i="39"/>
  <c r="AD486" i="39"/>
  <c r="AC486" i="39"/>
  <c r="AA486" i="39"/>
  <c r="AB486" i="39"/>
  <c r="I214" i="39"/>
  <c r="W197" i="39"/>
  <c r="H214" i="39"/>
  <c r="V197" i="39"/>
  <c r="Z485" i="39"/>
  <c r="AH485" i="39"/>
  <c r="J214" i="39"/>
  <c r="K214" i="39"/>
  <c r="X197" i="39"/>
  <c r="Y197" i="39"/>
  <c r="AA197" i="39"/>
  <c r="AH197" i="39"/>
  <c r="AG197" i="39"/>
  <c r="AD485" i="39"/>
  <c r="AC485" i="39"/>
  <c r="AA485" i="39"/>
  <c r="AB485" i="39"/>
  <c r="I213" i="39"/>
  <c r="W196" i="39"/>
  <c r="H213" i="39"/>
  <c r="V196" i="39"/>
  <c r="Z484" i="39"/>
  <c r="AH484" i="39"/>
  <c r="J213" i="39"/>
  <c r="K213" i="39"/>
  <c r="X196" i="39"/>
  <c r="Y196" i="39"/>
  <c r="AA196" i="39"/>
  <c r="AH196" i="39"/>
  <c r="AG196" i="39"/>
  <c r="AD484" i="39"/>
  <c r="AC484" i="39"/>
  <c r="AA484" i="39"/>
  <c r="AB484" i="39"/>
  <c r="I212" i="39"/>
  <c r="W195" i="39"/>
  <c r="H212" i="39"/>
  <c r="V195" i="39"/>
  <c r="Z483" i="39"/>
  <c r="AH483" i="39"/>
  <c r="J212" i="39"/>
  <c r="K212" i="39"/>
  <c r="X195" i="39"/>
  <c r="Y195" i="39"/>
  <c r="AA195" i="39"/>
  <c r="AH195" i="39"/>
  <c r="AG195" i="39"/>
  <c r="AD483" i="39"/>
  <c r="AC483" i="39"/>
  <c r="AA483" i="39"/>
  <c r="AB483" i="39"/>
  <c r="I211" i="39"/>
  <c r="W194" i="39"/>
  <c r="H211" i="39"/>
  <c r="V194" i="39"/>
  <c r="Z482" i="39"/>
  <c r="AH482" i="39"/>
  <c r="J211" i="39"/>
  <c r="K211" i="39"/>
  <c r="X194" i="39"/>
  <c r="Y194" i="39"/>
  <c r="AA194" i="39"/>
  <c r="AH194" i="39"/>
  <c r="AG194" i="39"/>
  <c r="AD482" i="39"/>
  <c r="AC482" i="39"/>
  <c r="AA482" i="39"/>
  <c r="AB482" i="39"/>
  <c r="I210" i="39"/>
  <c r="W193" i="39"/>
  <c r="H210" i="39"/>
  <c r="V193" i="39"/>
  <c r="Z481" i="39"/>
  <c r="AH481" i="39"/>
  <c r="J210" i="39"/>
  <c r="K210" i="39"/>
  <c r="X193" i="39"/>
  <c r="Y193" i="39"/>
  <c r="AA193" i="39"/>
  <c r="AH193" i="39"/>
  <c r="AG193" i="39"/>
  <c r="AD481" i="39"/>
  <c r="AC481" i="39"/>
  <c r="AA481" i="39"/>
  <c r="AB481" i="39"/>
  <c r="I209" i="39"/>
  <c r="W192" i="39"/>
  <c r="H209" i="39"/>
  <c r="V192" i="39"/>
  <c r="Z480" i="39"/>
  <c r="AH480" i="39"/>
  <c r="J209" i="39"/>
  <c r="K209" i="39"/>
  <c r="X192" i="39"/>
  <c r="Y192" i="39"/>
  <c r="AA192" i="39"/>
  <c r="AH192" i="39"/>
  <c r="AG192" i="39"/>
  <c r="AD480" i="39"/>
  <c r="AC480" i="39"/>
  <c r="AA480" i="39"/>
  <c r="AB480" i="39"/>
  <c r="I208" i="39"/>
  <c r="W191" i="39"/>
  <c r="H208" i="39"/>
  <c r="V191" i="39"/>
  <c r="Z479" i="39"/>
  <c r="AH479" i="39"/>
  <c r="J208" i="39"/>
  <c r="K208" i="39"/>
  <c r="X191" i="39"/>
  <c r="Y191" i="39"/>
  <c r="AA191" i="39"/>
  <c r="AH191" i="39"/>
  <c r="AG191" i="39"/>
  <c r="AD479" i="39"/>
  <c r="AC479" i="39"/>
  <c r="AA479" i="39"/>
  <c r="AB479" i="39"/>
  <c r="I207" i="39"/>
  <c r="W190" i="39"/>
  <c r="H207" i="39"/>
  <c r="V190" i="39"/>
  <c r="Z478" i="39"/>
  <c r="AH478" i="39"/>
  <c r="J207" i="39"/>
  <c r="K207" i="39"/>
  <c r="X190" i="39"/>
  <c r="Y190" i="39"/>
  <c r="AA190" i="39"/>
  <c r="AH190" i="39"/>
  <c r="AG190" i="39"/>
  <c r="AD478" i="39"/>
  <c r="AC478" i="39"/>
  <c r="AA478" i="39"/>
  <c r="AB478" i="39"/>
  <c r="I206" i="39"/>
  <c r="W189" i="39"/>
  <c r="H206" i="39"/>
  <c r="V189" i="39"/>
  <c r="Z477" i="39"/>
  <c r="AH477" i="39"/>
  <c r="J206" i="39"/>
  <c r="K206" i="39"/>
  <c r="X189" i="39"/>
  <c r="Y189" i="39"/>
  <c r="AA189" i="39"/>
  <c r="AH189" i="39"/>
  <c r="AG189" i="39"/>
  <c r="AD477" i="39"/>
  <c r="AC477" i="39"/>
  <c r="AA477" i="39"/>
  <c r="AB477" i="39"/>
  <c r="I205" i="39"/>
  <c r="W188" i="39"/>
  <c r="H205" i="39"/>
  <c r="V188" i="39"/>
  <c r="Z476" i="39"/>
  <c r="AH476" i="39"/>
  <c r="J205" i="39"/>
  <c r="K205" i="39"/>
  <c r="X188" i="39"/>
  <c r="Y188" i="39"/>
  <c r="AA188" i="39"/>
  <c r="AH188" i="39"/>
  <c r="AG188" i="39"/>
  <c r="AD476" i="39"/>
  <c r="AC476" i="39"/>
  <c r="AA476" i="39"/>
  <c r="AB476" i="39"/>
  <c r="I204" i="39"/>
  <c r="W187" i="39"/>
  <c r="H204" i="39"/>
  <c r="V187" i="39"/>
  <c r="Z475" i="39"/>
  <c r="AH475" i="39"/>
  <c r="J204" i="39"/>
  <c r="K204" i="39"/>
  <c r="X187" i="39"/>
  <c r="Y187" i="39"/>
  <c r="AA187" i="39"/>
  <c r="AH187" i="39"/>
  <c r="AG187" i="39"/>
  <c r="AD475" i="39"/>
  <c r="AC475" i="39"/>
  <c r="AA475" i="39"/>
  <c r="AB475" i="39"/>
  <c r="I203" i="39"/>
  <c r="W186" i="39"/>
  <c r="H203" i="39"/>
  <c r="V186" i="39"/>
  <c r="Z474" i="39"/>
  <c r="AH474" i="39"/>
  <c r="J203" i="39"/>
  <c r="K203" i="39"/>
  <c r="X186" i="39"/>
  <c r="Y186" i="39"/>
  <c r="AA186" i="39"/>
  <c r="AH186" i="39"/>
  <c r="AG186" i="39"/>
  <c r="AD474" i="39"/>
  <c r="AC474" i="39"/>
  <c r="AA474" i="39"/>
  <c r="AB474" i="39"/>
  <c r="I202" i="39"/>
  <c r="W185" i="39"/>
  <c r="H202" i="39"/>
  <c r="V185" i="39"/>
  <c r="Z473" i="39"/>
  <c r="AH473" i="39"/>
  <c r="J202" i="39"/>
  <c r="K202" i="39"/>
  <c r="X185" i="39"/>
  <c r="Y185" i="39"/>
  <c r="AA185" i="39"/>
  <c r="AH185" i="39"/>
  <c r="AG185" i="39"/>
  <c r="AD473" i="39"/>
  <c r="AC473" i="39"/>
  <c r="AA473" i="39"/>
  <c r="AB473" i="39"/>
  <c r="I201" i="39"/>
  <c r="W184" i="39"/>
  <c r="H201" i="39"/>
  <c r="V184" i="39"/>
  <c r="Z472" i="39"/>
  <c r="AH472" i="39"/>
  <c r="J201" i="39"/>
  <c r="K201" i="39"/>
  <c r="X184" i="39"/>
  <c r="Y184" i="39"/>
  <c r="AA184" i="39"/>
  <c r="AH184" i="39"/>
  <c r="AG184" i="39"/>
  <c r="AD472" i="39"/>
  <c r="AC472" i="39"/>
  <c r="AA472" i="39"/>
  <c r="AB472" i="39"/>
  <c r="I200" i="39"/>
  <c r="W183" i="39"/>
  <c r="H200" i="39"/>
  <c r="V183" i="39"/>
  <c r="Z471" i="39"/>
  <c r="AH471" i="39"/>
  <c r="J200" i="39"/>
  <c r="K200" i="39"/>
  <c r="X183" i="39"/>
  <c r="Y183" i="39"/>
  <c r="AA183" i="39"/>
  <c r="AH183" i="39"/>
  <c r="AG183" i="39"/>
  <c r="AD471" i="39"/>
  <c r="AC471" i="39"/>
  <c r="AA471" i="39"/>
  <c r="AB471" i="39"/>
  <c r="I199" i="39"/>
  <c r="W182" i="39"/>
  <c r="H199" i="39"/>
  <c r="V182" i="39"/>
  <c r="Z470" i="39"/>
  <c r="AH470" i="39"/>
  <c r="J199" i="39"/>
  <c r="K199" i="39"/>
  <c r="X182" i="39"/>
  <c r="Y182" i="39"/>
  <c r="AA182" i="39"/>
  <c r="AH182" i="39"/>
  <c r="AG182" i="39"/>
  <c r="AD470" i="39"/>
  <c r="AC470" i="39"/>
  <c r="AA470" i="39"/>
  <c r="AB470" i="39"/>
  <c r="I198" i="39"/>
  <c r="W181" i="39"/>
  <c r="H198" i="39"/>
  <c r="V181" i="39"/>
  <c r="Z469" i="39"/>
  <c r="AH469" i="39"/>
  <c r="J198" i="39"/>
  <c r="K198" i="39"/>
  <c r="X181" i="39"/>
  <c r="Y181" i="39"/>
  <c r="AA181" i="39"/>
  <c r="AH181" i="39"/>
  <c r="AG181" i="39"/>
  <c r="AD469" i="39"/>
  <c r="AC469" i="39"/>
  <c r="AA469" i="39"/>
  <c r="AB469" i="39"/>
  <c r="I197" i="39"/>
  <c r="W180" i="39"/>
  <c r="H197" i="39"/>
  <c r="V180" i="39"/>
  <c r="Z468" i="39"/>
  <c r="AH468" i="39"/>
  <c r="J197" i="39"/>
  <c r="K197" i="39"/>
  <c r="X180" i="39"/>
  <c r="Y180" i="39"/>
  <c r="AA180" i="39"/>
  <c r="AH180" i="39"/>
  <c r="AG180" i="39"/>
  <c r="AD468" i="39"/>
  <c r="AC468" i="39"/>
  <c r="AA468" i="39"/>
  <c r="AB468" i="39"/>
  <c r="I196" i="39"/>
  <c r="W179" i="39"/>
  <c r="H196" i="39"/>
  <c r="V179" i="39"/>
  <c r="Z467" i="39"/>
  <c r="AH467" i="39"/>
  <c r="J196" i="39"/>
  <c r="K196" i="39"/>
  <c r="X179" i="39"/>
  <c r="Y179" i="39"/>
  <c r="AA179" i="39"/>
  <c r="AH179" i="39"/>
  <c r="AG179" i="39"/>
  <c r="AD467" i="39"/>
  <c r="AC467" i="39"/>
  <c r="AA467" i="39"/>
  <c r="AB467" i="39"/>
  <c r="I195" i="39"/>
  <c r="W178" i="39"/>
  <c r="H195" i="39"/>
  <c r="V178" i="39"/>
  <c r="Z466" i="39"/>
  <c r="AH466" i="39"/>
  <c r="J195" i="39"/>
  <c r="K195" i="39"/>
  <c r="X178" i="39"/>
  <c r="Y178" i="39"/>
  <c r="AA178" i="39"/>
  <c r="AH178" i="39"/>
  <c r="AG178" i="39"/>
  <c r="AD466" i="39"/>
  <c r="AC466" i="39"/>
  <c r="AA466" i="39"/>
  <c r="AB466" i="39"/>
  <c r="I194" i="39"/>
  <c r="W177" i="39"/>
  <c r="H194" i="39"/>
  <c r="V177" i="39"/>
  <c r="Z465" i="39"/>
  <c r="AH465" i="39"/>
  <c r="J194" i="39"/>
  <c r="K194" i="39"/>
  <c r="X177" i="39"/>
  <c r="Y177" i="39"/>
  <c r="AA177" i="39"/>
  <c r="AH177" i="39"/>
  <c r="AG177" i="39"/>
  <c r="AD465" i="39"/>
  <c r="AC465" i="39"/>
  <c r="AA465" i="39"/>
  <c r="AB465" i="39"/>
  <c r="I193" i="39"/>
  <c r="W176" i="39"/>
  <c r="H193" i="39"/>
  <c r="V176" i="39"/>
  <c r="Z464" i="39"/>
  <c r="AH464" i="39"/>
  <c r="J193" i="39"/>
  <c r="K193" i="39"/>
  <c r="X176" i="39"/>
  <c r="Y176" i="39"/>
  <c r="AA176" i="39"/>
  <c r="AH176" i="39"/>
  <c r="AG176" i="39"/>
  <c r="AD464" i="39"/>
  <c r="AC464" i="39"/>
  <c r="AA464" i="39"/>
  <c r="AB464" i="39"/>
  <c r="I192" i="39"/>
  <c r="W175" i="39"/>
  <c r="H192" i="39"/>
  <c r="V175" i="39"/>
  <c r="Z463" i="39"/>
  <c r="AH463" i="39"/>
  <c r="J192" i="39"/>
  <c r="K192" i="39"/>
  <c r="X175" i="39"/>
  <c r="Y175" i="39"/>
  <c r="AA175" i="39"/>
  <c r="AH175" i="39"/>
  <c r="AG175" i="39"/>
  <c r="AD463" i="39"/>
  <c r="AC463" i="39"/>
  <c r="AA463" i="39"/>
  <c r="AB463" i="39"/>
  <c r="I191" i="39"/>
  <c r="W174" i="39"/>
  <c r="H191" i="39"/>
  <c r="V174" i="39"/>
  <c r="Z462" i="39"/>
  <c r="AH462" i="39"/>
  <c r="J191" i="39"/>
  <c r="K191" i="39"/>
  <c r="X174" i="39"/>
  <c r="Y174" i="39"/>
  <c r="AA174" i="39"/>
  <c r="AH174" i="39"/>
  <c r="AG174" i="39"/>
  <c r="AD462" i="39"/>
  <c r="AC462" i="39"/>
  <c r="AA462" i="39"/>
  <c r="AB462" i="39"/>
  <c r="I190" i="39"/>
  <c r="W173" i="39"/>
  <c r="H190" i="39"/>
  <c r="V173" i="39"/>
  <c r="Z461" i="39"/>
  <c r="AH461" i="39"/>
  <c r="J190" i="39"/>
  <c r="K190" i="39"/>
  <c r="X173" i="39"/>
  <c r="Y173" i="39"/>
  <c r="AA173" i="39"/>
  <c r="AH173" i="39"/>
  <c r="AG173" i="39"/>
  <c r="AD461" i="39"/>
  <c r="AC461" i="39"/>
  <c r="AA461" i="39"/>
  <c r="AB461" i="39"/>
  <c r="I189" i="39"/>
  <c r="W172" i="39"/>
  <c r="H189" i="39"/>
  <c r="V172" i="39"/>
  <c r="Z460" i="39"/>
  <c r="AH460" i="39"/>
  <c r="J189" i="39"/>
  <c r="K189" i="39"/>
  <c r="X172" i="39"/>
  <c r="Y172" i="39"/>
  <c r="AA172" i="39"/>
  <c r="AH172" i="39"/>
  <c r="AG172" i="39"/>
  <c r="AD460" i="39"/>
  <c r="AC460" i="39"/>
  <c r="AA460" i="39"/>
  <c r="AB460" i="39"/>
  <c r="I188" i="39"/>
  <c r="W171" i="39"/>
  <c r="H188" i="39"/>
  <c r="V171" i="39"/>
  <c r="Z459" i="39"/>
  <c r="AH459" i="39"/>
  <c r="J188" i="39"/>
  <c r="K188" i="39"/>
  <c r="X171" i="39"/>
  <c r="Y171" i="39"/>
  <c r="AA171" i="39"/>
  <c r="AH171" i="39"/>
  <c r="AG171" i="39"/>
  <c r="AD459" i="39"/>
  <c r="AC459" i="39"/>
  <c r="AA459" i="39"/>
  <c r="AB459" i="39"/>
  <c r="I187" i="39"/>
  <c r="W170" i="39"/>
  <c r="H187" i="39"/>
  <c r="V170" i="39"/>
  <c r="Z458" i="39"/>
  <c r="AH458" i="39"/>
  <c r="J187" i="39"/>
  <c r="K187" i="39"/>
  <c r="X170" i="39"/>
  <c r="Y170" i="39"/>
  <c r="AA170" i="39"/>
  <c r="AH170" i="39"/>
  <c r="AG170" i="39"/>
  <c r="AD458" i="39"/>
  <c r="AC458" i="39"/>
  <c r="AA458" i="39"/>
  <c r="AB458" i="39"/>
  <c r="I186" i="39"/>
  <c r="W169" i="39"/>
  <c r="H186" i="39"/>
  <c r="V169" i="39"/>
  <c r="Z457" i="39"/>
  <c r="AH457" i="39"/>
  <c r="J186" i="39"/>
  <c r="K186" i="39"/>
  <c r="X169" i="39"/>
  <c r="Y169" i="39"/>
  <c r="AA169" i="39"/>
  <c r="AH169" i="39"/>
  <c r="AG169" i="39"/>
  <c r="AD457" i="39"/>
  <c r="AC457" i="39"/>
  <c r="AA457" i="39"/>
  <c r="AB457" i="39"/>
  <c r="I185" i="39"/>
  <c r="W168" i="39"/>
  <c r="H185" i="39"/>
  <c r="V168" i="39"/>
  <c r="Z456" i="39"/>
  <c r="AH456" i="39"/>
  <c r="J185" i="39"/>
  <c r="K185" i="39"/>
  <c r="X168" i="39"/>
  <c r="Y168" i="39"/>
  <c r="AA168" i="39"/>
  <c r="AH168" i="39"/>
  <c r="AG168" i="39"/>
  <c r="AD456" i="39"/>
  <c r="AC456" i="39"/>
  <c r="AA456" i="39"/>
  <c r="AB456" i="39"/>
  <c r="I184" i="39"/>
  <c r="W167" i="39"/>
  <c r="H184" i="39"/>
  <c r="V167" i="39"/>
  <c r="Z455" i="39"/>
  <c r="AH455" i="39"/>
  <c r="J184" i="39"/>
  <c r="K184" i="39"/>
  <c r="X167" i="39"/>
  <c r="Y167" i="39"/>
  <c r="AA167" i="39"/>
  <c r="AH167" i="39"/>
  <c r="AG167" i="39"/>
  <c r="AD455" i="39"/>
  <c r="AC455" i="39"/>
  <c r="AA455" i="39"/>
  <c r="AB455" i="39"/>
  <c r="I183" i="39"/>
  <c r="W166" i="39"/>
  <c r="H183" i="39"/>
  <c r="V166" i="39"/>
  <c r="Z454" i="39"/>
  <c r="AH454" i="39"/>
  <c r="J183" i="39"/>
  <c r="K183" i="39"/>
  <c r="X166" i="39"/>
  <c r="Y166" i="39"/>
  <c r="AA166" i="39"/>
  <c r="AH166" i="39"/>
  <c r="AG166" i="39"/>
  <c r="AD454" i="39"/>
  <c r="AC454" i="39"/>
  <c r="AA454" i="39"/>
  <c r="AB454" i="39"/>
  <c r="I182" i="39"/>
  <c r="W165" i="39"/>
  <c r="H182" i="39"/>
  <c r="V165" i="39"/>
  <c r="Z453" i="39"/>
  <c r="AH453" i="39"/>
  <c r="J182" i="39"/>
  <c r="K182" i="39"/>
  <c r="X165" i="39"/>
  <c r="Y165" i="39"/>
  <c r="AA165" i="39"/>
  <c r="AH165" i="39"/>
  <c r="AG165" i="39"/>
  <c r="AD453" i="39"/>
  <c r="AC453" i="39"/>
  <c r="AA453" i="39"/>
  <c r="AB453" i="39"/>
  <c r="I181" i="39"/>
  <c r="W164" i="39"/>
  <c r="H181" i="39"/>
  <c r="V164" i="39"/>
  <c r="Z452" i="39"/>
  <c r="AH452" i="39"/>
  <c r="J181" i="39"/>
  <c r="K181" i="39"/>
  <c r="X164" i="39"/>
  <c r="Y164" i="39"/>
  <c r="AA164" i="39"/>
  <c r="AH164" i="39"/>
  <c r="AG164" i="39"/>
  <c r="AD452" i="39"/>
  <c r="AC452" i="39"/>
  <c r="AA452" i="39"/>
  <c r="AB452" i="39"/>
  <c r="I180" i="39"/>
  <c r="W163" i="39"/>
  <c r="H180" i="39"/>
  <c r="V163" i="39"/>
  <c r="Z451" i="39"/>
  <c r="AH451" i="39"/>
  <c r="J180" i="39"/>
  <c r="K180" i="39"/>
  <c r="X163" i="39"/>
  <c r="Y163" i="39"/>
  <c r="AA163" i="39"/>
  <c r="AH163" i="39"/>
  <c r="AG163" i="39"/>
  <c r="AD451" i="39"/>
  <c r="AC451" i="39"/>
  <c r="AA451" i="39"/>
  <c r="AB451" i="39"/>
  <c r="I179" i="39"/>
  <c r="W162" i="39"/>
  <c r="H179" i="39"/>
  <c r="V162" i="39"/>
  <c r="Z450" i="39"/>
  <c r="AH450" i="39"/>
  <c r="J179" i="39"/>
  <c r="K179" i="39"/>
  <c r="X162" i="39"/>
  <c r="Y162" i="39"/>
  <c r="AA162" i="39"/>
  <c r="AH162" i="39"/>
  <c r="AG162" i="39"/>
  <c r="AD450" i="39"/>
  <c r="AC450" i="39"/>
  <c r="AA450" i="39"/>
  <c r="AB450" i="39"/>
  <c r="I178" i="39"/>
  <c r="W161" i="39"/>
  <c r="H178" i="39"/>
  <c r="V161" i="39"/>
  <c r="Z449" i="39"/>
  <c r="AH449" i="39"/>
  <c r="J178" i="39"/>
  <c r="K178" i="39"/>
  <c r="X161" i="39"/>
  <c r="Y161" i="39"/>
  <c r="AA161" i="39"/>
  <c r="AH161" i="39"/>
  <c r="AG161" i="39"/>
  <c r="AD449" i="39"/>
  <c r="AC449" i="39"/>
  <c r="AA449" i="39"/>
  <c r="AB449" i="39"/>
  <c r="I177" i="39"/>
  <c r="W160" i="39"/>
  <c r="H177" i="39"/>
  <c r="V160" i="39"/>
  <c r="Z448" i="39"/>
  <c r="AH448" i="39"/>
  <c r="J177" i="39"/>
  <c r="K177" i="39"/>
  <c r="X160" i="39"/>
  <c r="Y160" i="39"/>
  <c r="AA160" i="39"/>
  <c r="AH160" i="39"/>
  <c r="AG160" i="39"/>
  <c r="AD448" i="39"/>
  <c r="AC448" i="39"/>
  <c r="AA448" i="39"/>
  <c r="AB448" i="39"/>
  <c r="I176" i="39"/>
  <c r="W159" i="39"/>
  <c r="H176" i="39"/>
  <c r="V159" i="39"/>
  <c r="Z447" i="39"/>
  <c r="AH447" i="39"/>
  <c r="J176" i="39"/>
  <c r="K176" i="39"/>
  <c r="X159" i="39"/>
  <c r="Y159" i="39"/>
  <c r="AA159" i="39"/>
  <c r="AH159" i="39"/>
  <c r="AG159" i="39"/>
  <c r="AD447" i="39"/>
  <c r="AC447" i="39"/>
  <c r="AA447" i="39"/>
  <c r="AB447" i="39"/>
  <c r="I175" i="39"/>
  <c r="W158" i="39"/>
  <c r="H175" i="39"/>
  <c r="V158" i="39"/>
  <c r="Z446" i="39"/>
  <c r="AH446" i="39"/>
  <c r="J175" i="39"/>
  <c r="K175" i="39"/>
  <c r="X158" i="39"/>
  <c r="Y158" i="39"/>
  <c r="AA158" i="39"/>
  <c r="AH158" i="39"/>
  <c r="AG158" i="39"/>
  <c r="AD446" i="39"/>
  <c r="AC446" i="39"/>
  <c r="AA446" i="39"/>
  <c r="AB446" i="39"/>
  <c r="I174" i="39"/>
  <c r="W157" i="39"/>
  <c r="H174" i="39"/>
  <c r="V157" i="39"/>
  <c r="Z445" i="39"/>
  <c r="AH445" i="39"/>
  <c r="J174" i="39"/>
  <c r="K174" i="39"/>
  <c r="X157" i="39"/>
  <c r="Y157" i="39"/>
  <c r="AA157" i="39"/>
  <c r="AH157" i="39"/>
  <c r="AG157" i="39"/>
  <c r="AD445" i="39"/>
  <c r="AC445" i="39"/>
  <c r="AA445" i="39"/>
  <c r="AB445" i="39"/>
  <c r="I173" i="39"/>
  <c r="W156" i="39"/>
  <c r="H173" i="39"/>
  <c r="V156" i="39"/>
  <c r="Z444" i="39"/>
  <c r="AH444" i="39"/>
  <c r="J173" i="39"/>
  <c r="K173" i="39"/>
  <c r="X156" i="39"/>
  <c r="Y156" i="39"/>
  <c r="AA156" i="39"/>
  <c r="AH156" i="39"/>
  <c r="AG156" i="39"/>
  <c r="AD444" i="39"/>
  <c r="AC444" i="39"/>
  <c r="AA444" i="39"/>
  <c r="AB444" i="39"/>
  <c r="I172" i="39"/>
  <c r="W155" i="39"/>
  <c r="H172" i="39"/>
  <c r="V155" i="39"/>
  <c r="Z443" i="39"/>
  <c r="AH443" i="39"/>
  <c r="J172" i="39"/>
  <c r="K172" i="39"/>
  <c r="X155" i="39"/>
  <c r="Y155" i="39"/>
  <c r="AA155" i="39"/>
  <c r="AH155" i="39"/>
  <c r="AG155" i="39"/>
  <c r="AD443" i="39"/>
  <c r="AC443" i="39"/>
  <c r="AA443" i="39"/>
  <c r="AB443" i="39"/>
  <c r="I171" i="39"/>
  <c r="W154" i="39"/>
  <c r="H171" i="39"/>
  <c r="V154" i="39"/>
  <c r="Z442" i="39"/>
  <c r="AH442" i="39"/>
  <c r="J171" i="39"/>
  <c r="K171" i="39"/>
  <c r="X154" i="39"/>
  <c r="Y154" i="39"/>
  <c r="AA154" i="39"/>
  <c r="AH154" i="39"/>
  <c r="AG154" i="39"/>
  <c r="AD442" i="39"/>
  <c r="AC442" i="39"/>
  <c r="AA442" i="39"/>
  <c r="AB442" i="39"/>
  <c r="I170" i="39"/>
  <c r="W153" i="39"/>
  <c r="H170" i="39"/>
  <c r="V153" i="39"/>
  <c r="Z441" i="39"/>
  <c r="AH441" i="39"/>
  <c r="J170" i="39"/>
  <c r="K170" i="39"/>
  <c r="X153" i="39"/>
  <c r="Y153" i="39"/>
  <c r="AA153" i="39"/>
  <c r="AH153" i="39"/>
  <c r="H81" i="39"/>
  <c r="V64" i="39"/>
  <c r="I81" i="39"/>
  <c r="W64" i="39"/>
  <c r="AH64" i="39"/>
  <c r="H82" i="39"/>
  <c r="V65" i="39"/>
  <c r="I82" i="39"/>
  <c r="W65" i="39"/>
  <c r="AH65" i="39"/>
  <c r="H83" i="39"/>
  <c r="V66" i="39"/>
  <c r="I83" i="39"/>
  <c r="W66" i="39"/>
  <c r="AH66" i="39"/>
  <c r="H84" i="39"/>
  <c r="V67" i="39"/>
  <c r="I84" i="39"/>
  <c r="W67" i="39"/>
  <c r="AH67" i="39"/>
  <c r="H85" i="39"/>
  <c r="V68" i="39"/>
  <c r="I85" i="39"/>
  <c r="W68" i="39"/>
  <c r="AH68" i="39"/>
  <c r="H86" i="39"/>
  <c r="V69" i="39"/>
  <c r="I86" i="39"/>
  <c r="W69" i="39"/>
  <c r="AH69" i="39"/>
  <c r="H87" i="39"/>
  <c r="V70" i="39"/>
  <c r="I87" i="39"/>
  <c r="W70" i="39"/>
  <c r="AH70" i="39"/>
  <c r="H88" i="39"/>
  <c r="V71" i="39"/>
  <c r="I88" i="39"/>
  <c r="W71" i="39"/>
  <c r="AH71" i="39"/>
  <c r="H89" i="39"/>
  <c r="V72" i="39"/>
  <c r="I89" i="39"/>
  <c r="W72" i="39"/>
  <c r="AH72" i="39"/>
  <c r="H90" i="39"/>
  <c r="V73" i="39"/>
  <c r="I90" i="39"/>
  <c r="W73" i="39"/>
  <c r="AH73" i="39"/>
  <c r="H91" i="39"/>
  <c r="V74" i="39"/>
  <c r="I91" i="39"/>
  <c r="W74" i="39"/>
  <c r="AH74" i="39"/>
  <c r="H92" i="39"/>
  <c r="V75" i="39"/>
  <c r="I92" i="39"/>
  <c r="W75" i="39"/>
  <c r="AH75" i="39"/>
  <c r="H93" i="39"/>
  <c r="V76" i="39"/>
  <c r="I93" i="39"/>
  <c r="W76" i="39"/>
  <c r="AH76" i="39"/>
  <c r="H94" i="39"/>
  <c r="V77" i="39"/>
  <c r="I94" i="39"/>
  <c r="W77" i="39"/>
  <c r="AH77" i="39"/>
  <c r="H95" i="39"/>
  <c r="V78" i="39"/>
  <c r="I95" i="39"/>
  <c r="W78" i="39"/>
  <c r="AH78" i="39"/>
  <c r="H96" i="39"/>
  <c r="V79" i="39"/>
  <c r="I96" i="39"/>
  <c r="W79" i="39"/>
  <c r="AH79" i="39"/>
  <c r="H97" i="39"/>
  <c r="V80" i="39"/>
  <c r="I97" i="39"/>
  <c r="W80" i="39"/>
  <c r="AH80" i="39"/>
  <c r="H98" i="39"/>
  <c r="V81" i="39"/>
  <c r="I98" i="39"/>
  <c r="W81" i="39"/>
  <c r="AH81" i="39"/>
  <c r="H99" i="39"/>
  <c r="V82" i="39"/>
  <c r="I99" i="39"/>
  <c r="W82" i="39"/>
  <c r="AH82" i="39"/>
  <c r="H100" i="39"/>
  <c r="V83" i="39"/>
  <c r="I100" i="39"/>
  <c r="W83" i="39"/>
  <c r="AH83" i="39"/>
  <c r="H101" i="39"/>
  <c r="V84" i="39"/>
  <c r="I101" i="39"/>
  <c r="W84" i="39"/>
  <c r="AH84" i="39"/>
  <c r="H102" i="39"/>
  <c r="V85" i="39"/>
  <c r="I102" i="39"/>
  <c r="W85" i="39"/>
  <c r="AH85" i="39"/>
  <c r="H103" i="39"/>
  <c r="V86" i="39"/>
  <c r="I103" i="39"/>
  <c r="W86" i="39"/>
  <c r="AH86" i="39"/>
  <c r="H104" i="39"/>
  <c r="V87" i="39"/>
  <c r="I104" i="39"/>
  <c r="W87" i="39"/>
  <c r="AH87" i="39"/>
  <c r="H105" i="39"/>
  <c r="V88" i="39"/>
  <c r="I105" i="39"/>
  <c r="W88" i="39"/>
  <c r="AH88" i="39"/>
  <c r="H106" i="39"/>
  <c r="V89" i="39"/>
  <c r="I106" i="39"/>
  <c r="W89" i="39"/>
  <c r="AH89" i="39"/>
  <c r="H107" i="39"/>
  <c r="V90" i="39"/>
  <c r="I107" i="39"/>
  <c r="W90" i="39"/>
  <c r="AH90" i="39"/>
  <c r="H108" i="39"/>
  <c r="V91" i="39"/>
  <c r="I108" i="39"/>
  <c r="W91" i="39"/>
  <c r="AH91" i="39"/>
  <c r="H109" i="39"/>
  <c r="V92" i="39"/>
  <c r="I109" i="39"/>
  <c r="W92" i="39"/>
  <c r="AH92" i="39"/>
  <c r="H110" i="39"/>
  <c r="V93" i="39"/>
  <c r="I110" i="39"/>
  <c r="W93" i="39"/>
  <c r="AH93" i="39"/>
  <c r="H111" i="39"/>
  <c r="V94" i="39"/>
  <c r="I111" i="39"/>
  <c r="W94" i="39"/>
  <c r="AH94" i="39"/>
  <c r="H112" i="39"/>
  <c r="V95" i="39"/>
  <c r="I112" i="39"/>
  <c r="W95" i="39"/>
  <c r="AH95" i="39"/>
  <c r="H113" i="39"/>
  <c r="V96" i="39"/>
  <c r="I113" i="39"/>
  <c r="W96" i="39"/>
  <c r="AH96" i="39"/>
  <c r="H114" i="39"/>
  <c r="V97" i="39"/>
  <c r="I114" i="39"/>
  <c r="W97" i="39"/>
  <c r="AH97" i="39"/>
  <c r="H115" i="39"/>
  <c r="V98" i="39"/>
  <c r="I115" i="39"/>
  <c r="W98" i="39"/>
  <c r="AH98" i="39"/>
  <c r="H116" i="39"/>
  <c r="V99" i="39"/>
  <c r="I116" i="39"/>
  <c r="W99" i="39"/>
  <c r="AH99" i="39"/>
  <c r="H117" i="39"/>
  <c r="V100" i="39"/>
  <c r="I117" i="39"/>
  <c r="W100" i="39"/>
  <c r="AH100" i="39"/>
  <c r="H118" i="39"/>
  <c r="V101" i="39"/>
  <c r="I118" i="39"/>
  <c r="W101" i="39"/>
  <c r="AH101" i="39"/>
  <c r="H119" i="39"/>
  <c r="V102" i="39"/>
  <c r="I119" i="39"/>
  <c r="W102" i="39"/>
  <c r="AH102" i="39"/>
  <c r="H120" i="39"/>
  <c r="V103" i="39"/>
  <c r="I120" i="39"/>
  <c r="W103" i="39"/>
  <c r="AH103" i="39"/>
  <c r="H121" i="39"/>
  <c r="V104" i="39"/>
  <c r="I121" i="39"/>
  <c r="W104" i="39"/>
  <c r="AH104" i="39"/>
  <c r="H122" i="39"/>
  <c r="V105" i="39"/>
  <c r="I122" i="39"/>
  <c r="W105" i="39"/>
  <c r="AH105" i="39"/>
  <c r="H123" i="39"/>
  <c r="V106" i="39"/>
  <c r="I123" i="39"/>
  <c r="W106" i="39"/>
  <c r="AH106" i="39"/>
  <c r="H124" i="39"/>
  <c r="V107" i="39"/>
  <c r="I124" i="39"/>
  <c r="W107" i="39"/>
  <c r="AH107" i="39"/>
  <c r="H125" i="39"/>
  <c r="V108" i="39"/>
  <c r="I125" i="39"/>
  <c r="W108" i="39"/>
  <c r="AH108" i="39"/>
  <c r="H126" i="39"/>
  <c r="V109" i="39"/>
  <c r="I126" i="39"/>
  <c r="W109" i="39"/>
  <c r="AH109" i="39"/>
  <c r="H127" i="39"/>
  <c r="V110" i="39"/>
  <c r="I127" i="39"/>
  <c r="W110" i="39"/>
  <c r="AH110" i="39"/>
  <c r="H128" i="39"/>
  <c r="V111" i="39"/>
  <c r="I128" i="39"/>
  <c r="W111" i="39"/>
  <c r="AH111" i="39"/>
  <c r="H129" i="39"/>
  <c r="V112" i="39"/>
  <c r="I129" i="39"/>
  <c r="W112" i="39"/>
  <c r="AH112" i="39"/>
  <c r="H130" i="39"/>
  <c r="V113" i="39"/>
  <c r="I130" i="39"/>
  <c r="W113" i="39"/>
  <c r="AH113" i="39"/>
  <c r="H131" i="39"/>
  <c r="V114" i="39"/>
  <c r="I131" i="39"/>
  <c r="W114" i="39"/>
  <c r="AH114" i="39"/>
  <c r="H132" i="39"/>
  <c r="V115" i="39"/>
  <c r="I132" i="39"/>
  <c r="W115" i="39"/>
  <c r="AH115" i="39"/>
  <c r="H133" i="39"/>
  <c r="V116" i="39"/>
  <c r="I133" i="39"/>
  <c r="W116" i="39"/>
  <c r="AH116" i="39"/>
  <c r="H134" i="39"/>
  <c r="V117" i="39"/>
  <c r="I134" i="39"/>
  <c r="W117" i="39"/>
  <c r="AH117" i="39"/>
  <c r="H135" i="39"/>
  <c r="V118" i="39"/>
  <c r="I135" i="39"/>
  <c r="W118" i="39"/>
  <c r="AH118" i="39"/>
  <c r="H136" i="39"/>
  <c r="V119" i="39"/>
  <c r="I136" i="39"/>
  <c r="W119" i="39"/>
  <c r="AH119" i="39"/>
  <c r="H137" i="39"/>
  <c r="V120" i="39"/>
  <c r="I137" i="39"/>
  <c r="W120" i="39"/>
  <c r="AH120" i="39"/>
  <c r="H138" i="39"/>
  <c r="V121" i="39"/>
  <c r="I138" i="39"/>
  <c r="W121" i="39"/>
  <c r="AH121" i="39"/>
  <c r="H139" i="39"/>
  <c r="V122" i="39"/>
  <c r="I139" i="39"/>
  <c r="W122" i="39"/>
  <c r="AH122" i="39"/>
  <c r="H140" i="39"/>
  <c r="V123" i="39"/>
  <c r="I140" i="39"/>
  <c r="W123" i="39"/>
  <c r="AH123" i="39"/>
  <c r="H141" i="39"/>
  <c r="V124" i="39"/>
  <c r="I141" i="39"/>
  <c r="W124" i="39"/>
  <c r="AH124" i="39"/>
  <c r="H142" i="39"/>
  <c r="V125" i="39"/>
  <c r="I142" i="39"/>
  <c r="W125" i="39"/>
  <c r="AH125" i="39"/>
  <c r="H143" i="39"/>
  <c r="V126" i="39"/>
  <c r="I143" i="39"/>
  <c r="W126" i="39"/>
  <c r="AH126" i="39"/>
  <c r="H144" i="39"/>
  <c r="V127" i="39"/>
  <c r="I144" i="39"/>
  <c r="W127" i="39"/>
  <c r="AH127" i="39"/>
  <c r="H145" i="39"/>
  <c r="V128" i="39"/>
  <c r="I145" i="39"/>
  <c r="W128" i="39"/>
  <c r="AH128" i="39"/>
  <c r="H146" i="39"/>
  <c r="V129" i="39"/>
  <c r="I146" i="39"/>
  <c r="W129" i="39"/>
  <c r="AH129" i="39"/>
  <c r="H147" i="39"/>
  <c r="V130" i="39"/>
  <c r="I147" i="39"/>
  <c r="W130" i="39"/>
  <c r="AH130" i="39"/>
  <c r="H148" i="39"/>
  <c r="V131" i="39"/>
  <c r="I148" i="39"/>
  <c r="W131" i="39"/>
  <c r="AH131" i="39"/>
  <c r="H149" i="39"/>
  <c r="V132" i="39"/>
  <c r="I149" i="39"/>
  <c r="W132" i="39"/>
  <c r="AH132" i="39"/>
  <c r="H150" i="39"/>
  <c r="V133" i="39"/>
  <c r="I150" i="39"/>
  <c r="W133" i="39"/>
  <c r="AH133" i="39"/>
  <c r="H151" i="39"/>
  <c r="V134" i="39"/>
  <c r="I151" i="39"/>
  <c r="W134" i="39"/>
  <c r="AH134" i="39"/>
  <c r="H152" i="39"/>
  <c r="V135" i="39"/>
  <c r="I152" i="39"/>
  <c r="W135" i="39"/>
  <c r="AH135" i="39"/>
  <c r="H153" i="39"/>
  <c r="V136" i="39"/>
  <c r="I153" i="39"/>
  <c r="W136" i="39"/>
  <c r="AH136" i="39"/>
  <c r="H154" i="39"/>
  <c r="V137" i="39"/>
  <c r="I154" i="39"/>
  <c r="W137" i="39"/>
  <c r="AH137" i="39"/>
  <c r="H155" i="39"/>
  <c r="V138" i="39"/>
  <c r="I155" i="39"/>
  <c r="W138" i="39"/>
  <c r="AH138" i="39"/>
  <c r="H156" i="39"/>
  <c r="V139" i="39"/>
  <c r="I156" i="39"/>
  <c r="W139" i="39"/>
  <c r="AH139" i="39"/>
  <c r="H157" i="39"/>
  <c r="V140" i="39"/>
  <c r="I157" i="39"/>
  <c r="W140" i="39"/>
  <c r="AH140" i="39"/>
  <c r="H158" i="39"/>
  <c r="V141" i="39"/>
  <c r="I158" i="39"/>
  <c r="W141" i="39"/>
  <c r="AH141" i="39"/>
  <c r="H159" i="39"/>
  <c r="V142" i="39"/>
  <c r="I159" i="39"/>
  <c r="W142" i="39"/>
  <c r="AH142" i="39"/>
  <c r="H160" i="39"/>
  <c r="V143" i="39"/>
  <c r="I160" i="39"/>
  <c r="W143" i="39"/>
  <c r="AH143" i="39"/>
  <c r="H161" i="39"/>
  <c r="V144" i="39"/>
  <c r="I161" i="39"/>
  <c r="W144" i="39"/>
  <c r="AH144" i="39"/>
  <c r="H162" i="39"/>
  <c r="V145" i="39"/>
  <c r="I162" i="39"/>
  <c r="W145" i="39"/>
  <c r="AH145" i="39"/>
  <c r="H163" i="39"/>
  <c r="V146" i="39"/>
  <c r="I163" i="39"/>
  <c r="W146" i="39"/>
  <c r="AH146" i="39"/>
  <c r="H164" i="39"/>
  <c r="V147" i="39"/>
  <c r="I164" i="39"/>
  <c r="W147" i="39"/>
  <c r="AH147" i="39"/>
  <c r="H165" i="39"/>
  <c r="V148" i="39"/>
  <c r="I165" i="39"/>
  <c r="W148" i="39"/>
  <c r="AH148" i="39"/>
  <c r="H166" i="39"/>
  <c r="V149" i="39"/>
  <c r="I166" i="39"/>
  <c r="W149" i="39"/>
  <c r="AH149" i="39"/>
  <c r="H167" i="39"/>
  <c r="V150" i="39"/>
  <c r="I167" i="39"/>
  <c r="W150" i="39"/>
  <c r="AH150" i="39"/>
  <c r="H168" i="39"/>
  <c r="V151" i="39"/>
  <c r="I168" i="39"/>
  <c r="W151" i="39"/>
  <c r="AH151" i="39"/>
  <c r="H169" i="39"/>
  <c r="V152" i="39"/>
  <c r="I169" i="39"/>
  <c r="W152" i="39"/>
  <c r="AH152" i="39"/>
  <c r="AG153" i="39"/>
  <c r="AD441" i="39"/>
  <c r="AC441" i="39"/>
  <c r="AA441" i="39"/>
  <c r="AB441" i="39"/>
  <c r="Z440" i="39"/>
  <c r="AH440" i="39"/>
  <c r="AA152" i="39"/>
  <c r="AG152" i="39"/>
  <c r="AD440" i="39"/>
  <c r="AC440" i="39"/>
  <c r="AA440" i="39"/>
  <c r="AB440" i="39"/>
  <c r="Z439" i="39"/>
  <c r="AH439" i="39"/>
  <c r="AA151" i="39"/>
  <c r="AG151" i="39"/>
  <c r="AD439" i="39"/>
  <c r="AC439" i="39"/>
  <c r="AA439" i="39"/>
  <c r="AB439" i="39"/>
  <c r="Z438" i="39"/>
  <c r="AH438" i="39"/>
  <c r="AA150" i="39"/>
  <c r="AG150" i="39"/>
  <c r="AD438" i="39"/>
  <c r="AC438" i="39"/>
  <c r="AA438" i="39"/>
  <c r="AB438" i="39"/>
  <c r="Z437" i="39"/>
  <c r="AH437" i="39"/>
  <c r="AG149" i="39"/>
  <c r="AD437" i="39"/>
  <c r="AC437" i="39"/>
  <c r="Z436" i="39"/>
  <c r="AH436" i="39"/>
  <c r="AA148" i="39"/>
  <c r="AG148" i="39"/>
  <c r="AD436" i="39"/>
  <c r="AC436" i="39"/>
  <c r="AA436" i="39"/>
  <c r="AB436" i="39"/>
  <c r="Z435" i="39"/>
  <c r="AH435" i="39"/>
  <c r="AA147" i="39"/>
  <c r="AG147" i="39"/>
  <c r="AD435" i="39"/>
  <c r="AC435" i="39"/>
  <c r="AA435" i="39"/>
  <c r="AB435" i="39"/>
  <c r="Z434" i="39"/>
  <c r="AH434" i="39"/>
  <c r="AA146" i="39"/>
  <c r="AG146" i="39"/>
  <c r="AD434" i="39"/>
  <c r="AC434" i="39"/>
  <c r="AA434" i="39"/>
  <c r="AB434" i="39"/>
  <c r="R64" i="39"/>
  <c r="F4" i="39"/>
  <c r="K81" i="39"/>
  <c r="J82" i="39"/>
  <c r="K82" i="39"/>
  <c r="X65" i="39"/>
  <c r="J83" i="39"/>
  <c r="K83" i="39"/>
  <c r="X66" i="39"/>
  <c r="J84" i="39"/>
  <c r="K84" i="39"/>
  <c r="X67" i="39"/>
  <c r="J85" i="39"/>
  <c r="K85" i="39"/>
  <c r="X68" i="39"/>
  <c r="J86" i="39"/>
  <c r="K86" i="39"/>
  <c r="X69" i="39"/>
  <c r="J87" i="39"/>
  <c r="K87" i="39"/>
  <c r="X70" i="39"/>
  <c r="J88" i="39"/>
  <c r="K88" i="39"/>
  <c r="X71" i="39"/>
  <c r="J89" i="39"/>
  <c r="K89" i="39"/>
  <c r="X72" i="39"/>
  <c r="J90" i="39"/>
  <c r="K90" i="39"/>
  <c r="X73" i="39"/>
  <c r="J91" i="39"/>
  <c r="K91" i="39"/>
  <c r="X74" i="39"/>
  <c r="J92" i="39"/>
  <c r="K92" i="39"/>
  <c r="X75" i="39"/>
  <c r="J93" i="39"/>
  <c r="K93" i="39"/>
  <c r="X76" i="39"/>
  <c r="J94" i="39"/>
  <c r="K94" i="39"/>
  <c r="X77" i="39"/>
  <c r="J95" i="39"/>
  <c r="K95" i="39"/>
  <c r="X78" i="39"/>
  <c r="J96" i="39"/>
  <c r="K96" i="39"/>
  <c r="X79" i="39"/>
  <c r="J97" i="39"/>
  <c r="K97" i="39"/>
  <c r="X80" i="39"/>
  <c r="J98" i="39"/>
  <c r="K98" i="39"/>
  <c r="X81" i="39"/>
  <c r="J99" i="39"/>
  <c r="K99" i="39"/>
  <c r="X82" i="39"/>
  <c r="J100" i="39"/>
  <c r="K100" i="39"/>
  <c r="X83" i="39"/>
  <c r="J101" i="39"/>
  <c r="K101" i="39"/>
  <c r="X84" i="39"/>
  <c r="J102" i="39"/>
  <c r="K102" i="39"/>
  <c r="X85" i="39"/>
  <c r="J103" i="39"/>
  <c r="K103" i="39"/>
  <c r="X86" i="39"/>
  <c r="J104" i="39"/>
  <c r="K104" i="39"/>
  <c r="X87" i="39"/>
  <c r="J105" i="39"/>
  <c r="K105" i="39"/>
  <c r="X88" i="39"/>
  <c r="J106" i="39"/>
  <c r="K106" i="39"/>
  <c r="X89" i="39"/>
  <c r="J107" i="39"/>
  <c r="K107" i="39"/>
  <c r="X90" i="39"/>
  <c r="J108" i="39"/>
  <c r="K108" i="39"/>
  <c r="X91" i="39"/>
  <c r="J109" i="39"/>
  <c r="K109" i="39"/>
  <c r="X92" i="39"/>
  <c r="J110" i="39"/>
  <c r="K110" i="39"/>
  <c r="X93" i="39"/>
  <c r="J111" i="39"/>
  <c r="K111" i="39"/>
  <c r="X94" i="39"/>
  <c r="J112" i="39"/>
  <c r="K112" i="39"/>
  <c r="X95" i="39"/>
  <c r="J113" i="39"/>
  <c r="K113" i="39"/>
  <c r="X96" i="39"/>
  <c r="J114" i="39"/>
  <c r="K114" i="39"/>
  <c r="X97" i="39"/>
  <c r="J115" i="39"/>
  <c r="K115" i="39"/>
  <c r="X98" i="39"/>
  <c r="J116" i="39"/>
  <c r="K116" i="39"/>
  <c r="X99" i="39"/>
  <c r="Y65" i="39"/>
  <c r="Y66" i="39"/>
  <c r="Y67" i="39"/>
  <c r="Y68" i="39"/>
  <c r="Y69" i="39"/>
  <c r="Y70" i="39"/>
  <c r="Y71" i="39"/>
  <c r="Y72" i="39"/>
  <c r="Y73" i="39"/>
  <c r="Y74" i="39"/>
  <c r="Y75" i="39"/>
  <c r="Y76" i="39"/>
  <c r="Y77" i="39"/>
  <c r="Y78" i="39"/>
  <c r="Y79" i="39"/>
  <c r="Y80" i="39"/>
  <c r="Y81" i="39"/>
  <c r="Y82" i="39"/>
  <c r="Y83" i="39"/>
  <c r="Y84" i="39"/>
  <c r="Y85" i="39"/>
  <c r="Y86" i="39"/>
  <c r="Y87" i="39"/>
  <c r="Y88" i="39"/>
  <c r="Y89" i="39"/>
  <c r="Y90" i="39"/>
  <c r="Y91" i="39"/>
  <c r="Y92" i="39"/>
  <c r="Y93" i="39"/>
  <c r="Y94" i="39"/>
  <c r="Y95" i="39"/>
  <c r="Y96" i="39"/>
  <c r="Y97" i="39"/>
  <c r="Y98" i="39"/>
  <c r="Y99" i="39"/>
  <c r="R65" i="39"/>
  <c r="F5" i="39"/>
  <c r="R66" i="39"/>
  <c r="F6" i="39"/>
  <c r="R67" i="39"/>
  <c r="F7" i="39"/>
  <c r="R68" i="39"/>
  <c r="F8" i="39"/>
  <c r="R69" i="39"/>
  <c r="F9" i="39"/>
  <c r="R70" i="39"/>
  <c r="F10" i="39"/>
  <c r="R71" i="39"/>
  <c r="F11" i="39"/>
  <c r="R72" i="39"/>
  <c r="F12" i="39"/>
  <c r="AI15" i="39"/>
  <c r="O3" i="39"/>
  <c r="P3" i="39"/>
  <c r="Q3" i="39"/>
  <c r="R3" i="39"/>
  <c r="S3" i="39"/>
  <c r="C23" i="39"/>
  <c r="C24" i="39"/>
  <c r="C25" i="39"/>
  <c r="T3" i="39"/>
  <c r="U3" i="39"/>
  <c r="V3" i="39"/>
  <c r="R4" i="39"/>
  <c r="AL3" i="39"/>
  <c r="AL4" i="39"/>
  <c r="AN4" i="39"/>
  <c r="AL5" i="39"/>
  <c r="AN5" i="39"/>
  <c r="AL6" i="39"/>
  <c r="AN6" i="39"/>
  <c r="AL7" i="39"/>
  <c r="AN7" i="39"/>
  <c r="AL8" i="39"/>
  <c r="AN8" i="39"/>
  <c r="AL9" i="39"/>
  <c r="AN9" i="39"/>
  <c r="AL10" i="39"/>
  <c r="AN10" i="39"/>
  <c r="AL11" i="39"/>
  <c r="AN11" i="39"/>
  <c r="AL12" i="39"/>
  <c r="AN12" i="39"/>
  <c r="C17" i="39"/>
  <c r="C18" i="39"/>
  <c r="C19" i="39"/>
  <c r="C20" i="39"/>
  <c r="C21" i="39"/>
  <c r="C22" i="39"/>
  <c r="S434" i="39"/>
  <c r="M434" i="39"/>
  <c r="Z433" i="39"/>
  <c r="AH433" i="39"/>
  <c r="AA145" i="39"/>
  <c r="AG145" i="39"/>
  <c r="AD433" i="39"/>
  <c r="AC433" i="39"/>
  <c r="AA433" i="39"/>
  <c r="AB433" i="39"/>
  <c r="R433" i="39"/>
  <c r="L433" i="39"/>
  <c r="Z432" i="39"/>
  <c r="AH432" i="39"/>
  <c r="AA144" i="39"/>
  <c r="AG144" i="39"/>
  <c r="AD432" i="39"/>
  <c r="AC432" i="39"/>
  <c r="AA432" i="39"/>
  <c r="AB432" i="39"/>
  <c r="Q432" i="39"/>
  <c r="K432" i="39"/>
  <c r="Z431" i="39"/>
  <c r="AH431" i="39"/>
  <c r="AG143" i="39"/>
  <c r="AD431" i="39"/>
  <c r="AC431" i="39"/>
  <c r="P431" i="39"/>
  <c r="J431" i="39"/>
  <c r="Z430" i="39"/>
  <c r="AH430" i="39"/>
  <c r="AA142" i="39"/>
  <c r="AG142" i="39"/>
  <c r="AD430" i="39"/>
  <c r="AC430" i="39"/>
  <c r="AA430" i="39"/>
  <c r="AB430" i="39"/>
  <c r="O430" i="39"/>
  <c r="I430" i="39"/>
  <c r="Z429" i="39"/>
  <c r="AH429" i="39"/>
  <c r="AA141" i="39"/>
  <c r="AG141" i="39"/>
  <c r="AD429" i="39"/>
  <c r="AC429" i="39"/>
  <c r="AA429" i="39"/>
  <c r="AB429" i="39"/>
  <c r="N429" i="39"/>
  <c r="H429" i="39"/>
  <c r="Z428" i="39"/>
  <c r="AH428" i="39"/>
  <c r="AA140" i="39"/>
  <c r="AG140" i="39"/>
  <c r="AD428" i="39"/>
  <c r="AC428" i="39"/>
  <c r="AA428" i="39"/>
  <c r="AB428" i="39"/>
  <c r="T428" i="39"/>
  <c r="B428" i="39"/>
  <c r="Z427" i="39"/>
  <c r="AH427" i="39"/>
  <c r="AA139" i="39"/>
  <c r="AG139" i="39"/>
  <c r="AD427" i="39"/>
  <c r="AC427" i="39"/>
  <c r="AA427" i="39"/>
  <c r="AB427" i="39"/>
  <c r="T427" i="39"/>
  <c r="G427" i="39"/>
  <c r="F427" i="39"/>
  <c r="E427" i="39"/>
  <c r="D427" i="39"/>
  <c r="C427" i="39"/>
  <c r="B427" i="39"/>
  <c r="Z426" i="39"/>
  <c r="AH426" i="39"/>
  <c r="AA138" i="39"/>
  <c r="AG138" i="39"/>
  <c r="AD426" i="39"/>
  <c r="AC426" i="39"/>
  <c r="AA426" i="39"/>
  <c r="AB426" i="39"/>
  <c r="T426" i="39"/>
  <c r="S426" i="39"/>
  <c r="R426" i="39"/>
  <c r="Q426" i="39"/>
  <c r="P426" i="39"/>
  <c r="O426" i="39"/>
  <c r="N426" i="39"/>
  <c r="M426" i="39"/>
  <c r="L426" i="39"/>
  <c r="K426" i="39"/>
  <c r="J426" i="39"/>
  <c r="I426" i="39"/>
  <c r="H426" i="39"/>
  <c r="G426" i="39"/>
  <c r="F426" i="39"/>
  <c r="E426" i="39"/>
  <c r="D426" i="39"/>
  <c r="C426" i="39"/>
  <c r="B426" i="39"/>
  <c r="Z425" i="39"/>
  <c r="AH425" i="39"/>
  <c r="AG137" i="39"/>
  <c r="AD425" i="39"/>
  <c r="AC425" i="39"/>
  <c r="Q4" i="39"/>
  <c r="AG3" i="39"/>
  <c r="AG4" i="39"/>
  <c r="AI4" i="39"/>
  <c r="AG5" i="39"/>
  <c r="AI5" i="39"/>
  <c r="AG6" i="39"/>
  <c r="AI6" i="39"/>
  <c r="AG7" i="39"/>
  <c r="AI7" i="39"/>
  <c r="AG8" i="39"/>
  <c r="AI8" i="39"/>
  <c r="AG9" i="39"/>
  <c r="AI9" i="39"/>
  <c r="AG10" i="39"/>
  <c r="AI10" i="39"/>
  <c r="AG11" i="39"/>
  <c r="AI11" i="39"/>
  <c r="AG12" i="39"/>
  <c r="AI12" i="39"/>
  <c r="S425" i="39"/>
  <c r="M425" i="39"/>
  <c r="Z424" i="39"/>
  <c r="AH424" i="39"/>
  <c r="AA136" i="39"/>
  <c r="AG136" i="39"/>
  <c r="AD424" i="39"/>
  <c r="AC424" i="39"/>
  <c r="AA424" i="39"/>
  <c r="AB424" i="39"/>
  <c r="R424" i="39"/>
  <c r="L424" i="39"/>
  <c r="Z423" i="39"/>
  <c r="AH423" i="39"/>
  <c r="AA135" i="39"/>
  <c r="AG135" i="39"/>
  <c r="AD423" i="39"/>
  <c r="AC423" i="39"/>
  <c r="AA423" i="39"/>
  <c r="AB423" i="39"/>
  <c r="Q423" i="39"/>
  <c r="K423" i="39"/>
  <c r="Z422" i="39"/>
  <c r="AH422" i="39"/>
  <c r="AA134" i="39"/>
  <c r="AG134" i="39"/>
  <c r="AD422" i="39"/>
  <c r="AC422" i="39"/>
  <c r="AA422" i="39"/>
  <c r="AB422" i="39"/>
  <c r="P422" i="39"/>
  <c r="J422" i="39"/>
  <c r="Z421" i="39"/>
  <c r="AH421" i="39"/>
  <c r="AA133" i="39"/>
  <c r="AG133" i="39"/>
  <c r="AD421" i="39"/>
  <c r="AC421" i="39"/>
  <c r="AA421" i="39"/>
  <c r="AB421" i="39"/>
  <c r="O421" i="39"/>
  <c r="I421" i="39"/>
  <c r="Z420" i="39"/>
  <c r="AH420" i="39"/>
  <c r="AA132" i="39"/>
  <c r="AG132" i="39"/>
  <c r="AD420" i="39"/>
  <c r="AC420" i="39"/>
  <c r="AA420" i="39"/>
  <c r="AB420" i="39"/>
  <c r="N420" i="39"/>
  <c r="H420" i="39"/>
  <c r="Z419" i="39"/>
  <c r="AH419" i="39"/>
  <c r="AG131" i="39"/>
  <c r="AD419" i="39"/>
  <c r="AC419" i="39"/>
  <c r="T419" i="39"/>
  <c r="B419" i="39"/>
  <c r="Z418" i="39"/>
  <c r="AH418" i="39"/>
  <c r="AA130" i="39"/>
  <c r="AG130" i="39"/>
  <c r="AD418" i="39"/>
  <c r="AC418" i="39"/>
  <c r="AA418" i="39"/>
  <c r="AB418" i="39"/>
  <c r="T418" i="39"/>
  <c r="G418" i="39"/>
  <c r="F418" i="39"/>
  <c r="E418" i="39"/>
  <c r="D418" i="39"/>
  <c r="C418" i="39"/>
  <c r="B418" i="39"/>
  <c r="Z417" i="39"/>
  <c r="AH417" i="39"/>
  <c r="AA129" i="39"/>
  <c r="AG129" i="39"/>
  <c r="AD417" i="39"/>
  <c r="AC417" i="39"/>
  <c r="AA417" i="39"/>
  <c r="AB417" i="39"/>
  <c r="T417" i="39"/>
  <c r="S417" i="39"/>
  <c r="R417" i="39"/>
  <c r="Q417" i="39"/>
  <c r="P417" i="39"/>
  <c r="O417" i="39"/>
  <c r="N417" i="39"/>
  <c r="M417" i="39"/>
  <c r="L417" i="39"/>
  <c r="K417" i="39"/>
  <c r="J417" i="39"/>
  <c r="I417" i="39"/>
  <c r="H417" i="39"/>
  <c r="G417" i="39"/>
  <c r="F417" i="39"/>
  <c r="E417" i="39"/>
  <c r="D417" i="39"/>
  <c r="C417" i="39"/>
  <c r="B417" i="39"/>
  <c r="Z416" i="39"/>
  <c r="AH416" i="39"/>
  <c r="AA128" i="39"/>
  <c r="AG128" i="39"/>
  <c r="AD416" i="39"/>
  <c r="AC416" i="39"/>
  <c r="AA416" i="39"/>
  <c r="AB416" i="39"/>
  <c r="P4" i="39"/>
  <c r="AB3" i="39"/>
  <c r="AB4" i="39"/>
  <c r="AD4" i="39"/>
  <c r="AB5" i="39"/>
  <c r="AD5" i="39"/>
  <c r="AB6" i="39"/>
  <c r="AD6" i="39"/>
  <c r="AB7" i="39"/>
  <c r="AD7" i="39"/>
  <c r="AB8" i="39"/>
  <c r="AD8" i="39"/>
  <c r="AB9" i="39"/>
  <c r="AD9" i="39"/>
  <c r="AB10" i="39"/>
  <c r="AD10" i="39"/>
  <c r="AB11" i="39"/>
  <c r="AD11" i="39"/>
  <c r="AB12" i="39"/>
  <c r="AD12" i="39"/>
  <c r="S416" i="39"/>
  <c r="M416" i="39"/>
  <c r="Z415" i="39"/>
  <c r="AH415" i="39"/>
  <c r="AA127" i="39"/>
  <c r="AG127" i="39"/>
  <c r="AD415" i="39"/>
  <c r="AC415" i="39"/>
  <c r="AA415" i="39"/>
  <c r="AB415" i="39"/>
  <c r="R415" i="39"/>
  <c r="L415" i="39"/>
  <c r="Z414" i="39"/>
  <c r="AH414" i="39"/>
  <c r="AA126" i="39"/>
  <c r="AG126" i="39"/>
  <c r="AD414" i="39"/>
  <c r="AC414" i="39"/>
  <c r="AA414" i="39"/>
  <c r="AB414" i="39"/>
  <c r="Q414" i="39"/>
  <c r="K414" i="39"/>
  <c r="Z413" i="39"/>
  <c r="AH413" i="39"/>
  <c r="AG125" i="39"/>
  <c r="AD413" i="39"/>
  <c r="AC413" i="39"/>
  <c r="P413" i="39"/>
  <c r="J413" i="39"/>
  <c r="Z412" i="39"/>
  <c r="AH412" i="39"/>
  <c r="AA124" i="39"/>
  <c r="AG124" i="39"/>
  <c r="AD412" i="39"/>
  <c r="AC412" i="39"/>
  <c r="AA412" i="39"/>
  <c r="AB412" i="39"/>
  <c r="O412" i="39"/>
  <c r="I412" i="39"/>
  <c r="Z411" i="39"/>
  <c r="AH411" i="39"/>
  <c r="AA123" i="39"/>
  <c r="AG123" i="39"/>
  <c r="AD411" i="39"/>
  <c r="AC411" i="39"/>
  <c r="AA411" i="39"/>
  <c r="AB411" i="39"/>
  <c r="N411" i="39"/>
  <c r="H411" i="39"/>
  <c r="Z410" i="39"/>
  <c r="AH410" i="39"/>
  <c r="AA122" i="39"/>
  <c r="AG122" i="39"/>
  <c r="AD410" i="39"/>
  <c r="AC410" i="39"/>
  <c r="AA410" i="39"/>
  <c r="AB410" i="39"/>
  <c r="T410" i="39"/>
  <c r="B410" i="39"/>
  <c r="Z409" i="39"/>
  <c r="AH409" i="39"/>
  <c r="AA121" i="39"/>
  <c r="AG121" i="39"/>
  <c r="AD409" i="39"/>
  <c r="AC409" i="39"/>
  <c r="AA409" i="39"/>
  <c r="AB409" i="39"/>
  <c r="T409" i="39"/>
  <c r="G409" i="39"/>
  <c r="F409" i="39"/>
  <c r="E409" i="39"/>
  <c r="D409" i="39"/>
  <c r="C409" i="39"/>
  <c r="B409" i="39"/>
  <c r="Z408" i="39"/>
  <c r="AH408" i="39"/>
  <c r="AA120" i="39"/>
  <c r="AG120" i="39"/>
  <c r="AD408" i="39"/>
  <c r="AC408" i="39"/>
  <c r="AA408" i="39"/>
  <c r="AB408" i="39"/>
  <c r="T408" i="39"/>
  <c r="S408" i="39"/>
  <c r="R408" i="39"/>
  <c r="Q408" i="39"/>
  <c r="P408" i="39"/>
  <c r="O408" i="39"/>
  <c r="N408" i="39"/>
  <c r="M408" i="39"/>
  <c r="L408" i="39"/>
  <c r="K408" i="39"/>
  <c r="J408" i="39"/>
  <c r="I408" i="39"/>
  <c r="H408" i="39"/>
  <c r="G408" i="39"/>
  <c r="F408" i="39"/>
  <c r="E408" i="39"/>
  <c r="D408" i="39"/>
  <c r="C408" i="39"/>
  <c r="B408" i="39"/>
  <c r="Z407" i="39"/>
  <c r="AH407" i="39"/>
  <c r="AG119" i="39"/>
  <c r="AD407" i="39"/>
  <c r="AC407" i="39"/>
  <c r="O4" i="39"/>
  <c r="W3" i="39"/>
  <c r="W4" i="39"/>
  <c r="Y4" i="39"/>
  <c r="W5" i="39"/>
  <c r="Y5" i="39"/>
  <c r="W6" i="39"/>
  <c r="Y6" i="39"/>
  <c r="W7" i="39"/>
  <c r="Y7" i="39"/>
  <c r="W8" i="39"/>
  <c r="Y8" i="39"/>
  <c r="W9" i="39"/>
  <c r="Y9" i="39"/>
  <c r="W10" i="39"/>
  <c r="Y10" i="39"/>
  <c r="W11" i="39"/>
  <c r="Y11" i="39"/>
  <c r="W12" i="39"/>
  <c r="Y12" i="39"/>
  <c r="S407" i="39"/>
  <c r="M407" i="39"/>
  <c r="Z406" i="39"/>
  <c r="AH406" i="39"/>
  <c r="AA118" i="39"/>
  <c r="AG118" i="39"/>
  <c r="AD406" i="39"/>
  <c r="AC406" i="39"/>
  <c r="AA406" i="39"/>
  <c r="AB406" i="39"/>
  <c r="R406" i="39"/>
  <c r="L406" i="39"/>
  <c r="Z405" i="39"/>
  <c r="AH405" i="39"/>
  <c r="AA117" i="39"/>
  <c r="AG117" i="39"/>
  <c r="AD405" i="39"/>
  <c r="AC405" i="39"/>
  <c r="AA405" i="39"/>
  <c r="AB405" i="39"/>
  <c r="Q405" i="39"/>
  <c r="K405" i="39"/>
  <c r="Z404" i="39"/>
  <c r="AH404" i="39"/>
  <c r="AA116" i="39"/>
  <c r="AG116" i="39"/>
  <c r="AD404" i="39"/>
  <c r="AC404" i="39"/>
  <c r="AA404" i="39"/>
  <c r="AB404" i="39"/>
  <c r="P404" i="39"/>
  <c r="J404" i="39"/>
  <c r="Z403" i="39"/>
  <c r="AH403" i="39"/>
  <c r="AA115" i="39"/>
  <c r="AG115" i="39"/>
  <c r="AD403" i="39"/>
  <c r="AC403" i="39"/>
  <c r="AA403" i="39"/>
  <c r="AB403" i="39"/>
  <c r="O403" i="39"/>
  <c r="I403" i="39"/>
  <c r="Z402" i="39"/>
  <c r="AH402" i="39"/>
  <c r="AA114" i="39"/>
  <c r="AG114" i="39"/>
  <c r="AD402" i="39"/>
  <c r="AC402" i="39"/>
  <c r="AA402" i="39"/>
  <c r="AB402" i="39"/>
  <c r="N402" i="39"/>
  <c r="H402" i="39"/>
  <c r="Z401" i="39"/>
  <c r="AH401" i="39"/>
  <c r="AG113" i="39"/>
  <c r="AD401" i="39"/>
  <c r="AC401" i="39"/>
  <c r="T401" i="39"/>
  <c r="B401" i="39"/>
  <c r="Z400" i="39"/>
  <c r="AH400" i="39"/>
  <c r="AA112" i="39"/>
  <c r="AG112" i="39"/>
  <c r="AD400" i="39"/>
  <c r="AC400" i="39"/>
  <c r="AA400" i="39"/>
  <c r="AB400" i="39"/>
  <c r="T400" i="39"/>
  <c r="G400" i="39"/>
  <c r="F400" i="39"/>
  <c r="E400" i="39"/>
  <c r="D400" i="39"/>
  <c r="C400" i="39"/>
  <c r="B400" i="39"/>
  <c r="Z399" i="39"/>
  <c r="AH399" i="39"/>
  <c r="AA111" i="39"/>
  <c r="AG111" i="39"/>
  <c r="AD399" i="39"/>
  <c r="AC399" i="39"/>
  <c r="AA399" i="39"/>
  <c r="AB399" i="39"/>
  <c r="Z398" i="39"/>
  <c r="AH398" i="39"/>
  <c r="AA110" i="39"/>
  <c r="AG110" i="39"/>
  <c r="AD398" i="39"/>
  <c r="AC398" i="39"/>
  <c r="AA398" i="39"/>
  <c r="AB398" i="39"/>
  <c r="Z397" i="39"/>
  <c r="AH397" i="39"/>
  <c r="AA109" i="39"/>
  <c r="AG109" i="39"/>
  <c r="AD397" i="39"/>
  <c r="AC397" i="39"/>
  <c r="AA397" i="39"/>
  <c r="AB397" i="39"/>
  <c r="Z396" i="39"/>
  <c r="AH396" i="39"/>
  <c r="AA108" i="39"/>
  <c r="AG108" i="39"/>
  <c r="AD396" i="39"/>
  <c r="AC396" i="39"/>
  <c r="AA396" i="39"/>
  <c r="AB396" i="39"/>
  <c r="S396" i="39"/>
  <c r="F13" i="39"/>
  <c r="J396" i="39"/>
  <c r="Z395" i="39"/>
  <c r="AH395" i="39"/>
  <c r="AG107" i="39"/>
  <c r="AD395" i="39"/>
  <c r="AC395" i="39"/>
  <c r="R395" i="39"/>
  <c r="I395" i="39"/>
  <c r="Z394" i="39"/>
  <c r="AH394" i="39"/>
  <c r="AA106" i="39"/>
  <c r="AG106" i="39"/>
  <c r="AD394" i="39"/>
  <c r="AC394" i="39"/>
  <c r="AA394" i="39"/>
  <c r="AB394" i="39"/>
  <c r="Q394" i="39"/>
  <c r="H394" i="39"/>
  <c r="Z393" i="39"/>
  <c r="AH393" i="39"/>
  <c r="AA105" i="39"/>
  <c r="AG105" i="39"/>
  <c r="AD393" i="39"/>
  <c r="AC393" i="39"/>
  <c r="AA393" i="39"/>
  <c r="AB393" i="39"/>
  <c r="P393" i="39"/>
  <c r="G393" i="39"/>
  <c r="Z392" i="39"/>
  <c r="AH392" i="39"/>
  <c r="AA104" i="39"/>
  <c r="AG104" i="39"/>
  <c r="AD392" i="39"/>
  <c r="AC392" i="39"/>
  <c r="AA392" i="39"/>
  <c r="AB392" i="39"/>
  <c r="O392" i="39"/>
  <c r="F392" i="39"/>
  <c r="Z391" i="39"/>
  <c r="AH391" i="39"/>
  <c r="AA103" i="39"/>
  <c r="AG103" i="39"/>
  <c r="AD391" i="39"/>
  <c r="AC391" i="39"/>
  <c r="AA391" i="39"/>
  <c r="AB391" i="39"/>
  <c r="N391" i="39"/>
  <c r="E391" i="39"/>
  <c r="Z390" i="39"/>
  <c r="AH390" i="39"/>
  <c r="AA102" i="39"/>
  <c r="AG102" i="39"/>
  <c r="AD390" i="39"/>
  <c r="AC390" i="39"/>
  <c r="AA390" i="39"/>
  <c r="AB390" i="39"/>
  <c r="M390" i="39"/>
  <c r="D390" i="39"/>
  <c r="Z389" i="39"/>
  <c r="AH389" i="39"/>
  <c r="AG101" i="39"/>
  <c r="AD389" i="39"/>
  <c r="AC389" i="39"/>
  <c r="L389" i="39"/>
  <c r="C389" i="39"/>
  <c r="Z388" i="39"/>
  <c r="AH388" i="39"/>
  <c r="AA100" i="39"/>
  <c r="AG100" i="39"/>
  <c r="AD388" i="39"/>
  <c r="AC388" i="39"/>
  <c r="AA388" i="39"/>
  <c r="AB388" i="39"/>
  <c r="K388" i="39"/>
  <c r="B388" i="39"/>
  <c r="Z387" i="39"/>
  <c r="AH387" i="39"/>
  <c r="AA99" i="39"/>
  <c r="AG99" i="39"/>
  <c r="AD387" i="39"/>
  <c r="AC387" i="39"/>
  <c r="AA387" i="39"/>
  <c r="AB387" i="39"/>
  <c r="Z386" i="39"/>
  <c r="AH386" i="39"/>
  <c r="AA98" i="39"/>
  <c r="AG98" i="39"/>
  <c r="AD386" i="39"/>
  <c r="AC386" i="39"/>
  <c r="AA386" i="39"/>
  <c r="AB386" i="39"/>
  <c r="Z385" i="39"/>
  <c r="AH385" i="39"/>
  <c r="AA97" i="39"/>
  <c r="AG97" i="39"/>
  <c r="AD385" i="39"/>
  <c r="AC385" i="39"/>
  <c r="AA385" i="39"/>
  <c r="AB385" i="39"/>
  <c r="Z384" i="39"/>
  <c r="AH384" i="39"/>
  <c r="AA96" i="39"/>
  <c r="AG96" i="39"/>
  <c r="AD384" i="39"/>
  <c r="AC384" i="39"/>
  <c r="AA384" i="39"/>
  <c r="AB384" i="39"/>
  <c r="Z383" i="39"/>
  <c r="AH383" i="39"/>
  <c r="AA95" i="39"/>
  <c r="AG95" i="39"/>
  <c r="AD383" i="39"/>
  <c r="AC383" i="39"/>
  <c r="AA383" i="39"/>
  <c r="AB383" i="39"/>
  <c r="Z382" i="39"/>
  <c r="AH382" i="39"/>
  <c r="AA94" i="39"/>
  <c r="AG94" i="39"/>
  <c r="AD382" i="39"/>
  <c r="AC382" i="39"/>
  <c r="AA382" i="39"/>
  <c r="AB382" i="39"/>
  <c r="Z381" i="39"/>
  <c r="AH381" i="39"/>
  <c r="AA93" i="39"/>
  <c r="AG93" i="39"/>
  <c r="AD381" i="39"/>
  <c r="AC381" i="39"/>
  <c r="AA381" i="39"/>
  <c r="AB381" i="39"/>
  <c r="Z380" i="39"/>
  <c r="AH380" i="39"/>
  <c r="AA92" i="39"/>
  <c r="AG92" i="39"/>
  <c r="AD380" i="39"/>
  <c r="AC380" i="39"/>
  <c r="AA380" i="39"/>
  <c r="AB380" i="39"/>
  <c r="Z379" i="39"/>
  <c r="AH379" i="39"/>
  <c r="AA91" i="39"/>
  <c r="AG91" i="39"/>
  <c r="AD379" i="39"/>
  <c r="AC379" i="39"/>
  <c r="AA379" i="39"/>
  <c r="AB379" i="39"/>
  <c r="Z378" i="39"/>
  <c r="AH378" i="39"/>
  <c r="AA90" i="39"/>
  <c r="AG90" i="39"/>
  <c r="AD378" i="39"/>
  <c r="AC378" i="39"/>
  <c r="AA378" i="39"/>
  <c r="AB378" i="39"/>
  <c r="Z377" i="39"/>
  <c r="AH377" i="39"/>
  <c r="AA89" i="39"/>
  <c r="AG89" i="39"/>
  <c r="AD377" i="39"/>
  <c r="AC377" i="39"/>
  <c r="AA377" i="39"/>
  <c r="AB377" i="39"/>
  <c r="Z376" i="39"/>
  <c r="AH376" i="39"/>
  <c r="AA88" i="39"/>
  <c r="AG88" i="39"/>
  <c r="AD376" i="39"/>
  <c r="AC376" i="39"/>
  <c r="AA376" i="39"/>
  <c r="AB376" i="39"/>
  <c r="Z375" i="39"/>
  <c r="AH375" i="39"/>
  <c r="AA87" i="39"/>
  <c r="AG87" i="39"/>
  <c r="AD375" i="39"/>
  <c r="AC375" i="39"/>
  <c r="AA375" i="39"/>
  <c r="AB375" i="39"/>
  <c r="Z374" i="39"/>
  <c r="AH374" i="39"/>
  <c r="AA86" i="39"/>
  <c r="AG86" i="39"/>
  <c r="AD374" i="39"/>
  <c r="AC374" i="39"/>
  <c r="AA374" i="39"/>
  <c r="AB374" i="39"/>
  <c r="Z373" i="39"/>
  <c r="AH373" i="39"/>
  <c r="AA85" i="39"/>
  <c r="AG85" i="39"/>
  <c r="AD373" i="39"/>
  <c r="AC373" i="39"/>
  <c r="AA373" i="39"/>
  <c r="AB373" i="39"/>
  <c r="Z372" i="39"/>
  <c r="AH372" i="39"/>
  <c r="AA84" i="39"/>
  <c r="AG84" i="39"/>
  <c r="AD372" i="39"/>
  <c r="AC372" i="39"/>
  <c r="AA372" i="39"/>
  <c r="AB372" i="39"/>
  <c r="Z371" i="39"/>
  <c r="AH371" i="39"/>
  <c r="AA83" i="39"/>
  <c r="AG83" i="39"/>
  <c r="AD371" i="39"/>
  <c r="AC371" i="39"/>
  <c r="AA371" i="39"/>
  <c r="AB371" i="39"/>
  <c r="Z370" i="39"/>
  <c r="AH370" i="39"/>
  <c r="AA82" i="39"/>
  <c r="AG82" i="39"/>
  <c r="AD370" i="39"/>
  <c r="AC370" i="39"/>
  <c r="AA370" i="39"/>
  <c r="AB370" i="39"/>
  <c r="Z369" i="39"/>
  <c r="AH369" i="39"/>
  <c r="AA81" i="39"/>
  <c r="AG81" i="39"/>
  <c r="AD369" i="39"/>
  <c r="AC369" i="39"/>
  <c r="AA369" i="39"/>
  <c r="AB369" i="39"/>
  <c r="Z368" i="39"/>
  <c r="AH368" i="39"/>
  <c r="AA80" i="39"/>
  <c r="AG80" i="39"/>
  <c r="AD368" i="39"/>
  <c r="AC368" i="39"/>
  <c r="AA368" i="39"/>
  <c r="AB368" i="39"/>
  <c r="Z367" i="39"/>
  <c r="AH367" i="39"/>
  <c r="AA79" i="39"/>
  <c r="AG79" i="39"/>
  <c r="AD367" i="39"/>
  <c r="AC367" i="39"/>
  <c r="AA367" i="39"/>
  <c r="AB367" i="39"/>
  <c r="Z366" i="39"/>
  <c r="AH366" i="39"/>
  <c r="AA78" i="39"/>
  <c r="AG78" i="39"/>
  <c r="AD366" i="39"/>
  <c r="AC366" i="39"/>
  <c r="AA366" i="39"/>
  <c r="AB366" i="39"/>
  <c r="Z365" i="39"/>
  <c r="AH365" i="39"/>
  <c r="AA77" i="39"/>
  <c r="AG77" i="39"/>
  <c r="AD365" i="39"/>
  <c r="AC365" i="39"/>
  <c r="AA365" i="39"/>
  <c r="AB365" i="39"/>
  <c r="Z364" i="39"/>
  <c r="AH364" i="39"/>
  <c r="AA76" i="39"/>
  <c r="AG76" i="39"/>
  <c r="AD364" i="39"/>
  <c r="AC364" i="39"/>
  <c r="AA364" i="39"/>
  <c r="AB364" i="39"/>
  <c r="Z363" i="39"/>
  <c r="AH363" i="39"/>
  <c r="AA75" i="39"/>
  <c r="AG75" i="39"/>
  <c r="AD363" i="39"/>
  <c r="AC363" i="39"/>
  <c r="AA363" i="39"/>
  <c r="AB363" i="39"/>
  <c r="Z362" i="39"/>
  <c r="AH362" i="39"/>
  <c r="AA74" i="39"/>
  <c r="AG74" i="39"/>
  <c r="AD362" i="39"/>
  <c r="AC362" i="39"/>
  <c r="AA362" i="39"/>
  <c r="AB362" i="39"/>
  <c r="Z361" i="39"/>
  <c r="AH361" i="39"/>
  <c r="AA73" i="39"/>
  <c r="AG73" i="39"/>
  <c r="AD361" i="39"/>
  <c r="AC361" i="39"/>
  <c r="AA361" i="39"/>
  <c r="AB361" i="39"/>
  <c r="Z360" i="39"/>
  <c r="AH360" i="39"/>
  <c r="AA72" i="39"/>
  <c r="AG72" i="39"/>
  <c r="AD360" i="39"/>
  <c r="AC360" i="39"/>
  <c r="AA360" i="39"/>
  <c r="AB360" i="39"/>
  <c r="Z359" i="39"/>
  <c r="AH359" i="39"/>
  <c r="AA71" i="39"/>
  <c r="AG71" i="39"/>
  <c r="AD359" i="39"/>
  <c r="AC359" i="39"/>
  <c r="AA359" i="39"/>
  <c r="AB359" i="39"/>
  <c r="Z358" i="39"/>
  <c r="AH358" i="39"/>
  <c r="AA70" i="39"/>
  <c r="AG70" i="39"/>
  <c r="AD358" i="39"/>
  <c r="AC358" i="39"/>
  <c r="AA358" i="39"/>
  <c r="AB358" i="39"/>
  <c r="Z357" i="39"/>
  <c r="AH357" i="39"/>
  <c r="AA69" i="39"/>
  <c r="AG69" i="39"/>
  <c r="AD357" i="39"/>
  <c r="AC357" i="39"/>
  <c r="AA357" i="39"/>
  <c r="AB357" i="39"/>
  <c r="Z356" i="39"/>
  <c r="AH356" i="39"/>
  <c r="AA68" i="39"/>
  <c r="AG68" i="39"/>
  <c r="AD356" i="39"/>
  <c r="AC356" i="39"/>
  <c r="AA356" i="39"/>
  <c r="AB356" i="39"/>
  <c r="Z355" i="39"/>
  <c r="AH355" i="39"/>
  <c r="AA67" i="39"/>
  <c r="AG67" i="39"/>
  <c r="AD355" i="39"/>
  <c r="AC355" i="39"/>
  <c r="AA355" i="39"/>
  <c r="AB355" i="39"/>
  <c r="Z354" i="39"/>
  <c r="AH354" i="39"/>
  <c r="AA66" i="39"/>
  <c r="AG66" i="39"/>
  <c r="AD354" i="39"/>
  <c r="AC354" i="39"/>
  <c r="AA354" i="39"/>
  <c r="AB354" i="39"/>
  <c r="Z353" i="39"/>
  <c r="AH353" i="39"/>
  <c r="AA65" i="39"/>
  <c r="AG65" i="39"/>
  <c r="AD353" i="39"/>
  <c r="AC353" i="39"/>
  <c r="AA353" i="39"/>
  <c r="AB353" i="39"/>
  <c r="Z352" i="39"/>
  <c r="AH352" i="39"/>
  <c r="AA64" i="39"/>
  <c r="AG64" i="39"/>
  <c r="AD352" i="39"/>
  <c r="AC352" i="39"/>
  <c r="AA352" i="39"/>
  <c r="AB352" i="39"/>
  <c r="AF351" i="39"/>
  <c r="AE351" i="39"/>
  <c r="AD351" i="39"/>
  <c r="AC351" i="39"/>
  <c r="AB351" i="39"/>
  <c r="Z351" i="39"/>
  <c r="AF350" i="39"/>
  <c r="AE350" i="39"/>
  <c r="AD350" i="39"/>
  <c r="AC350" i="39"/>
  <c r="AB350" i="39"/>
  <c r="Z350" i="39"/>
  <c r="AF349" i="39"/>
  <c r="AE349" i="39"/>
  <c r="AD349" i="39"/>
  <c r="AC349" i="39"/>
  <c r="AB349" i="39"/>
  <c r="Z349" i="39"/>
  <c r="AF348" i="39"/>
  <c r="AE348" i="39"/>
  <c r="AD348" i="39"/>
  <c r="AC348" i="39"/>
  <c r="AB348" i="39"/>
  <c r="Z348" i="39"/>
  <c r="AF347" i="39"/>
  <c r="AE347" i="39"/>
  <c r="AD347" i="39"/>
  <c r="AC347" i="39"/>
  <c r="AB347" i="39"/>
  <c r="Z347" i="39"/>
  <c r="AF346" i="39"/>
  <c r="AE346" i="39"/>
  <c r="AD346" i="39"/>
  <c r="AC346" i="39"/>
  <c r="AB346" i="39"/>
  <c r="Z346" i="39"/>
  <c r="AF345" i="39"/>
  <c r="AE345" i="39"/>
  <c r="AD345" i="39"/>
  <c r="AC345" i="39"/>
  <c r="AB345" i="39"/>
  <c r="Z345" i="39"/>
  <c r="AF344" i="39"/>
  <c r="AE344" i="39"/>
  <c r="AD344" i="39"/>
  <c r="AC344" i="39"/>
  <c r="AB344" i="39"/>
  <c r="Z344" i="39"/>
  <c r="AF343" i="39"/>
  <c r="AE343" i="39"/>
  <c r="AD343" i="39"/>
  <c r="AC343" i="39"/>
  <c r="AB343" i="39"/>
  <c r="Z343" i="39"/>
  <c r="AF342" i="39"/>
  <c r="AE342" i="39"/>
  <c r="AD342" i="39"/>
  <c r="AC342" i="39"/>
  <c r="AB342" i="39"/>
  <c r="Z342" i="39"/>
  <c r="AF341" i="39"/>
  <c r="AE341" i="39"/>
  <c r="AD341" i="39"/>
  <c r="AC341" i="39"/>
  <c r="AB341" i="39"/>
  <c r="Z341" i="39"/>
  <c r="AF340" i="39"/>
  <c r="AE340" i="39"/>
  <c r="AD340" i="39"/>
  <c r="AC340" i="39"/>
  <c r="AB340" i="39"/>
  <c r="Z340" i="39"/>
  <c r="AF339" i="39"/>
  <c r="AE339" i="39"/>
  <c r="AD339" i="39"/>
  <c r="AC339" i="39"/>
  <c r="AB339" i="39"/>
  <c r="Z339" i="39"/>
  <c r="AF338" i="39"/>
  <c r="AE338" i="39"/>
  <c r="AD338" i="39"/>
  <c r="AC338" i="39"/>
  <c r="AB338" i="39"/>
  <c r="Z338" i="39"/>
  <c r="AF337" i="39"/>
  <c r="AE337" i="39"/>
  <c r="AD337" i="39"/>
  <c r="AC337" i="39"/>
  <c r="AB337" i="39"/>
  <c r="Z337" i="39"/>
  <c r="AF336" i="39"/>
  <c r="AE336" i="39"/>
  <c r="AD336" i="39"/>
  <c r="AC336" i="39"/>
  <c r="AB336" i="39"/>
  <c r="Z336" i="39"/>
  <c r="AF335" i="39"/>
  <c r="AE335" i="39"/>
  <c r="AD335" i="39"/>
  <c r="AC335" i="39"/>
  <c r="AB335" i="39"/>
  <c r="Z335" i="39"/>
  <c r="AF334" i="39"/>
  <c r="AE334" i="39"/>
  <c r="AD334" i="39"/>
  <c r="AC334" i="39"/>
  <c r="AB334" i="39"/>
  <c r="Z334" i="39"/>
  <c r="AF333" i="39"/>
  <c r="AE333" i="39"/>
  <c r="AD333" i="39"/>
  <c r="AC333" i="39"/>
  <c r="AB333" i="39"/>
  <c r="Z333" i="39"/>
  <c r="AF332" i="39"/>
  <c r="AE332" i="39"/>
  <c r="AD332" i="39"/>
  <c r="AC332" i="39"/>
  <c r="AB332" i="39"/>
  <c r="Z332" i="39"/>
  <c r="AF331" i="39"/>
  <c r="AE331" i="39"/>
  <c r="AD331" i="39"/>
  <c r="AC331" i="39"/>
  <c r="AB331" i="39"/>
  <c r="Z331" i="39"/>
  <c r="AF330" i="39"/>
  <c r="AE330" i="39"/>
  <c r="AD330" i="39"/>
  <c r="AC330" i="39"/>
  <c r="AB330" i="39"/>
  <c r="Z330" i="39"/>
  <c r="AF329" i="39"/>
  <c r="AE329" i="39"/>
  <c r="AD329" i="39"/>
  <c r="AC329" i="39"/>
  <c r="AB329" i="39"/>
  <c r="Z329" i="39"/>
  <c r="AF328" i="39"/>
  <c r="AE328" i="39"/>
  <c r="AD328" i="39"/>
  <c r="AC328" i="39"/>
  <c r="AB328" i="39"/>
  <c r="Z328" i="39"/>
  <c r="AF327" i="39"/>
  <c r="AE327" i="39"/>
  <c r="AD327" i="39"/>
  <c r="AC327" i="39"/>
  <c r="AB327" i="39"/>
  <c r="Z327" i="39"/>
  <c r="AF326" i="39"/>
  <c r="AE326" i="39"/>
  <c r="AD326" i="39"/>
  <c r="AC326" i="39"/>
  <c r="AB326" i="39"/>
  <c r="Z326" i="39"/>
  <c r="AF325" i="39"/>
  <c r="AE325" i="39"/>
  <c r="AD325" i="39"/>
  <c r="AC325" i="39"/>
  <c r="AB325" i="39"/>
  <c r="Z325" i="39"/>
  <c r="AF324" i="39"/>
  <c r="AE324" i="39"/>
  <c r="AD324" i="39"/>
  <c r="AC324" i="39"/>
  <c r="AB324" i="39"/>
  <c r="Z324" i="39"/>
  <c r="AF323" i="39"/>
  <c r="AE323" i="39"/>
  <c r="AD323" i="39"/>
  <c r="AC323" i="39"/>
  <c r="AB323" i="39"/>
  <c r="Z323" i="39"/>
  <c r="AF322" i="39"/>
  <c r="AE322" i="39"/>
  <c r="AD322" i="39"/>
  <c r="AC322" i="39"/>
  <c r="AB322" i="39"/>
  <c r="Z322" i="39"/>
  <c r="AF321" i="39"/>
  <c r="AE321" i="39"/>
  <c r="AD321" i="39"/>
  <c r="AC321" i="39"/>
  <c r="AB321" i="39"/>
  <c r="Z321" i="39"/>
  <c r="AF320" i="39"/>
  <c r="AE320" i="39"/>
  <c r="AD320" i="39"/>
  <c r="AC320" i="39"/>
  <c r="AB320" i="39"/>
  <c r="Z320" i="39"/>
  <c r="AF319" i="39"/>
  <c r="AE319" i="39"/>
  <c r="AD319" i="39"/>
  <c r="AC319" i="39"/>
  <c r="AB319" i="39"/>
  <c r="Z319" i="39"/>
  <c r="AF318" i="39"/>
  <c r="AE318" i="39"/>
  <c r="AD318" i="39"/>
  <c r="AC318" i="39"/>
  <c r="AB318" i="39"/>
  <c r="Z318" i="39"/>
  <c r="AF317" i="39"/>
  <c r="AE317" i="39"/>
  <c r="AD317" i="39"/>
  <c r="AC317" i="39"/>
  <c r="AB317" i="39"/>
  <c r="Z317" i="39"/>
  <c r="AF316" i="39"/>
  <c r="AE316" i="39"/>
  <c r="AD316" i="39"/>
  <c r="AC316" i="39"/>
  <c r="AB316" i="39"/>
  <c r="Z316" i="39"/>
  <c r="AF315" i="39"/>
  <c r="AE315" i="39"/>
  <c r="AD315" i="39"/>
  <c r="AC315" i="39"/>
  <c r="AB315" i="39"/>
  <c r="Z315" i="39"/>
  <c r="AF314" i="39"/>
  <c r="AE314" i="39"/>
  <c r="AD314" i="39"/>
  <c r="AC314" i="39"/>
  <c r="AB314" i="39"/>
  <c r="Z314" i="39"/>
  <c r="AF313" i="39"/>
  <c r="AE313" i="39"/>
  <c r="AD313" i="39"/>
  <c r="AC313" i="39"/>
  <c r="AB313" i="39"/>
  <c r="Z313" i="39"/>
  <c r="AF312" i="39"/>
  <c r="AE312" i="39"/>
  <c r="AD312" i="39"/>
  <c r="AC312" i="39"/>
  <c r="AB312" i="39"/>
  <c r="Z312" i="39"/>
  <c r="AF311" i="39"/>
  <c r="AE311" i="39"/>
  <c r="AD311" i="39"/>
  <c r="AC311" i="39"/>
  <c r="AB311" i="39"/>
  <c r="Z311" i="39"/>
  <c r="AF310" i="39"/>
  <c r="AE310" i="39"/>
  <c r="AD310" i="39"/>
  <c r="AC310" i="39"/>
  <c r="AB310" i="39"/>
  <c r="Z310" i="39"/>
  <c r="AF309" i="39"/>
  <c r="AE309" i="39"/>
  <c r="AD309" i="39"/>
  <c r="AC309" i="39"/>
  <c r="AB309" i="39"/>
  <c r="Z309" i="39"/>
  <c r="AF308" i="39"/>
  <c r="AE308" i="39"/>
  <c r="AD308" i="39"/>
  <c r="AC308" i="39"/>
  <c r="AB308" i="39"/>
  <c r="Z308" i="39"/>
  <c r="AF307" i="39"/>
  <c r="AE307" i="39"/>
  <c r="AD307" i="39"/>
  <c r="AC307" i="39"/>
  <c r="AB307" i="39"/>
  <c r="Z307" i="39"/>
  <c r="AF306" i="39"/>
  <c r="AE306" i="39"/>
  <c r="AD306" i="39"/>
  <c r="AC306" i="39"/>
  <c r="AB306" i="39"/>
  <c r="Z306" i="39"/>
  <c r="AF305" i="39"/>
  <c r="AE305" i="39"/>
  <c r="AD305" i="39"/>
  <c r="AC305" i="39"/>
  <c r="AB305" i="39"/>
  <c r="Z305" i="39"/>
  <c r="AF304" i="39"/>
  <c r="AE304" i="39"/>
  <c r="AD304" i="39"/>
  <c r="AC304" i="39"/>
  <c r="AB304" i="39"/>
  <c r="Z304" i="39"/>
  <c r="AF303" i="39"/>
  <c r="AE303" i="39"/>
  <c r="AD303" i="39"/>
  <c r="AC303" i="39"/>
  <c r="AB303" i="39"/>
  <c r="Z303" i="39"/>
  <c r="AF302" i="39"/>
  <c r="AE302" i="39"/>
  <c r="AD302" i="39"/>
  <c r="AC302" i="39"/>
  <c r="AB302" i="39"/>
  <c r="Z302" i="39"/>
  <c r="AF301" i="39"/>
  <c r="AE301" i="39"/>
  <c r="AD301" i="39"/>
  <c r="AC301" i="39"/>
  <c r="AB301" i="39"/>
  <c r="Z301" i="39"/>
  <c r="AF300" i="39"/>
  <c r="AE300" i="39"/>
  <c r="AD300" i="39"/>
  <c r="AC300" i="39"/>
  <c r="AB300" i="39"/>
  <c r="Z300" i="39"/>
  <c r="AF299" i="39"/>
  <c r="AE299" i="39"/>
  <c r="AD299" i="39"/>
  <c r="AC299" i="39"/>
  <c r="AB299" i="39"/>
  <c r="Z299" i="39"/>
  <c r="AF298" i="39"/>
  <c r="AE298" i="39"/>
  <c r="AD298" i="39"/>
  <c r="AC298" i="39"/>
  <c r="AB298" i="39"/>
  <c r="Z298" i="39"/>
  <c r="AF297" i="39"/>
  <c r="AE297" i="39"/>
  <c r="AD297" i="39"/>
  <c r="AC297" i="39"/>
  <c r="AB297" i="39"/>
  <c r="Z297" i="39"/>
  <c r="AF296" i="39"/>
  <c r="AE296" i="39"/>
  <c r="AD296" i="39"/>
  <c r="AC296" i="39"/>
  <c r="AB296" i="39"/>
  <c r="Z296" i="39"/>
  <c r="AF295" i="39"/>
  <c r="AE295" i="39"/>
  <c r="AD295" i="39"/>
  <c r="AC295" i="39"/>
  <c r="AB295" i="39"/>
  <c r="Z295" i="39"/>
  <c r="AF294" i="39"/>
  <c r="AE294" i="39"/>
  <c r="AD294" i="39"/>
  <c r="AC294" i="39"/>
  <c r="AB294" i="39"/>
  <c r="Z294" i="39"/>
  <c r="AF293" i="39"/>
  <c r="AE293" i="39"/>
  <c r="AD293" i="39"/>
  <c r="AC293" i="39"/>
  <c r="AB293" i="39"/>
  <c r="Z293" i="39"/>
  <c r="AF292" i="39"/>
  <c r="AE292" i="39"/>
  <c r="AD292" i="39"/>
  <c r="AC292" i="39"/>
  <c r="AB292" i="39"/>
  <c r="Z292" i="39"/>
  <c r="AF291" i="39"/>
  <c r="AE291" i="39"/>
  <c r="AD291" i="39"/>
  <c r="AC291" i="39"/>
  <c r="AB291" i="39"/>
  <c r="Z291" i="39"/>
  <c r="AF290" i="39"/>
  <c r="AE290" i="39"/>
  <c r="AD290" i="39"/>
  <c r="AC290" i="39"/>
  <c r="AB290" i="39"/>
  <c r="Z290" i="39"/>
  <c r="AF289" i="39"/>
  <c r="AE289" i="39"/>
  <c r="AD289" i="39"/>
  <c r="AC289" i="39"/>
  <c r="AB289" i="39"/>
  <c r="Z289" i="39"/>
  <c r="AF288" i="39"/>
  <c r="AE288" i="39"/>
  <c r="AD288" i="39"/>
  <c r="AC288" i="39"/>
  <c r="AB288" i="39"/>
  <c r="Z288" i="39"/>
  <c r="AF287" i="39"/>
  <c r="AE287" i="39"/>
  <c r="AD287" i="39"/>
  <c r="AC287" i="39"/>
  <c r="AB287" i="39"/>
  <c r="Z287" i="39"/>
  <c r="AF286" i="39"/>
  <c r="AE286" i="39"/>
  <c r="AD286" i="39"/>
  <c r="AC286" i="39"/>
  <c r="AB286" i="39"/>
  <c r="Z286" i="39"/>
  <c r="AF285" i="39"/>
  <c r="AE285" i="39"/>
  <c r="AD285" i="39"/>
  <c r="AC285" i="39"/>
  <c r="AB285" i="39"/>
  <c r="Z285" i="39"/>
  <c r="AF284" i="39"/>
  <c r="AE284" i="39"/>
  <c r="AD284" i="39"/>
  <c r="AC284" i="39"/>
  <c r="AB284" i="39"/>
  <c r="Z284" i="39"/>
  <c r="AF283" i="39"/>
  <c r="AE283" i="39"/>
  <c r="AD283" i="39"/>
  <c r="AC283" i="39"/>
  <c r="AB283" i="39"/>
  <c r="Z283" i="39"/>
  <c r="AF282" i="39"/>
  <c r="AE282" i="39"/>
  <c r="AD282" i="39"/>
  <c r="AC282" i="39"/>
  <c r="AB282" i="39"/>
  <c r="Z282" i="39"/>
  <c r="AF281" i="39"/>
  <c r="AE281" i="39"/>
  <c r="AD281" i="39"/>
  <c r="AC281" i="39"/>
  <c r="AB281" i="39"/>
  <c r="Z281" i="39"/>
  <c r="AF280" i="39"/>
  <c r="AE280" i="39"/>
  <c r="AD280" i="39"/>
  <c r="AC280" i="39"/>
  <c r="AB280" i="39"/>
  <c r="Z280" i="39"/>
  <c r="AF279" i="39"/>
  <c r="AE279" i="39"/>
  <c r="AD279" i="39"/>
  <c r="AC279" i="39"/>
  <c r="AB279" i="39"/>
  <c r="Z279" i="39"/>
  <c r="AF278" i="39"/>
  <c r="AE278" i="39"/>
  <c r="AD278" i="39"/>
  <c r="AC278" i="39"/>
  <c r="AB278" i="39"/>
  <c r="Z278" i="39"/>
  <c r="AF277" i="39"/>
  <c r="AE277" i="39"/>
  <c r="AD277" i="39"/>
  <c r="AC277" i="39"/>
  <c r="AB277" i="39"/>
  <c r="Z277" i="39"/>
  <c r="AF276" i="39"/>
  <c r="AE276" i="39"/>
  <c r="AD276" i="39"/>
  <c r="AC276" i="39"/>
  <c r="AB276" i="39"/>
  <c r="Z276" i="39"/>
  <c r="AF275" i="39"/>
  <c r="AE275" i="39"/>
  <c r="AD275" i="39"/>
  <c r="AC275" i="39"/>
  <c r="AB275" i="39"/>
  <c r="Z275" i="39"/>
  <c r="AF274" i="39"/>
  <c r="AE274" i="39"/>
  <c r="AD274" i="39"/>
  <c r="AC274" i="39"/>
  <c r="AB274" i="39"/>
  <c r="Z274" i="39"/>
  <c r="AF273" i="39"/>
  <c r="AE273" i="39"/>
  <c r="AD273" i="39"/>
  <c r="AC273" i="39"/>
  <c r="AB273" i="39"/>
  <c r="Z273" i="39"/>
  <c r="AF272" i="39"/>
  <c r="AE272" i="39"/>
  <c r="AD272" i="39"/>
  <c r="AC272" i="39"/>
  <c r="AB272" i="39"/>
  <c r="Z272" i="39"/>
  <c r="AF271" i="39"/>
  <c r="AE271" i="39"/>
  <c r="AD271" i="39"/>
  <c r="AC271" i="39"/>
  <c r="AB271" i="39"/>
  <c r="Z271" i="39"/>
  <c r="AF270" i="39"/>
  <c r="AE270" i="39"/>
  <c r="AD270" i="39"/>
  <c r="AC270" i="39"/>
  <c r="AB270" i="39"/>
  <c r="Z270" i="39"/>
  <c r="AF269" i="39"/>
  <c r="AE269" i="39"/>
  <c r="AD269" i="39"/>
  <c r="AC269" i="39"/>
  <c r="AB269" i="39"/>
  <c r="Z269" i="39"/>
  <c r="AF268" i="39"/>
  <c r="AE268" i="39"/>
  <c r="AD268" i="39"/>
  <c r="AC268" i="39"/>
  <c r="AB268" i="39"/>
  <c r="Z268" i="39"/>
  <c r="AF267" i="39"/>
  <c r="AE267" i="39"/>
  <c r="AD267" i="39"/>
  <c r="AC267" i="39"/>
  <c r="AB267" i="39"/>
  <c r="Z267" i="39"/>
  <c r="AF266" i="39"/>
  <c r="AE266" i="39"/>
  <c r="AD266" i="39"/>
  <c r="AC266" i="39"/>
  <c r="AB266" i="39"/>
  <c r="Z266" i="39"/>
  <c r="AF265" i="39"/>
  <c r="AE265" i="39"/>
  <c r="AD265" i="39"/>
  <c r="AC265" i="39"/>
  <c r="AB265" i="39"/>
  <c r="Z265" i="39"/>
  <c r="AF264" i="39"/>
  <c r="AE264" i="39"/>
  <c r="AD264" i="39"/>
  <c r="AC264" i="39"/>
  <c r="AB264" i="39"/>
  <c r="Z264" i="39"/>
  <c r="AF263" i="39"/>
  <c r="AE263" i="39"/>
  <c r="AD263" i="39"/>
  <c r="AC263" i="39"/>
  <c r="AB263" i="39"/>
  <c r="Z263" i="39"/>
  <c r="AF262" i="39"/>
  <c r="AE262" i="39"/>
  <c r="AD262" i="39"/>
  <c r="AC262" i="39"/>
  <c r="AB262" i="39"/>
  <c r="Z262" i="39"/>
  <c r="AF261" i="39"/>
  <c r="AE261" i="39"/>
  <c r="AD261" i="39"/>
  <c r="AC261" i="39"/>
  <c r="AB261" i="39"/>
  <c r="Z261" i="39"/>
  <c r="AF260" i="39"/>
  <c r="AE260" i="39"/>
  <c r="AD260" i="39"/>
  <c r="AC260" i="39"/>
  <c r="AB260" i="39"/>
  <c r="Z260" i="39"/>
  <c r="AF259" i="39"/>
  <c r="AE259" i="39"/>
  <c r="AD259" i="39"/>
  <c r="AC259" i="39"/>
  <c r="AB259" i="39"/>
  <c r="Z259" i="39"/>
  <c r="AF258" i="39"/>
  <c r="AE258" i="39"/>
  <c r="AD258" i="39"/>
  <c r="AC258" i="39"/>
  <c r="AB258" i="39"/>
  <c r="Z258" i="39"/>
  <c r="AF257" i="39"/>
  <c r="AE257" i="39"/>
  <c r="AD257" i="39"/>
  <c r="AC257" i="39"/>
  <c r="AB257" i="39"/>
  <c r="Z257" i="39"/>
  <c r="AF256" i="39"/>
  <c r="AE256" i="39"/>
  <c r="AD256" i="39"/>
  <c r="AC256" i="39"/>
  <c r="AB256" i="39"/>
  <c r="Z256" i="39"/>
  <c r="AF255" i="39"/>
  <c r="AE255" i="39"/>
  <c r="AD255" i="39"/>
  <c r="AC255" i="39"/>
  <c r="AB255" i="39"/>
  <c r="Z255" i="39"/>
  <c r="AF254" i="39"/>
  <c r="AE254" i="39"/>
  <c r="AD254" i="39"/>
  <c r="AC254" i="39"/>
  <c r="AB254" i="39"/>
  <c r="Z254" i="39"/>
  <c r="AF253" i="39"/>
  <c r="AE253" i="39"/>
  <c r="AD253" i="39"/>
  <c r="AC253" i="39"/>
  <c r="AB253" i="39"/>
  <c r="Z253" i="39"/>
  <c r="AF252" i="39"/>
  <c r="AE252" i="39"/>
  <c r="AD252" i="39"/>
  <c r="AC252" i="39"/>
  <c r="AB252" i="39"/>
  <c r="Z252" i="39"/>
  <c r="AF251" i="39"/>
  <c r="AE251" i="39"/>
  <c r="AD251" i="39"/>
  <c r="AC251" i="39"/>
  <c r="AB251" i="39"/>
  <c r="Z251" i="39"/>
  <c r="AF250" i="39"/>
  <c r="AE250" i="39"/>
  <c r="AD250" i="39"/>
  <c r="AC250" i="39"/>
  <c r="AB250" i="39"/>
  <c r="Z250" i="39"/>
  <c r="AF249" i="39"/>
  <c r="AE249" i="39"/>
  <c r="AD249" i="39"/>
  <c r="AC249" i="39"/>
  <c r="AB249" i="39"/>
  <c r="Z249" i="39"/>
  <c r="AF248" i="39"/>
  <c r="AE248" i="39"/>
  <c r="AD248" i="39"/>
  <c r="AC248" i="39"/>
  <c r="AB248" i="39"/>
  <c r="Z248" i="39"/>
  <c r="AF247" i="39"/>
  <c r="AE247" i="39"/>
  <c r="AD247" i="39"/>
  <c r="AC247" i="39"/>
  <c r="AB247" i="39"/>
  <c r="Z247" i="39"/>
  <c r="AF246" i="39"/>
  <c r="AE246" i="39"/>
  <c r="AD246" i="39"/>
  <c r="AC246" i="39"/>
  <c r="AB246" i="39"/>
  <c r="Z246" i="39"/>
  <c r="AF245" i="39"/>
  <c r="AE245" i="39"/>
  <c r="AD245" i="39"/>
  <c r="AC245" i="39"/>
  <c r="AB245" i="39"/>
  <c r="Z245" i="39"/>
  <c r="AF244" i="39"/>
  <c r="AE244" i="39"/>
  <c r="AD244" i="39"/>
  <c r="AC244" i="39"/>
  <c r="AB244" i="39"/>
  <c r="Z244" i="39"/>
  <c r="AF243" i="39"/>
  <c r="AE243" i="39"/>
  <c r="AD243" i="39"/>
  <c r="AC243" i="39"/>
  <c r="AB243" i="39"/>
  <c r="Z243" i="39"/>
  <c r="AF242" i="39"/>
  <c r="AE242" i="39"/>
  <c r="AD242" i="39"/>
  <c r="AC242" i="39"/>
  <c r="AB242" i="39"/>
  <c r="Z242" i="39"/>
  <c r="AF241" i="39"/>
  <c r="AE241" i="39"/>
  <c r="AD241" i="39"/>
  <c r="AC241" i="39"/>
  <c r="AB241" i="39"/>
  <c r="Z241" i="39"/>
  <c r="AF240" i="39"/>
  <c r="AE240" i="39"/>
  <c r="AD240" i="39"/>
  <c r="AC240" i="39"/>
  <c r="AB240" i="39"/>
  <c r="Z240" i="39"/>
  <c r="AF239" i="39"/>
  <c r="AE239" i="39"/>
  <c r="AD239" i="39"/>
  <c r="AC239" i="39"/>
  <c r="AB239" i="39"/>
  <c r="Z239" i="39"/>
  <c r="AF238" i="39"/>
  <c r="AE238" i="39"/>
  <c r="AD238" i="39"/>
  <c r="AC238" i="39"/>
  <c r="AB238" i="39"/>
  <c r="Z238" i="39"/>
  <c r="AF237" i="39"/>
  <c r="AE237" i="39"/>
  <c r="AD237" i="39"/>
  <c r="AC237" i="39"/>
  <c r="AB237" i="39"/>
  <c r="Z237" i="39"/>
  <c r="AF236" i="39"/>
  <c r="AE236" i="39"/>
  <c r="AD236" i="39"/>
  <c r="AC236" i="39"/>
  <c r="AB236" i="39"/>
  <c r="Z236" i="39"/>
  <c r="AF235" i="39"/>
  <c r="AE235" i="39"/>
  <c r="AD235" i="39"/>
  <c r="AC235" i="39"/>
  <c r="AB235" i="39"/>
  <c r="Z235" i="39"/>
  <c r="AF234" i="39"/>
  <c r="AE234" i="39"/>
  <c r="AD234" i="39"/>
  <c r="AC234" i="39"/>
  <c r="AB234" i="39"/>
  <c r="Z234" i="39"/>
  <c r="AF233" i="39"/>
  <c r="AE233" i="39"/>
  <c r="AD233" i="39"/>
  <c r="AC233" i="39"/>
  <c r="AB233" i="39"/>
  <c r="Z233" i="39"/>
  <c r="AF232" i="39"/>
  <c r="AE232" i="39"/>
  <c r="AD232" i="39"/>
  <c r="AC232" i="39"/>
  <c r="AB232" i="39"/>
  <c r="Z232" i="39"/>
  <c r="AF231" i="39"/>
  <c r="AE231" i="39"/>
  <c r="AD231" i="39"/>
  <c r="AC231" i="39"/>
  <c r="AB231" i="39"/>
  <c r="Z231" i="39"/>
  <c r="AF230" i="39"/>
  <c r="AE230" i="39"/>
  <c r="AD230" i="39"/>
  <c r="AC230" i="39"/>
  <c r="AB230" i="39"/>
  <c r="Z230" i="39"/>
  <c r="AF229" i="39"/>
  <c r="AE229" i="39"/>
  <c r="AD229" i="39"/>
  <c r="AC229" i="39"/>
  <c r="AB229" i="39"/>
  <c r="Z229" i="39"/>
  <c r="AF228" i="39"/>
  <c r="AE228" i="39"/>
  <c r="AD228" i="39"/>
  <c r="AC228" i="39"/>
  <c r="AB228" i="39"/>
  <c r="Z228" i="39"/>
  <c r="AF227" i="39"/>
  <c r="AE227" i="39"/>
  <c r="AD227" i="39"/>
  <c r="AC227" i="39"/>
  <c r="AB227" i="39"/>
  <c r="Z227" i="39"/>
  <c r="AF226" i="39"/>
  <c r="AE226" i="39"/>
  <c r="AD226" i="39"/>
  <c r="AC226" i="39"/>
  <c r="AB226" i="39"/>
  <c r="Z226" i="39"/>
  <c r="AF225" i="39"/>
  <c r="AE225" i="39"/>
  <c r="AD225" i="39"/>
  <c r="AC225" i="39"/>
  <c r="AB225" i="39"/>
  <c r="Z225" i="39"/>
  <c r="AF224" i="39"/>
  <c r="AE224" i="39"/>
  <c r="AD224" i="39"/>
  <c r="AC224" i="39"/>
  <c r="AB224" i="39"/>
  <c r="Z224" i="39"/>
  <c r="T224" i="39"/>
  <c r="S224" i="39"/>
  <c r="R224" i="39"/>
  <c r="Q224" i="39"/>
  <c r="P224" i="39"/>
  <c r="O224" i="39"/>
  <c r="N224" i="39"/>
  <c r="AF223" i="39"/>
  <c r="AE223" i="39"/>
  <c r="AD223" i="39"/>
  <c r="AC223" i="39"/>
  <c r="AB223" i="39"/>
  <c r="Z223" i="39"/>
  <c r="AF222" i="39"/>
  <c r="AE222" i="39"/>
  <c r="AD222" i="39"/>
  <c r="AC222" i="39"/>
  <c r="AB222" i="39"/>
  <c r="Z222" i="39"/>
  <c r="AF221" i="39"/>
  <c r="AE221" i="39"/>
  <c r="AD221" i="39"/>
  <c r="AC221" i="39"/>
  <c r="AB221" i="39"/>
  <c r="Z221" i="39"/>
  <c r="AF220" i="39"/>
  <c r="AE220" i="39"/>
  <c r="AD220" i="39"/>
  <c r="AC220" i="39"/>
  <c r="AB220" i="39"/>
  <c r="Z220" i="39"/>
  <c r="AF219" i="39"/>
  <c r="AE219" i="39"/>
  <c r="AD219" i="39"/>
  <c r="AC219" i="39"/>
  <c r="AB219" i="39"/>
  <c r="Z219" i="39"/>
  <c r="AF218" i="39"/>
  <c r="AE218" i="39"/>
  <c r="AD218" i="39"/>
  <c r="AC218" i="39"/>
  <c r="AB218" i="39"/>
  <c r="Z218" i="39"/>
  <c r="AF217" i="39"/>
  <c r="AE217" i="39"/>
  <c r="AD217" i="39"/>
  <c r="AC217" i="39"/>
  <c r="AB217" i="39"/>
  <c r="Z217" i="39"/>
  <c r="AF216" i="39"/>
  <c r="AE216" i="39"/>
  <c r="AD216" i="39"/>
  <c r="AC216" i="39"/>
  <c r="AB216" i="39"/>
  <c r="Z216" i="39"/>
  <c r="AF215" i="39"/>
  <c r="AE215" i="39"/>
  <c r="AD215" i="39"/>
  <c r="AC215" i="39"/>
  <c r="AB215" i="39"/>
  <c r="Z215" i="39"/>
  <c r="AF214" i="39"/>
  <c r="AE214" i="39"/>
  <c r="AD214" i="39"/>
  <c r="AC214" i="39"/>
  <c r="AB214" i="39"/>
  <c r="Z214" i="39"/>
  <c r="AF213" i="39"/>
  <c r="AE213" i="39"/>
  <c r="AD213" i="39"/>
  <c r="AC213" i="39"/>
  <c r="AB213" i="39"/>
  <c r="Z213" i="39"/>
  <c r="AF212" i="39"/>
  <c r="AE212" i="39"/>
  <c r="AD212" i="39"/>
  <c r="AC212" i="39"/>
  <c r="AB212" i="39"/>
  <c r="Z212" i="39"/>
  <c r="AF211" i="39"/>
  <c r="AE211" i="39"/>
  <c r="AD211" i="39"/>
  <c r="AC211" i="39"/>
  <c r="AB211" i="39"/>
  <c r="Z211" i="39"/>
  <c r="AF210" i="39"/>
  <c r="AE210" i="39"/>
  <c r="AD210" i="39"/>
  <c r="AC210" i="39"/>
  <c r="AB210" i="39"/>
  <c r="Z210" i="39"/>
  <c r="AF209" i="39"/>
  <c r="AE209" i="39"/>
  <c r="AD209" i="39"/>
  <c r="AC209" i="39"/>
  <c r="AB209" i="39"/>
  <c r="Z209" i="39"/>
  <c r="AF208" i="39"/>
  <c r="AE208" i="39"/>
  <c r="AD208" i="39"/>
  <c r="AC208" i="39"/>
  <c r="AB208" i="39"/>
  <c r="Z208" i="39"/>
  <c r="AF207" i="39"/>
  <c r="AE207" i="39"/>
  <c r="AD207" i="39"/>
  <c r="AC207" i="39"/>
  <c r="AB207" i="39"/>
  <c r="Z207" i="39"/>
  <c r="AF206" i="39"/>
  <c r="AE206" i="39"/>
  <c r="AD206" i="39"/>
  <c r="AC206" i="39"/>
  <c r="AB206" i="39"/>
  <c r="Z206" i="39"/>
  <c r="AF205" i="39"/>
  <c r="AE205" i="39"/>
  <c r="AD205" i="39"/>
  <c r="AC205" i="39"/>
  <c r="AB205" i="39"/>
  <c r="Z205" i="39"/>
  <c r="AF204" i="39"/>
  <c r="AE204" i="39"/>
  <c r="AD204" i="39"/>
  <c r="AC204" i="39"/>
  <c r="AB204" i="39"/>
  <c r="Z204" i="39"/>
  <c r="AF203" i="39"/>
  <c r="AE203" i="39"/>
  <c r="AD203" i="39"/>
  <c r="AC203" i="39"/>
  <c r="AB203" i="39"/>
  <c r="Z203" i="39"/>
  <c r="AF202" i="39"/>
  <c r="AE202" i="39"/>
  <c r="AD202" i="39"/>
  <c r="AC202" i="39"/>
  <c r="AB202" i="39"/>
  <c r="Z202" i="39"/>
  <c r="AF201" i="39"/>
  <c r="AE201" i="39"/>
  <c r="AD201" i="39"/>
  <c r="AC201" i="39"/>
  <c r="AB201" i="39"/>
  <c r="Z201" i="39"/>
  <c r="AF200" i="39"/>
  <c r="AE200" i="39"/>
  <c r="AD200" i="39"/>
  <c r="AC200" i="39"/>
  <c r="AB200" i="39"/>
  <c r="Z200" i="39"/>
  <c r="AF199" i="39"/>
  <c r="AE199" i="39"/>
  <c r="AD199" i="39"/>
  <c r="AC199" i="39"/>
  <c r="AB199" i="39"/>
  <c r="Z199" i="39"/>
  <c r="AF198" i="39"/>
  <c r="AE198" i="39"/>
  <c r="AD198" i="39"/>
  <c r="AC198" i="39"/>
  <c r="AB198" i="39"/>
  <c r="Z198" i="39"/>
  <c r="AF197" i="39"/>
  <c r="AE197" i="39"/>
  <c r="AD197" i="39"/>
  <c r="AC197" i="39"/>
  <c r="AB197" i="39"/>
  <c r="Z197" i="39"/>
  <c r="AF196" i="39"/>
  <c r="AE196" i="39"/>
  <c r="AD196" i="39"/>
  <c r="AC196" i="39"/>
  <c r="AB196" i="39"/>
  <c r="Z196" i="39"/>
  <c r="AF195" i="39"/>
  <c r="AE195" i="39"/>
  <c r="AD195" i="39"/>
  <c r="AC195" i="39"/>
  <c r="AB195" i="39"/>
  <c r="Z195" i="39"/>
  <c r="AF194" i="39"/>
  <c r="AE194" i="39"/>
  <c r="AD194" i="39"/>
  <c r="AC194" i="39"/>
  <c r="AB194" i="39"/>
  <c r="Z194" i="39"/>
  <c r="AF193" i="39"/>
  <c r="AE193" i="39"/>
  <c r="AD193" i="39"/>
  <c r="AC193" i="39"/>
  <c r="AB193" i="39"/>
  <c r="Z193" i="39"/>
  <c r="AF192" i="39"/>
  <c r="AE192" i="39"/>
  <c r="AD192" i="39"/>
  <c r="AC192" i="39"/>
  <c r="AB192" i="39"/>
  <c r="Z192" i="39"/>
  <c r="AF191" i="39"/>
  <c r="AE191" i="39"/>
  <c r="AD191" i="39"/>
  <c r="AC191" i="39"/>
  <c r="AB191" i="39"/>
  <c r="Z191" i="39"/>
  <c r="AF190" i="39"/>
  <c r="AE190" i="39"/>
  <c r="AD190" i="39"/>
  <c r="AC190" i="39"/>
  <c r="AB190" i="39"/>
  <c r="Z190" i="39"/>
  <c r="AF189" i="39"/>
  <c r="AE189" i="39"/>
  <c r="AD189" i="39"/>
  <c r="AC189" i="39"/>
  <c r="AB189" i="39"/>
  <c r="Z189" i="39"/>
  <c r="AF188" i="39"/>
  <c r="AE188" i="39"/>
  <c r="AD188" i="39"/>
  <c r="AC188" i="39"/>
  <c r="AB188" i="39"/>
  <c r="Z188" i="39"/>
  <c r="AF187" i="39"/>
  <c r="AE187" i="39"/>
  <c r="AD187" i="39"/>
  <c r="AC187" i="39"/>
  <c r="AB187" i="39"/>
  <c r="Z187" i="39"/>
  <c r="AF186" i="39"/>
  <c r="AE186" i="39"/>
  <c r="AD186" i="39"/>
  <c r="AC186" i="39"/>
  <c r="AB186" i="39"/>
  <c r="Z186" i="39"/>
  <c r="AF185" i="39"/>
  <c r="AE185" i="39"/>
  <c r="AD185" i="39"/>
  <c r="AC185" i="39"/>
  <c r="AB185" i="39"/>
  <c r="Z185" i="39"/>
  <c r="AF184" i="39"/>
  <c r="AE184" i="39"/>
  <c r="AD184" i="39"/>
  <c r="AC184" i="39"/>
  <c r="AB184" i="39"/>
  <c r="Z184" i="39"/>
  <c r="AF183" i="39"/>
  <c r="AE183" i="39"/>
  <c r="AD183" i="39"/>
  <c r="AC183" i="39"/>
  <c r="AB183" i="39"/>
  <c r="Z183" i="39"/>
  <c r="AF182" i="39"/>
  <c r="AE182" i="39"/>
  <c r="AD182" i="39"/>
  <c r="AC182" i="39"/>
  <c r="AB182" i="39"/>
  <c r="Z182" i="39"/>
  <c r="AF181" i="39"/>
  <c r="AE181" i="39"/>
  <c r="AD181" i="39"/>
  <c r="AC181" i="39"/>
  <c r="AB181" i="39"/>
  <c r="Z181" i="39"/>
  <c r="AF180" i="39"/>
  <c r="AE180" i="39"/>
  <c r="AD180" i="39"/>
  <c r="AC180" i="39"/>
  <c r="AB180" i="39"/>
  <c r="Z180" i="39"/>
  <c r="AF179" i="39"/>
  <c r="AE179" i="39"/>
  <c r="AD179" i="39"/>
  <c r="AC179" i="39"/>
  <c r="AB179" i="39"/>
  <c r="Z179" i="39"/>
  <c r="AF178" i="39"/>
  <c r="AE178" i="39"/>
  <c r="AD178" i="39"/>
  <c r="AC178" i="39"/>
  <c r="AB178" i="39"/>
  <c r="Z178" i="39"/>
  <c r="AF177" i="39"/>
  <c r="AE177" i="39"/>
  <c r="AD177" i="39"/>
  <c r="AC177" i="39"/>
  <c r="AB177" i="39"/>
  <c r="Z177" i="39"/>
  <c r="AF176" i="39"/>
  <c r="AE176" i="39"/>
  <c r="AD176" i="39"/>
  <c r="AC176" i="39"/>
  <c r="AB176" i="39"/>
  <c r="Z176" i="39"/>
  <c r="AF175" i="39"/>
  <c r="AE175" i="39"/>
  <c r="AD175" i="39"/>
  <c r="AC175" i="39"/>
  <c r="AB175" i="39"/>
  <c r="Z175" i="39"/>
  <c r="AF174" i="39"/>
  <c r="AE174" i="39"/>
  <c r="AD174" i="39"/>
  <c r="AC174" i="39"/>
  <c r="AB174" i="39"/>
  <c r="Z174" i="39"/>
  <c r="AF173" i="39"/>
  <c r="AE173" i="39"/>
  <c r="AD173" i="39"/>
  <c r="AC173" i="39"/>
  <c r="AB173" i="39"/>
  <c r="Z173" i="39"/>
  <c r="AF172" i="39"/>
  <c r="AE172" i="39"/>
  <c r="AD172" i="39"/>
  <c r="AC172" i="39"/>
  <c r="AB172" i="39"/>
  <c r="Z172" i="39"/>
  <c r="AF171" i="39"/>
  <c r="AE171" i="39"/>
  <c r="AD171" i="39"/>
  <c r="AC171" i="39"/>
  <c r="AB171" i="39"/>
  <c r="Z171" i="39"/>
  <c r="AF170" i="39"/>
  <c r="AE170" i="39"/>
  <c r="AD170" i="39"/>
  <c r="AC170" i="39"/>
  <c r="AB170" i="39"/>
  <c r="Z170" i="39"/>
  <c r="AF169" i="39"/>
  <c r="AE169" i="39"/>
  <c r="AD169" i="39"/>
  <c r="AC169" i="39"/>
  <c r="AB169" i="39"/>
  <c r="Z169" i="39"/>
  <c r="AF168" i="39"/>
  <c r="AE168" i="39"/>
  <c r="AD168" i="39"/>
  <c r="AC168" i="39"/>
  <c r="AB168" i="39"/>
  <c r="Z168" i="39"/>
  <c r="AF167" i="39"/>
  <c r="AE167" i="39"/>
  <c r="AD167" i="39"/>
  <c r="AC167" i="39"/>
  <c r="AB167" i="39"/>
  <c r="Z167" i="39"/>
  <c r="AF166" i="39"/>
  <c r="AE166" i="39"/>
  <c r="AD166" i="39"/>
  <c r="AC166" i="39"/>
  <c r="AB166" i="39"/>
  <c r="Z166" i="39"/>
  <c r="AF165" i="39"/>
  <c r="AE165" i="39"/>
  <c r="AD165" i="39"/>
  <c r="AC165" i="39"/>
  <c r="AB165" i="39"/>
  <c r="Z165" i="39"/>
  <c r="AF164" i="39"/>
  <c r="AE164" i="39"/>
  <c r="AD164" i="39"/>
  <c r="AC164" i="39"/>
  <c r="AB164" i="39"/>
  <c r="Z164" i="39"/>
  <c r="AF163" i="39"/>
  <c r="AE163" i="39"/>
  <c r="AD163" i="39"/>
  <c r="AC163" i="39"/>
  <c r="AB163" i="39"/>
  <c r="Z163" i="39"/>
  <c r="AF162" i="39"/>
  <c r="AE162" i="39"/>
  <c r="AD162" i="39"/>
  <c r="AC162" i="39"/>
  <c r="AB162" i="39"/>
  <c r="Z162" i="39"/>
  <c r="AF161" i="39"/>
  <c r="AE161" i="39"/>
  <c r="AD161" i="39"/>
  <c r="AC161" i="39"/>
  <c r="AB161" i="39"/>
  <c r="Z161" i="39"/>
  <c r="AF160" i="39"/>
  <c r="AE160" i="39"/>
  <c r="AD160" i="39"/>
  <c r="AC160" i="39"/>
  <c r="AB160" i="39"/>
  <c r="Z160" i="39"/>
  <c r="AF159" i="39"/>
  <c r="AE159" i="39"/>
  <c r="AD159" i="39"/>
  <c r="AC159" i="39"/>
  <c r="AB159" i="39"/>
  <c r="Z159" i="39"/>
  <c r="AF158" i="39"/>
  <c r="AE158" i="39"/>
  <c r="AD158" i="39"/>
  <c r="AC158" i="39"/>
  <c r="AB158" i="39"/>
  <c r="Z158" i="39"/>
  <c r="AF157" i="39"/>
  <c r="AE157" i="39"/>
  <c r="AD157" i="39"/>
  <c r="AC157" i="39"/>
  <c r="AB157" i="39"/>
  <c r="Z157" i="39"/>
  <c r="AF156" i="39"/>
  <c r="AE156" i="39"/>
  <c r="AD156" i="39"/>
  <c r="AC156" i="39"/>
  <c r="AB156" i="39"/>
  <c r="Z156" i="39"/>
  <c r="AF155" i="39"/>
  <c r="AE155" i="39"/>
  <c r="AD155" i="39"/>
  <c r="AC155" i="39"/>
  <c r="AB155" i="39"/>
  <c r="Z155" i="39"/>
  <c r="AF154" i="39"/>
  <c r="AE154" i="39"/>
  <c r="AD154" i="39"/>
  <c r="AC154" i="39"/>
  <c r="AB154" i="39"/>
  <c r="Z154" i="39"/>
  <c r="AF153" i="39"/>
  <c r="AE153" i="39"/>
  <c r="AD153" i="39"/>
  <c r="AC153" i="39"/>
  <c r="AB153" i="39"/>
  <c r="Z153" i="39"/>
  <c r="AF152" i="39"/>
  <c r="AE152" i="39"/>
  <c r="AD152" i="39"/>
  <c r="AC152" i="39"/>
  <c r="AB152" i="39"/>
  <c r="Z152" i="39"/>
  <c r="AF151" i="39"/>
  <c r="AE151" i="39"/>
  <c r="AD151" i="39"/>
  <c r="AC151" i="39"/>
  <c r="AB151" i="39"/>
  <c r="Z151" i="39"/>
  <c r="AF150" i="39"/>
  <c r="AE150" i="39"/>
  <c r="AD150" i="39"/>
  <c r="AC150" i="39"/>
  <c r="AB150" i="39"/>
  <c r="Z150" i="39"/>
  <c r="AD149" i="39"/>
  <c r="AC149" i="39"/>
  <c r="Z149" i="39"/>
  <c r="AF148" i="39"/>
  <c r="AE148" i="39"/>
  <c r="AD148" i="39"/>
  <c r="AC148" i="39"/>
  <c r="AB148" i="39"/>
  <c r="Z148" i="39"/>
  <c r="AF147" i="39"/>
  <c r="AE147" i="39"/>
  <c r="AD147" i="39"/>
  <c r="AC147" i="39"/>
  <c r="AB147" i="39"/>
  <c r="Z147" i="39"/>
  <c r="AF146" i="39"/>
  <c r="AE146" i="39"/>
  <c r="AD146" i="39"/>
  <c r="AC146" i="39"/>
  <c r="AB146" i="39"/>
  <c r="Z146" i="39"/>
  <c r="AF145" i="39"/>
  <c r="AE145" i="39"/>
  <c r="AD145" i="39"/>
  <c r="AC145" i="39"/>
  <c r="AB145" i="39"/>
  <c r="Z145" i="39"/>
  <c r="AF144" i="39"/>
  <c r="AE144" i="39"/>
  <c r="AD144" i="39"/>
  <c r="AC144" i="39"/>
  <c r="AB144" i="39"/>
  <c r="Z144" i="39"/>
  <c r="AD143" i="39"/>
  <c r="AC143" i="39"/>
  <c r="Z143" i="39"/>
  <c r="AF142" i="39"/>
  <c r="AE142" i="39"/>
  <c r="AD142" i="39"/>
  <c r="AC142" i="39"/>
  <c r="AB142" i="39"/>
  <c r="Z142" i="39"/>
  <c r="AF141" i="39"/>
  <c r="AE141" i="39"/>
  <c r="AD141" i="39"/>
  <c r="AC141" i="39"/>
  <c r="AB141" i="39"/>
  <c r="Z141" i="39"/>
  <c r="AF140" i="39"/>
  <c r="AE140" i="39"/>
  <c r="AD140" i="39"/>
  <c r="AC140" i="39"/>
  <c r="AB140" i="39"/>
  <c r="Z140" i="39"/>
  <c r="AF139" i="39"/>
  <c r="AE139" i="39"/>
  <c r="AD139" i="39"/>
  <c r="AC139" i="39"/>
  <c r="AB139" i="39"/>
  <c r="Z139" i="39"/>
  <c r="AF138" i="39"/>
  <c r="AE138" i="39"/>
  <c r="AD138" i="39"/>
  <c r="AC138" i="39"/>
  <c r="AB138" i="39"/>
  <c r="Z138" i="39"/>
  <c r="AD137" i="39"/>
  <c r="AC137" i="39"/>
  <c r="Z137" i="39"/>
  <c r="AF136" i="39"/>
  <c r="AE136" i="39"/>
  <c r="AD136" i="39"/>
  <c r="AC136" i="39"/>
  <c r="AB136" i="39"/>
  <c r="Z136" i="39"/>
  <c r="AF135" i="39"/>
  <c r="AE135" i="39"/>
  <c r="AD135" i="39"/>
  <c r="AC135" i="39"/>
  <c r="AB135" i="39"/>
  <c r="Z135" i="39"/>
  <c r="AF134" i="39"/>
  <c r="AE134" i="39"/>
  <c r="AD134" i="39"/>
  <c r="AC134" i="39"/>
  <c r="AB134" i="39"/>
  <c r="Z134" i="39"/>
  <c r="AF133" i="39"/>
  <c r="AE133" i="39"/>
  <c r="AD133" i="39"/>
  <c r="AC133" i="39"/>
  <c r="AB133" i="39"/>
  <c r="Z133" i="39"/>
  <c r="AF132" i="39"/>
  <c r="AE132" i="39"/>
  <c r="AD132" i="39"/>
  <c r="AC132" i="39"/>
  <c r="AB132" i="39"/>
  <c r="Z132" i="39"/>
  <c r="AD131" i="39"/>
  <c r="AC131" i="39"/>
  <c r="Z131" i="39"/>
  <c r="AF130" i="39"/>
  <c r="AE130" i="39"/>
  <c r="AD130" i="39"/>
  <c r="AC130" i="39"/>
  <c r="AB130" i="39"/>
  <c r="Z130" i="39"/>
  <c r="AF129" i="39"/>
  <c r="AE129" i="39"/>
  <c r="AD129" i="39"/>
  <c r="AC129" i="39"/>
  <c r="AB129" i="39"/>
  <c r="Z129" i="39"/>
  <c r="AF128" i="39"/>
  <c r="AE128" i="39"/>
  <c r="AD128" i="39"/>
  <c r="AC128" i="39"/>
  <c r="AB128" i="39"/>
  <c r="Z128" i="39"/>
  <c r="AF127" i="39"/>
  <c r="AE127" i="39"/>
  <c r="AD127" i="39"/>
  <c r="AC127" i="39"/>
  <c r="AB127" i="39"/>
  <c r="Z127" i="39"/>
  <c r="AF126" i="39"/>
  <c r="AE126" i="39"/>
  <c r="AD126" i="39"/>
  <c r="AC126" i="39"/>
  <c r="AB126" i="39"/>
  <c r="Z126" i="39"/>
  <c r="AD125" i="39"/>
  <c r="AC125" i="39"/>
  <c r="Z125" i="39"/>
  <c r="AF124" i="39"/>
  <c r="AE124" i="39"/>
  <c r="AD124" i="39"/>
  <c r="AC124" i="39"/>
  <c r="AB124" i="39"/>
  <c r="Z124" i="39"/>
  <c r="AF123" i="39"/>
  <c r="AE123" i="39"/>
  <c r="AD123" i="39"/>
  <c r="AC123" i="39"/>
  <c r="AB123" i="39"/>
  <c r="Z123" i="39"/>
  <c r="AF122" i="39"/>
  <c r="AE122" i="39"/>
  <c r="AD122" i="39"/>
  <c r="AC122" i="39"/>
  <c r="AB122" i="39"/>
  <c r="Z122" i="39"/>
  <c r="AF121" i="39"/>
  <c r="AE121" i="39"/>
  <c r="AD121" i="39"/>
  <c r="AC121" i="39"/>
  <c r="AB121" i="39"/>
  <c r="Z121" i="39"/>
  <c r="AF120" i="39"/>
  <c r="AE120" i="39"/>
  <c r="AD120" i="39"/>
  <c r="AC120" i="39"/>
  <c r="AB120" i="39"/>
  <c r="Z120" i="39"/>
  <c r="AD119" i="39"/>
  <c r="AC119" i="39"/>
  <c r="Z119" i="39"/>
  <c r="AF118" i="39"/>
  <c r="AE118" i="39"/>
  <c r="AD118" i="39"/>
  <c r="AC118" i="39"/>
  <c r="AB118" i="39"/>
  <c r="Z118" i="39"/>
  <c r="AF117" i="39"/>
  <c r="AE117" i="39"/>
  <c r="AD117" i="39"/>
  <c r="AC117" i="39"/>
  <c r="AB117" i="39"/>
  <c r="Z117" i="39"/>
  <c r="AF116" i="39"/>
  <c r="AE116" i="39"/>
  <c r="AD116" i="39"/>
  <c r="AC116" i="39"/>
  <c r="AB116" i="39"/>
  <c r="Z116" i="39"/>
  <c r="AF115" i="39"/>
  <c r="AE115" i="39"/>
  <c r="AD115" i="39"/>
  <c r="AC115" i="39"/>
  <c r="AB115" i="39"/>
  <c r="Z115" i="39"/>
  <c r="AF114" i="39"/>
  <c r="AE114" i="39"/>
  <c r="AD114" i="39"/>
  <c r="AC114" i="39"/>
  <c r="AB114" i="39"/>
  <c r="Z114" i="39"/>
  <c r="AD113" i="39"/>
  <c r="AC113" i="39"/>
  <c r="Z113" i="39"/>
  <c r="AF112" i="39"/>
  <c r="AE112" i="39"/>
  <c r="AD112" i="39"/>
  <c r="AC112" i="39"/>
  <c r="AB112" i="39"/>
  <c r="Z112" i="39"/>
  <c r="AF111" i="39"/>
  <c r="AE111" i="39"/>
  <c r="AD111" i="39"/>
  <c r="AC111" i="39"/>
  <c r="AB111" i="39"/>
  <c r="Z111" i="39"/>
  <c r="AF110" i="39"/>
  <c r="AE110" i="39"/>
  <c r="AD110" i="39"/>
  <c r="AC110" i="39"/>
  <c r="AB110" i="39"/>
  <c r="Z110" i="39"/>
  <c r="AF109" i="39"/>
  <c r="AE109" i="39"/>
  <c r="AD109" i="39"/>
  <c r="AC109" i="39"/>
  <c r="AB109" i="39"/>
  <c r="Z109" i="39"/>
  <c r="AF108" i="39"/>
  <c r="AE108" i="39"/>
  <c r="AD108" i="39"/>
  <c r="AC108" i="39"/>
  <c r="AB108" i="39"/>
  <c r="Z108" i="39"/>
  <c r="AD107" i="39"/>
  <c r="AC107" i="39"/>
  <c r="Z107" i="39"/>
  <c r="AF106" i="39"/>
  <c r="AE106" i="39"/>
  <c r="AD106" i="39"/>
  <c r="AC106" i="39"/>
  <c r="AB106" i="39"/>
  <c r="Z106" i="39"/>
  <c r="AF105" i="39"/>
  <c r="AE105" i="39"/>
  <c r="AD105" i="39"/>
  <c r="AC105" i="39"/>
  <c r="AB105" i="39"/>
  <c r="Z105" i="39"/>
  <c r="AF104" i="39"/>
  <c r="AE104" i="39"/>
  <c r="AD104" i="39"/>
  <c r="AC104" i="39"/>
  <c r="AB104" i="39"/>
  <c r="Z104" i="39"/>
  <c r="AF103" i="39"/>
  <c r="AE103" i="39"/>
  <c r="AD103" i="39"/>
  <c r="AC103" i="39"/>
  <c r="AB103" i="39"/>
  <c r="Z103" i="39"/>
  <c r="AF102" i="39"/>
  <c r="AE102" i="39"/>
  <c r="AD102" i="39"/>
  <c r="AC102" i="39"/>
  <c r="AB102" i="39"/>
  <c r="Z102" i="39"/>
  <c r="AD101" i="39"/>
  <c r="AC101" i="39"/>
  <c r="Z101" i="39"/>
  <c r="AF100" i="39"/>
  <c r="AE100" i="39"/>
  <c r="AD100" i="39"/>
  <c r="AC100" i="39"/>
  <c r="AB100" i="39"/>
  <c r="Z100" i="39"/>
  <c r="AF99" i="39"/>
  <c r="AE99" i="39"/>
  <c r="AD99" i="39"/>
  <c r="AC99" i="39"/>
  <c r="AB99" i="39"/>
  <c r="Z99" i="39"/>
  <c r="AF98" i="39"/>
  <c r="AE98" i="39"/>
  <c r="AD98" i="39"/>
  <c r="AC98" i="39"/>
  <c r="AB98" i="39"/>
  <c r="Z98" i="39"/>
  <c r="AF97" i="39"/>
  <c r="AE97" i="39"/>
  <c r="AD97" i="39"/>
  <c r="AC97" i="39"/>
  <c r="AB97" i="39"/>
  <c r="Z97" i="39"/>
  <c r="AF96" i="39"/>
  <c r="AE96" i="39"/>
  <c r="AD96" i="39"/>
  <c r="AC96" i="39"/>
  <c r="AB96" i="39"/>
  <c r="Z96" i="39"/>
  <c r="AF95" i="39"/>
  <c r="AE95" i="39"/>
  <c r="AD95" i="39"/>
  <c r="AC95" i="39"/>
  <c r="AB95" i="39"/>
  <c r="Z95" i="39"/>
  <c r="AF94" i="39"/>
  <c r="AE94" i="39"/>
  <c r="AD94" i="39"/>
  <c r="AC94" i="39"/>
  <c r="AB94" i="39"/>
  <c r="Z94" i="39"/>
  <c r="AF93" i="39"/>
  <c r="AE93" i="39"/>
  <c r="AD93" i="39"/>
  <c r="AC93" i="39"/>
  <c r="AB93" i="39"/>
  <c r="Z93" i="39"/>
  <c r="AF92" i="39"/>
  <c r="AE92" i="39"/>
  <c r="AD92" i="39"/>
  <c r="AC92" i="39"/>
  <c r="AB92" i="39"/>
  <c r="Z92" i="39"/>
  <c r="AF91" i="39"/>
  <c r="AE91" i="39"/>
  <c r="AD91" i="39"/>
  <c r="AC91" i="39"/>
  <c r="AB91" i="39"/>
  <c r="Z91" i="39"/>
  <c r="AF90" i="39"/>
  <c r="AE90" i="39"/>
  <c r="AD90" i="39"/>
  <c r="AC90" i="39"/>
  <c r="AB90" i="39"/>
  <c r="Z90" i="39"/>
  <c r="AF89" i="39"/>
  <c r="AE89" i="39"/>
  <c r="AD89" i="39"/>
  <c r="AC89" i="39"/>
  <c r="AB89" i="39"/>
  <c r="Z89" i="39"/>
  <c r="AF88" i="39"/>
  <c r="AE88" i="39"/>
  <c r="AD88" i="39"/>
  <c r="AC88" i="39"/>
  <c r="AB88" i="39"/>
  <c r="Z88" i="39"/>
  <c r="AF87" i="39"/>
  <c r="AE87" i="39"/>
  <c r="AD87" i="39"/>
  <c r="AC87" i="39"/>
  <c r="AB87" i="39"/>
  <c r="Z87" i="39"/>
  <c r="AF86" i="39"/>
  <c r="AE86" i="39"/>
  <c r="AD86" i="39"/>
  <c r="AC86" i="39"/>
  <c r="AB86" i="39"/>
  <c r="Z86" i="39"/>
  <c r="AF85" i="39"/>
  <c r="AE85" i="39"/>
  <c r="AD85" i="39"/>
  <c r="AC85" i="39"/>
  <c r="AB85" i="39"/>
  <c r="Z85" i="39"/>
  <c r="AF84" i="39"/>
  <c r="AE84" i="39"/>
  <c r="AD84" i="39"/>
  <c r="AC84" i="39"/>
  <c r="AB84" i="39"/>
  <c r="Z84" i="39"/>
  <c r="AF83" i="39"/>
  <c r="AE83" i="39"/>
  <c r="AD83" i="39"/>
  <c r="AC83" i="39"/>
  <c r="AB83" i="39"/>
  <c r="Z83" i="39"/>
  <c r="AF82" i="39"/>
  <c r="AE82" i="39"/>
  <c r="AD82" i="39"/>
  <c r="AC82" i="39"/>
  <c r="AB82" i="39"/>
  <c r="Z82" i="39"/>
  <c r="AF81" i="39"/>
  <c r="AE81" i="39"/>
  <c r="AD81" i="39"/>
  <c r="AC81" i="39"/>
  <c r="AB81" i="39"/>
  <c r="Z81" i="39"/>
  <c r="AF80" i="39"/>
  <c r="AE80" i="39"/>
  <c r="AD80" i="39"/>
  <c r="AC80" i="39"/>
  <c r="AB80" i="39"/>
  <c r="Z80" i="39"/>
  <c r="AF79" i="39"/>
  <c r="AE79" i="39"/>
  <c r="AD79" i="39"/>
  <c r="AC79" i="39"/>
  <c r="AB79" i="39"/>
  <c r="Z79" i="39"/>
  <c r="AF78" i="39"/>
  <c r="AE78" i="39"/>
  <c r="AD78" i="39"/>
  <c r="AC78" i="39"/>
  <c r="AB78" i="39"/>
  <c r="Z78" i="39"/>
  <c r="AF77" i="39"/>
  <c r="AE77" i="39"/>
  <c r="AD77" i="39"/>
  <c r="AC77" i="39"/>
  <c r="AB77" i="39"/>
  <c r="Z77" i="39"/>
  <c r="AF76" i="39"/>
  <c r="AE76" i="39"/>
  <c r="AD76" i="39"/>
  <c r="AC76" i="39"/>
  <c r="AB76" i="39"/>
  <c r="Z76" i="39"/>
  <c r="AF75" i="39"/>
  <c r="AE75" i="39"/>
  <c r="AD75" i="39"/>
  <c r="AC75" i="39"/>
  <c r="AB75" i="39"/>
  <c r="Z75" i="39"/>
  <c r="AF74" i="39"/>
  <c r="AE74" i="39"/>
  <c r="AD74" i="39"/>
  <c r="AC74" i="39"/>
  <c r="AB74" i="39"/>
  <c r="Z74" i="39"/>
  <c r="AF73" i="39"/>
  <c r="AE73" i="39"/>
  <c r="AD73" i="39"/>
  <c r="AC73" i="39"/>
  <c r="AB73" i="39"/>
  <c r="Z73" i="39"/>
  <c r="AF72" i="39"/>
  <c r="AE72" i="39"/>
  <c r="AD72" i="39"/>
  <c r="AC72" i="39"/>
  <c r="AB72" i="39"/>
  <c r="Z72" i="39"/>
  <c r="AF71" i="39"/>
  <c r="AE71" i="39"/>
  <c r="AD71" i="39"/>
  <c r="AC71" i="39"/>
  <c r="AB71" i="39"/>
  <c r="Z71" i="39"/>
  <c r="AF70" i="39"/>
  <c r="AE70" i="39"/>
  <c r="AD70" i="39"/>
  <c r="AC70" i="39"/>
  <c r="AB70" i="39"/>
  <c r="Z70" i="39"/>
  <c r="AF69" i="39"/>
  <c r="AE69" i="39"/>
  <c r="AD69" i="39"/>
  <c r="AC69" i="39"/>
  <c r="AB69" i="39"/>
  <c r="Z69" i="39"/>
  <c r="AF68" i="39"/>
  <c r="AE68" i="39"/>
  <c r="AD68" i="39"/>
  <c r="AC68" i="39"/>
  <c r="AB68" i="39"/>
  <c r="Z68" i="39"/>
  <c r="AF67" i="39"/>
  <c r="AE67" i="39"/>
  <c r="AD67" i="39"/>
  <c r="AC67" i="39"/>
  <c r="AB67" i="39"/>
  <c r="Z67" i="39"/>
  <c r="AF66" i="39"/>
  <c r="AE66" i="39"/>
  <c r="AD66" i="39"/>
  <c r="AC66" i="39"/>
  <c r="AB66" i="39"/>
  <c r="Z66" i="39"/>
  <c r="AF65" i="39"/>
  <c r="AE65" i="39"/>
  <c r="AD65" i="39"/>
  <c r="AC65" i="39"/>
  <c r="AB65" i="39"/>
  <c r="Z65" i="39"/>
  <c r="AF64" i="39"/>
  <c r="AE64" i="39"/>
  <c r="AD64" i="39"/>
  <c r="AC64" i="39"/>
  <c r="AB64" i="39"/>
  <c r="Z64" i="39"/>
  <c r="BR60" i="39"/>
  <c r="BZ51" i="39"/>
  <c r="BY51" i="39"/>
  <c r="BX51" i="39"/>
  <c r="BW51" i="39"/>
  <c r="BV51" i="39"/>
  <c r="BU51" i="39"/>
  <c r="BT51" i="39"/>
  <c r="BS51" i="39"/>
  <c r="BR59" i="39"/>
  <c r="CA51" i="39"/>
  <c r="BR58" i="39"/>
  <c r="BR57" i="39"/>
  <c r="BR56" i="39"/>
  <c r="BR55" i="39"/>
  <c r="BR54" i="39"/>
  <c r="BR53" i="39"/>
  <c r="BR52" i="39"/>
  <c r="BR37" i="39"/>
  <c r="CA29" i="39"/>
  <c r="BR38" i="39"/>
  <c r="BZ29" i="39"/>
  <c r="BR36" i="39"/>
  <c r="BY29" i="39"/>
  <c r="BR35" i="39"/>
  <c r="BX29" i="39"/>
  <c r="BR34" i="39"/>
  <c r="BW29" i="39"/>
  <c r="BR33" i="39"/>
  <c r="BV29" i="39"/>
  <c r="BR32" i="39"/>
  <c r="BU29" i="39"/>
  <c r="BR31" i="39"/>
  <c r="BT29" i="39"/>
  <c r="BR30" i="39"/>
  <c r="BS29" i="39"/>
  <c r="BR49" i="39"/>
  <c r="BR48" i="39"/>
  <c r="BR47" i="39"/>
  <c r="BR46" i="39"/>
  <c r="BR45" i="39"/>
  <c r="BR44" i="39"/>
  <c r="BR43" i="39"/>
  <c r="BR42" i="39"/>
  <c r="BR41" i="39"/>
  <c r="CA40" i="39"/>
  <c r="BZ40" i="39"/>
  <c r="BY40" i="39"/>
  <c r="BX40" i="39"/>
  <c r="BW40" i="39"/>
  <c r="BV40" i="39"/>
  <c r="BU40" i="39"/>
  <c r="BT40" i="39"/>
  <c r="BS40" i="39"/>
  <c r="C38" i="39"/>
  <c r="C37" i="39"/>
  <c r="C36" i="39"/>
  <c r="C35" i="39"/>
  <c r="C34" i="39"/>
  <c r="C33" i="39"/>
  <c r="C32" i="39"/>
  <c r="C31" i="39"/>
  <c r="C30" i="39"/>
  <c r="AD25" i="39"/>
  <c r="AE25" i="39"/>
  <c r="AE17" i="39"/>
  <c r="AE18" i="39"/>
  <c r="AE19" i="39"/>
  <c r="AE20" i="39"/>
  <c r="AE21" i="39"/>
  <c r="AE22" i="39"/>
  <c r="AE23" i="39"/>
  <c r="AE24" i="39"/>
  <c r="AF25" i="39"/>
  <c r="Y25" i="39"/>
  <c r="I25" i="39"/>
  <c r="G25" i="39"/>
  <c r="F25" i="39"/>
  <c r="E25" i="39"/>
  <c r="D25" i="39"/>
  <c r="AD24" i="39"/>
  <c r="AF24" i="39"/>
  <c r="Y24" i="39"/>
  <c r="I24" i="39"/>
  <c r="G24" i="39"/>
  <c r="F24" i="39"/>
  <c r="E24" i="39"/>
  <c r="D24" i="39"/>
  <c r="AD23" i="39"/>
  <c r="AF23" i="39"/>
  <c r="Y23" i="39"/>
  <c r="I23" i="39"/>
  <c r="G23" i="39"/>
  <c r="F23" i="39"/>
  <c r="E23" i="39"/>
  <c r="D23" i="39"/>
  <c r="AD22" i="39"/>
  <c r="AF22" i="39"/>
  <c r="Y22" i="39"/>
  <c r="I22" i="39"/>
  <c r="G22" i="39"/>
  <c r="F22" i="39"/>
  <c r="E22" i="39"/>
  <c r="D22" i="39"/>
  <c r="AD21" i="39"/>
  <c r="AF21" i="39"/>
  <c r="Y21" i="39"/>
  <c r="I21" i="39"/>
  <c r="G21" i="39"/>
  <c r="F21" i="39"/>
  <c r="E21" i="39"/>
  <c r="D21" i="39"/>
  <c r="AD20" i="39"/>
  <c r="AF20" i="39"/>
  <c r="Y20" i="39"/>
  <c r="I20" i="39"/>
  <c r="G20" i="39"/>
  <c r="F20" i="39"/>
  <c r="E20" i="39"/>
  <c r="D20" i="39"/>
  <c r="AD19" i="39"/>
  <c r="AF19" i="39"/>
  <c r="Y19" i="39"/>
  <c r="I19" i="39"/>
  <c r="G19" i="39"/>
  <c r="F19" i="39"/>
  <c r="E19" i="39"/>
  <c r="D19" i="39"/>
  <c r="AD18" i="39"/>
  <c r="AF18" i="39"/>
  <c r="Y18" i="39"/>
  <c r="I18" i="39"/>
  <c r="G18" i="39"/>
  <c r="F18" i="39"/>
  <c r="E18" i="39"/>
  <c r="D18" i="39"/>
  <c r="AD17" i="39"/>
  <c r="AF17" i="39"/>
  <c r="Y17" i="39"/>
  <c r="I17" i="39"/>
  <c r="G17" i="39"/>
  <c r="F17" i="39"/>
  <c r="E17" i="39"/>
  <c r="D17" i="39"/>
  <c r="B13" i="39"/>
  <c r="AA5" i="26" a="1"/>
  <c r="AI15" i="38"/>
  <c r="X148" i="38"/>
  <c r="Y148" i="38"/>
  <c r="J81" i="38"/>
  <c r="X64" i="38"/>
  <c r="Y64" i="38"/>
  <c r="J117" i="38"/>
  <c r="K117" i="38"/>
  <c r="X100" i="38"/>
  <c r="Y100" i="38"/>
  <c r="J118" i="38"/>
  <c r="K118" i="38"/>
  <c r="X101" i="38"/>
  <c r="Y101" i="38"/>
  <c r="J119" i="38"/>
  <c r="K119" i="38"/>
  <c r="X102" i="38"/>
  <c r="J120" i="38"/>
  <c r="K120" i="38"/>
  <c r="X103" i="38"/>
  <c r="J121" i="38"/>
  <c r="K121" i="38"/>
  <c r="X104" i="38"/>
  <c r="J122" i="38"/>
  <c r="K122" i="38"/>
  <c r="X105" i="38"/>
  <c r="J123" i="38"/>
  <c r="K123" i="38"/>
  <c r="X106" i="38"/>
  <c r="J124" i="38"/>
  <c r="K124" i="38"/>
  <c r="X107" i="38"/>
  <c r="J125" i="38"/>
  <c r="K125" i="38"/>
  <c r="X108" i="38"/>
  <c r="J126" i="38"/>
  <c r="K126" i="38"/>
  <c r="X109" i="38"/>
  <c r="J127" i="38"/>
  <c r="K127" i="38"/>
  <c r="X110" i="38"/>
  <c r="J128" i="38"/>
  <c r="K128" i="38"/>
  <c r="X111" i="38"/>
  <c r="J129" i="38"/>
  <c r="K129" i="38"/>
  <c r="X112" i="38"/>
  <c r="J130" i="38"/>
  <c r="K130" i="38"/>
  <c r="X113" i="38"/>
  <c r="J131" i="38"/>
  <c r="K131" i="38"/>
  <c r="X114" i="38"/>
  <c r="J132" i="38"/>
  <c r="K132" i="38"/>
  <c r="X115" i="38"/>
  <c r="J133" i="38"/>
  <c r="K133" i="38"/>
  <c r="X116" i="38"/>
  <c r="J134" i="38"/>
  <c r="K134" i="38"/>
  <c r="X117" i="38"/>
  <c r="J135" i="38"/>
  <c r="K135" i="38"/>
  <c r="X118" i="38"/>
  <c r="J136" i="38"/>
  <c r="K136" i="38"/>
  <c r="X119" i="38"/>
  <c r="J137" i="38"/>
  <c r="K137" i="38"/>
  <c r="X120" i="38"/>
  <c r="J138" i="38"/>
  <c r="K138" i="38"/>
  <c r="X121" i="38"/>
  <c r="J139" i="38"/>
  <c r="K139" i="38"/>
  <c r="X122" i="38"/>
  <c r="J140" i="38"/>
  <c r="K140" i="38"/>
  <c r="X123" i="38"/>
  <c r="J141" i="38"/>
  <c r="K141" i="38"/>
  <c r="X124" i="38"/>
  <c r="J142" i="38"/>
  <c r="K142" i="38"/>
  <c r="X125" i="38"/>
  <c r="J143" i="38"/>
  <c r="K143" i="38"/>
  <c r="X126" i="38"/>
  <c r="J144" i="38"/>
  <c r="K144" i="38"/>
  <c r="X127" i="38"/>
  <c r="J145" i="38"/>
  <c r="K145" i="38"/>
  <c r="X128" i="38"/>
  <c r="J146" i="38"/>
  <c r="K146" i="38"/>
  <c r="X129" i="38"/>
  <c r="J147" i="38"/>
  <c r="K147" i="38"/>
  <c r="X130" i="38"/>
  <c r="J148" i="38"/>
  <c r="K148" i="38"/>
  <c r="X131" i="38"/>
  <c r="J149" i="38"/>
  <c r="K149" i="38"/>
  <c r="X132" i="38"/>
  <c r="J150" i="38"/>
  <c r="K150" i="38"/>
  <c r="X133" i="38"/>
  <c r="J151" i="38"/>
  <c r="K151" i="38"/>
  <c r="X134" i="38"/>
  <c r="J152" i="38"/>
  <c r="K152" i="38"/>
  <c r="X135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J153" i="38"/>
  <c r="K153" i="38"/>
  <c r="X136" i="38"/>
  <c r="Y136" i="38"/>
  <c r="J154" i="38"/>
  <c r="K154" i="38"/>
  <c r="X137" i="38"/>
  <c r="Y137" i="38"/>
  <c r="J155" i="38"/>
  <c r="K155" i="38"/>
  <c r="X138" i="38"/>
  <c r="J156" i="38"/>
  <c r="K156" i="38"/>
  <c r="X139" i="38"/>
  <c r="J157" i="38"/>
  <c r="K157" i="38"/>
  <c r="X140" i="38"/>
  <c r="J158" i="38"/>
  <c r="K158" i="38"/>
  <c r="X141" i="38"/>
  <c r="J159" i="38"/>
  <c r="K159" i="38"/>
  <c r="X142" i="38"/>
  <c r="J160" i="38"/>
  <c r="K160" i="38"/>
  <c r="X143" i="38"/>
  <c r="J161" i="38"/>
  <c r="K161" i="38"/>
  <c r="X144" i="38"/>
  <c r="Y138" i="38"/>
  <c r="Y139" i="38"/>
  <c r="Y140" i="38"/>
  <c r="Y141" i="38"/>
  <c r="Y142" i="38"/>
  <c r="Y143" i="38"/>
  <c r="Y144" i="38"/>
  <c r="J162" i="38"/>
  <c r="K162" i="38"/>
  <c r="X145" i="38"/>
  <c r="Y145" i="38"/>
  <c r="J163" i="38"/>
  <c r="K163" i="38"/>
  <c r="X146" i="38"/>
  <c r="Y146" i="38"/>
  <c r="J164" i="38"/>
  <c r="K164" i="38"/>
  <c r="X147" i="38"/>
  <c r="J166" i="38"/>
  <c r="K166" i="38"/>
  <c r="X149" i="38"/>
  <c r="J167" i="38"/>
  <c r="K167" i="38"/>
  <c r="X150" i="38"/>
  <c r="J168" i="38"/>
  <c r="K168" i="38"/>
  <c r="X151" i="38"/>
  <c r="J169" i="38"/>
  <c r="K169" i="38"/>
  <c r="X152" i="38"/>
  <c r="Y147" i="38"/>
  <c r="Y149" i="38"/>
  <c r="Y150" i="38"/>
  <c r="Y151" i="38"/>
  <c r="Y152" i="38"/>
  <c r="L4" i="38"/>
  <c r="M4" i="38"/>
  <c r="K17" i="38"/>
  <c r="G4" i="38"/>
  <c r="H4" i="38"/>
  <c r="I4" i="38"/>
  <c r="J17" i="38"/>
  <c r="H17" i="38"/>
  <c r="L17" i="38"/>
  <c r="L5" i="38"/>
  <c r="M5" i="38"/>
  <c r="K18" i="38"/>
  <c r="G5" i="38"/>
  <c r="H5" i="38"/>
  <c r="I5" i="38"/>
  <c r="J18" i="38"/>
  <c r="H18" i="38"/>
  <c r="L18" i="38"/>
  <c r="L6" i="38"/>
  <c r="M6" i="38"/>
  <c r="K19" i="38"/>
  <c r="G6" i="38"/>
  <c r="H6" i="38"/>
  <c r="I6" i="38"/>
  <c r="J19" i="38"/>
  <c r="H19" i="38"/>
  <c r="L19" i="38"/>
  <c r="L7" i="38"/>
  <c r="M7" i="38"/>
  <c r="K20" i="38"/>
  <c r="G7" i="38"/>
  <c r="H7" i="38"/>
  <c r="I7" i="38"/>
  <c r="J20" i="38"/>
  <c r="H20" i="38"/>
  <c r="L20" i="38"/>
  <c r="L8" i="38"/>
  <c r="M8" i="38"/>
  <c r="K21" i="38"/>
  <c r="G8" i="38"/>
  <c r="H8" i="38"/>
  <c r="I8" i="38"/>
  <c r="J21" i="38"/>
  <c r="H21" i="38"/>
  <c r="L21" i="38"/>
  <c r="L9" i="38"/>
  <c r="M9" i="38"/>
  <c r="K22" i="38"/>
  <c r="G9" i="38"/>
  <c r="H9" i="38"/>
  <c r="I9" i="38"/>
  <c r="J22" i="38"/>
  <c r="H22" i="38"/>
  <c r="L22" i="38"/>
  <c r="L10" i="38"/>
  <c r="M10" i="38"/>
  <c r="K23" i="38"/>
  <c r="G10" i="38"/>
  <c r="H10" i="38"/>
  <c r="I10" i="38"/>
  <c r="J23" i="38"/>
  <c r="H23" i="38"/>
  <c r="L23" i="38"/>
  <c r="L11" i="38"/>
  <c r="M11" i="38"/>
  <c r="K24" i="38"/>
  <c r="G11" i="38"/>
  <c r="H11" i="38"/>
  <c r="I11" i="38"/>
  <c r="J24" i="38"/>
  <c r="H24" i="38"/>
  <c r="L24" i="38"/>
  <c r="L12" i="38"/>
  <c r="M12" i="38"/>
  <c r="K25" i="38"/>
  <c r="G12" i="38"/>
  <c r="H12" i="38"/>
  <c r="I12" i="38"/>
  <c r="J25" i="38"/>
  <c r="H25" i="38"/>
  <c r="L25" i="38"/>
  <c r="M17" i="38"/>
  <c r="N17" i="38" a="1"/>
  <c r="N17" i="38"/>
  <c r="O17" i="38"/>
  <c r="E30" i="38" a="1"/>
  <c r="E30" i="38"/>
  <c r="F30" i="38" a="1"/>
  <c r="F30" i="38"/>
  <c r="G30" i="38" a="1"/>
  <c r="H30" i="38" a="1"/>
  <c r="I30" i="38" a="1"/>
  <c r="J30" i="38" a="1"/>
  <c r="K30" i="38" a="1"/>
  <c r="L30" i="38" a="1"/>
  <c r="P17" i="38"/>
  <c r="M30" i="38" a="1"/>
  <c r="N30" i="38" a="1"/>
  <c r="O30" i="38" a="1"/>
  <c r="P30" i="38" a="1"/>
  <c r="Q30" i="38" a="1"/>
  <c r="R30" i="38" a="1"/>
  <c r="S30" i="38" a="1"/>
  <c r="T30" i="38" a="1"/>
  <c r="Q17" i="38"/>
  <c r="U30" i="38" a="1"/>
  <c r="V30" i="38" a="1"/>
  <c r="W30" i="38" a="1"/>
  <c r="X30" i="38" a="1"/>
  <c r="Y30" i="38" a="1"/>
  <c r="Z30" i="38" a="1"/>
  <c r="AA30" i="38" a="1"/>
  <c r="AB30" i="38" a="1"/>
  <c r="R17" i="38"/>
  <c r="AC30" i="38" a="1"/>
  <c r="AD30" i="38" a="1"/>
  <c r="AE30" i="38" a="1"/>
  <c r="AF30" i="38" a="1"/>
  <c r="AG30" i="38" a="1"/>
  <c r="AH30" i="38" a="1"/>
  <c r="AI30" i="38" a="1"/>
  <c r="AJ30" i="38" a="1"/>
  <c r="S17" i="38"/>
  <c r="AK30" i="38" a="1"/>
  <c r="AL30" i="38" a="1"/>
  <c r="AM30" i="38" a="1"/>
  <c r="AN30" i="38" a="1"/>
  <c r="AO30" i="38" a="1"/>
  <c r="AP30" i="38" a="1"/>
  <c r="AQ30" i="38" a="1"/>
  <c r="AR30" i="38" a="1"/>
  <c r="T17" i="38"/>
  <c r="AS30" i="38" a="1"/>
  <c r="AT30" i="38" a="1"/>
  <c r="AU30" i="38" a="1"/>
  <c r="AV30" i="38" a="1"/>
  <c r="AW30" i="38" a="1"/>
  <c r="AX30" i="38" a="1"/>
  <c r="AY30" i="38" a="1"/>
  <c r="AZ30" i="38" a="1"/>
  <c r="U17" i="38"/>
  <c r="BA30" i="38" a="1"/>
  <c r="BB30" i="38" a="1"/>
  <c r="BC30" i="38" a="1"/>
  <c r="BD30" i="38" a="1"/>
  <c r="BE30" i="38" a="1"/>
  <c r="BF30" i="38" a="1"/>
  <c r="BG30" i="38" a="1"/>
  <c r="BH30" i="38" a="1"/>
  <c r="V17" i="38"/>
  <c r="BI30" i="38" a="1"/>
  <c r="BJ30" i="38" a="1"/>
  <c r="BK30" i="38" a="1"/>
  <c r="BL30" i="38" a="1"/>
  <c r="BM30" i="38" a="1"/>
  <c r="BN30" i="38" a="1"/>
  <c r="BO30" i="38" a="1"/>
  <c r="BP30" i="38" a="1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AQ30" i="38"/>
  <c r="AR30" i="38"/>
  <c r="AS30" i="38"/>
  <c r="AT30" i="38"/>
  <c r="AU30" i="38"/>
  <c r="AV30" i="38"/>
  <c r="AW30" i="38"/>
  <c r="AX30" i="38"/>
  <c r="AY30" i="38"/>
  <c r="AZ30" i="38"/>
  <c r="BA30" i="38"/>
  <c r="BB30" i="38"/>
  <c r="BC30" i="38"/>
  <c r="BD30" i="38"/>
  <c r="BE30" i="38"/>
  <c r="BF30" i="38"/>
  <c r="BG30" i="38"/>
  <c r="BH30" i="38"/>
  <c r="BI30" i="38"/>
  <c r="BJ30" i="38"/>
  <c r="BK30" i="38"/>
  <c r="BL30" i="38"/>
  <c r="BM30" i="38"/>
  <c r="BN30" i="38"/>
  <c r="BO30" i="38"/>
  <c r="BP30" i="38"/>
  <c r="AA17" i="38"/>
  <c r="E41" i="38" a="1"/>
  <c r="E41" i="38"/>
  <c r="F41" i="38" a="1"/>
  <c r="F41" i="38"/>
  <c r="G41" i="38" a="1"/>
  <c r="H41" i="38" a="1"/>
  <c r="I41" i="38" a="1"/>
  <c r="J41" i="38" a="1"/>
  <c r="K41" i="38" a="1"/>
  <c r="L41" i="38" a="1"/>
  <c r="M41" i="38" a="1"/>
  <c r="N41" i="38" a="1"/>
  <c r="O41" i="38" a="1"/>
  <c r="P41" i="38" a="1"/>
  <c r="Q41" i="38" a="1"/>
  <c r="R41" i="38" a="1"/>
  <c r="S41" i="38" a="1"/>
  <c r="T41" i="38" a="1"/>
  <c r="U41" i="38" a="1"/>
  <c r="V41" i="38" a="1"/>
  <c r="W41" i="38" a="1"/>
  <c r="X41" i="38" a="1"/>
  <c r="Y41" i="38" a="1"/>
  <c r="Z41" i="38" a="1"/>
  <c r="AA41" i="38" a="1"/>
  <c r="AB41" i="38" a="1"/>
  <c r="AC41" i="38" a="1"/>
  <c r="AD41" i="38" a="1"/>
  <c r="AE41" i="38" a="1"/>
  <c r="AF41" i="38" a="1"/>
  <c r="AG41" i="38" a="1"/>
  <c r="AH41" i="38" a="1"/>
  <c r="AI41" i="38" a="1"/>
  <c r="AJ41" i="38" a="1"/>
  <c r="AK41" i="38" a="1"/>
  <c r="AL41" i="38" a="1"/>
  <c r="AM41" i="38" a="1"/>
  <c r="AN41" i="38" a="1"/>
  <c r="AO41" i="38" a="1"/>
  <c r="AP41" i="38" a="1"/>
  <c r="AQ41" i="38" a="1"/>
  <c r="AR41" i="38" a="1"/>
  <c r="AS41" i="38" a="1"/>
  <c r="AT41" i="38" a="1"/>
  <c r="AU41" i="38" a="1"/>
  <c r="AV41" i="38" a="1"/>
  <c r="AW41" i="38" a="1"/>
  <c r="AX41" i="38" a="1"/>
  <c r="AY41" i="38" a="1"/>
  <c r="AZ41" i="38" a="1"/>
  <c r="BA41" i="38" a="1"/>
  <c r="BB41" i="38" a="1"/>
  <c r="BC41" i="38" a="1"/>
  <c r="BD41" i="38" a="1"/>
  <c r="BE41" i="38" a="1"/>
  <c r="BF41" i="38" a="1"/>
  <c r="BG41" i="38" a="1"/>
  <c r="BH41" i="38" a="1"/>
  <c r="BI41" i="38" a="1"/>
  <c r="BJ41" i="38" a="1"/>
  <c r="BK41" i="38" a="1"/>
  <c r="BL41" i="38" a="1"/>
  <c r="BM41" i="38" a="1"/>
  <c r="BN41" i="38" a="1"/>
  <c r="BO41" i="38" a="1"/>
  <c r="BP41" i="38" a="1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N41" i="38"/>
  <c r="AO41" i="38"/>
  <c r="AP41" i="38"/>
  <c r="AQ41" i="38"/>
  <c r="AR41" i="38"/>
  <c r="AS41" i="38"/>
  <c r="AT41" i="38"/>
  <c r="AU41" i="38"/>
  <c r="AV41" i="38"/>
  <c r="AW41" i="38"/>
  <c r="AX41" i="38"/>
  <c r="AY41" i="38"/>
  <c r="AZ41" i="38"/>
  <c r="BA41" i="38"/>
  <c r="BB41" i="38"/>
  <c r="BC41" i="38"/>
  <c r="BD41" i="38"/>
  <c r="BE41" i="38"/>
  <c r="BF41" i="38"/>
  <c r="BG41" i="38"/>
  <c r="BH41" i="38"/>
  <c r="BI41" i="38"/>
  <c r="BJ41" i="38"/>
  <c r="BK41" i="38"/>
  <c r="BL41" i="38"/>
  <c r="BM41" i="38"/>
  <c r="BN41" i="38"/>
  <c r="BO41" i="38"/>
  <c r="BP41" i="38"/>
  <c r="AB17" i="38"/>
  <c r="E52" i="38" a="1"/>
  <c r="E52" i="38"/>
  <c r="F52" i="38" a="1"/>
  <c r="F52" i="38"/>
  <c r="G52" i="38" a="1"/>
  <c r="H52" i="38" a="1"/>
  <c r="I52" i="38" a="1"/>
  <c r="J52" i="38" a="1"/>
  <c r="K52" i="38" a="1"/>
  <c r="L52" i="38" a="1"/>
  <c r="M52" i="38" a="1"/>
  <c r="N52" i="38" a="1"/>
  <c r="O52" i="38" a="1"/>
  <c r="P52" i="38" a="1"/>
  <c r="Q52" i="38" a="1"/>
  <c r="R52" i="38" a="1"/>
  <c r="S52" i="38" a="1"/>
  <c r="T52" i="38" a="1"/>
  <c r="U52" i="38" a="1"/>
  <c r="V52" i="38" a="1"/>
  <c r="W52" i="38" a="1"/>
  <c r="X52" i="38" a="1"/>
  <c r="Y52" i="38" a="1"/>
  <c r="Z52" i="38" a="1"/>
  <c r="AA52" i="38" a="1"/>
  <c r="AB52" i="38" a="1"/>
  <c r="AC52" i="38" a="1"/>
  <c r="AD52" i="38" a="1"/>
  <c r="AE52" i="38" a="1"/>
  <c r="AF52" i="38" a="1"/>
  <c r="AG52" i="38" a="1"/>
  <c r="AH52" i="38" a="1"/>
  <c r="AI52" i="38" a="1"/>
  <c r="AJ52" i="38" a="1"/>
  <c r="AK52" i="38" a="1"/>
  <c r="AL52" i="38" a="1"/>
  <c r="AM52" i="38" a="1"/>
  <c r="AN52" i="38" a="1"/>
  <c r="AO52" i="38" a="1"/>
  <c r="AP52" i="38" a="1"/>
  <c r="AQ52" i="38" a="1"/>
  <c r="AR52" i="38" a="1"/>
  <c r="AS52" i="38" a="1"/>
  <c r="AT52" i="38" a="1"/>
  <c r="AU52" i="38" a="1"/>
  <c r="AV52" i="38" a="1"/>
  <c r="AW52" i="38" a="1"/>
  <c r="AX52" i="38" a="1"/>
  <c r="AY52" i="38" a="1"/>
  <c r="AZ52" i="38" a="1"/>
  <c r="BA52" i="38" a="1"/>
  <c r="BB52" i="38" a="1"/>
  <c r="BC52" i="38" a="1"/>
  <c r="BD52" i="38" a="1"/>
  <c r="BE52" i="38" a="1"/>
  <c r="BF52" i="38" a="1"/>
  <c r="BG52" i="38" a="1"/>
  <c r="BH52" i="38" a="1"/>
  <c r="BI52" i="38" a="1"/>
  <c r="BJ52" i="38" a="1"/>
  <c r="BK52" i="38" a="1"/>
  <c r="BL52" i="38" a="1"/>
  <c r="BM52" i="38" a="1"/>
  <c r="BN52" i="38" a="1"/>
  <c r="BO52" i="38" a="1"/>
  <c r="BP52" i="38" a="1"/>
  <c r="G52" i="38"/>
  <c r="H52" i="38"/>
  <c r="I52" i="38"/>
  <c r="J52" i="38"/>
  <c r="K52" i="38"/>
  <c r="L52" i="38"/>
  <c r="M52" i="38"/>
  <c r="N52" i="38"/>
  <c r="O52" i="38"/>
  <c r="P52" i="38"/>
  <c r="Q52" i="38"/>
  <c r="R52" i="38"/>
  <c r="S52" i="38"/>
  <c r="T52" i="38"/>
  <c r="U52" i="38"/>
  <c r="V52" i="38"/>
  <c r="W52" i="38"/>
  <c r="X52" i="38"/>
  <c r="Y52" i="38"/>
  <c r="Z52" i="38"/>
  <c r="AA52" i="38"/>
  <c r="AB52" i="38"/>
  <c r="AC52" i="38"/>
  <c r="AD52" i="38"/>
  <c r="AE52" i="38"/>
  <c r="AF52" i="38"/>
  <c r="AG52" i="38"/>
  <c r="AH52" i="38"/>
  <c r="AI52" i="38"/>
  <c r="AJ52" i="38"/>
  <c r="AK52" i="38"/>
  <c r="AL52" i="38"/>
  <c r="AM52" i="38"/>
  <c r="AN52" i="38"/>
  <c r="AO52" i="38"/>
  <c r="AP52" i="38"/>
  <c r="AQ52" i="38"/>
  <c r="AR52" i="38"/>
  <c r="AS52" i="38"/>
  <c r="AT52" i="38"/>
  <c r="AU52" i="38"/>
  <c r="AV52" i="38"/>
  <c r="AW52" i="38"/>
  <c r="AX52" i="38"/>
  <c r="AY52" i="38"/>
  <c r="AZ52" i="38"/>
  <c r="BA52" i="38"/>
  <c r="BB52" i="38"/>
  <c r="BC52" i="38"/>
  <c r="BD52" i="38"/>
  <c r="BE52" i="38"/>
  <c r="BF52" i="38"/>
  <c r="BG52" i="38"/>
  <c r="BH52" i="38"/>
  <c r="BI52" i="38"/>
  <c r="BJ52" i="38"/>
  <c r="BK52" i="38"/>
  <c r="BL52" i="38"/>
  <c r="BM52" i="38"/>
  <c r="BN52" i="38"/>
  <c r="BO52" i="38"/>
  <c r="BP52" i="38"/>
  <c r="AC17" i="38"/>
  <c r="W17" i="38"/>
  <c r="M18" i="38"/>
  <c r="N18" i="38" a="1"/>
  <c r="N18" i="38"/>
  <c r="O18" i="38"/>
  <c r="E31" i="38" a="1"/>
  <c r="E31" i="38"/>
  <c r="F31" i="38" a="1"/>
  <c r="F31" i="38"/>
  <c r="G31" i="38" a="1"/>
  <c r="H31" i="38" a="1"/>
  <c r="I31" i="38" a="1"/>
  <c r="J31" i="38" a="1"/>
  <c r="K31" i="38" a="1"/>
  <c r="L31" i="38" a="1"/>
  <c r="P18" i="38"/>
  <c r="M31" i="38" a="1"/>
  <c r="N31" i="38" a="1"/>
  <c r="O31" i="38" a="1"/>
  <c r="P31" i="38" a="1"/>
  <c r="Q31" i="38" a="1"/>
  <c r="R31" i="38" a="1"/>
  <c r="S31" i="38" a="1"/>
  <c r="T31" i="38" a="1"/>
  <c r="Q18" i="38"/>
  <c r="U31" i="38" a="1"/>
  <c r="V31" i="38" a="1"/>
  <c r="W31" i="38" a="1"/>
  <c r="X31" i="38" a="1"/>
  <c r="Y31" i="38" a="1"/>
  <c r="Z31" i="38" a="1"/>
  <c r="AA31" i="38" a="1"/>
  <c r="AB31" i="38" a="1"/>
  <c r="R18" i="38"/>
  <c r="AC31" i="38" a="1"/>
  <c r="AD31" i="38" a="1"/>
  <c r="AE31" i="38" a="1"/>
  <c r="AF31" i="38" a="1"/>
  <c r="AG31" i="38" a="1"/>
  <c r="AH31" i="38" a="1"/>
  <c r="AI31" i="38" a="1"/>
  <c r="AJ31" i="38" a="1"/>
  <c r="S18" i="38"/>
  <c r="AK31" i="38" a="1"/>
  <c r="M19" i="38"/>
  <c r="N19" i="38" a="1"/>
  <c r="N19" i="38"/>
  <c r="S19" i="38"/>
  <c r="AL31" i="38" a="1"/>
  <c r="M20" i="38"/>
  <c r="N20" i="38" a="1"/>
  <c r="N20" i="38"/>
  <c r="S20" i="38"/>
  <c r="AM31" i="38" a="1"/>
  <c r="M21" i="38"/>
  <c r="N21" i="38" a="1"/>
  <c r="N21" i="38"/>
  <c r="S21" i="38"/>
  <c r="AN31" i="38" a="1"/>
  <c r="M22" i="38"/>
  <c r="N22" i="38" a="1"/>
  <c r="N22" i="38"/>
  <c r="S22" i="38"/>
  <c r="AO31" i="38" a="1"/>
  <c r="M23" i="38"/>
  <c r="N23" i="38" a="1"/>
  <c r="N23" i="38"/>
  <c r="S23" i="38"/>
  <c r="AP31" i="38" a="1"/>
  <c r="M24" i="38"/>
  <c r="N24" i="38" a="1"/>
  <c r="N24" i="38"/>
  <c r="S24" i="38"/>
  <c r="AQ31" i="38" a="1"/>
  <c r="M25" i="38"/>
  <c r="N25" i="38" a="1"/>
  <c r="N25" i="38"/>
  <c r="S25" i="38"/>
  <c r="AR31" i="38" a="1"/>
  <c r="T18" i="38"/>
  <c r="AS31" i="38" a="1"/>
  <c r="AT31" i="38" a="1"/>
  <c r="AU31" i="38" a="1"/>
  <c r="AV31" i="38" a="1"/>
  <c r="AW31" i="38" a="1"/>
  <c r="AX31" i="38" a="1"/>
  <c r="AY31" i="38" a="1"/>
  <c r="AZ31" i="38" a="1"/>
  <c r="U18" i="38"/>
  <c r="BA31" i="38" a="1"/>
  <c r="BB31" i="38" a="1"/>
  <c r="BC31" i="38" a="1"/>
  <c r="BD31" i="38" a="1"/>
  <c r="BE31" i="38" a="1"/>
  <c r="BF31" i="38" a="1"/>
  <c r="BG31" i="38" a="1"/>
  <c r="BH31" i="38" a="1"/>
  <c r="V18" i="38"/>
  <c r="BI31" i="38" a="1"/>
  <c r="BJ31" i="38" a="1"/>
  <c r="BK31" i="38" a="1"/>
  <c r="BL31" i="38" a="1"/>
  <c r="BM31" i="38" a="1"/>
  <c r="BN31" i="38" a="1"/>
  <c r="BO31" i="38" a="1"/>
  <c r="BP31" i="38" a="1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N31" i="38"/>
  <c r="AO31" i="38"/>
  <c r="AP31" i="38"/>
  <c r="AQ31" i="38"/>
  <c r="AR31" i="38"/>
  <c r="AS31" i="38"/>
  <c r="AT31" i="38"/>
  <c r="AU31" i="38"/>
  <c r="AV31" i="38"/>
  <c r="AW31" i="38"/>
  <c r="AX31" i="38"/>
  <c r="AY31" i="38"/>
  <c r="AZ31" i="38"/>
  <c r="BA31" i="38"/>
  <c r="BB31" i="38"/>
  <c r="BC31" i="38"/>
  <c r="BD31" i="38"/>
  <c r="BE31" i="38"/>
  <c r="BF31" i="38"/>
  <c r="BG31" i="38"/>
  <c r="BH31" i="38"/>
  <c r="BI31" i="38"/>
  <c r="BJ31" i="38"/>
  <c r="BK31" i="38"/>
  <c r="BL31" i="38"/>
  <c r="BM31" i="38"/>
  <c r="BN31" i="38"/>
  <c r="BO31" i="38"/>
  <c r="BP31" i="38"/>
  <c r="AA18" i="38"/>
  <c r="E42" i="38" a="1"/>
  <c r="E42" i="38"/>
  <c r="F42" i="38" a="1"/>
  <c r="F42" i="38"/>
  <c r="G42" i="38" a="1"/>
  <c r="H42" i="38" a="1"/>
  <c r="I42" i="38" a="1"/>
  <c r="J42" i="38" a="1"/>
  <c r="K42" i="38" a="1"/>
  <c r="L42" i="38" a="1"/>
  <c r="M42" i="38" a="1"/>
  <c r="N42" i="38" a="1"/>
  <c r="O42" i="38" a="1"/>
  <c r="P42" i="38" a="1"/>
  <c r="Q42" i="38" a="1"/>
  <c r="R42" i="38" a="1"/>
  <c r="S42" i="38" a="1"/>
  <c r="T42" i="38" a="1"/>
  <c r="U42" i="38" a="1"/>
  <c r="V42" i="38" a="1"/>
  <c r="W42" i="38" a="1"/>
  <c r="X42" i="38" a="1"/>
  <c r="Y42" i="38" a="1"/>
  <c r="Z42" i="38" a="1"/>
  <c r="AA42" i="38" a="1"/>
  <c r="AB42" i="38" a="1"/>
  <c r="AC42" i="38" a="1"/>
  <c r="AD42" i="38" a="1"/>
  <c r="AE42" i="38" a="1"/>
  <c r="AF42" i="38" a="1"/>
  <c r="AG42" i="38" a="1"/>
  <c r="AH42" i="38" a="1"/>
  <c r="AI42" i="38" a="1"/>
  <c r="AJ42" i="38" a="1"/>
  <c r="AK42" i="38" a="1"/>
  <c r="AL42" i="38" a="1"/>
  <c r="AM42" i="38" a="1"/>
  <c r="AN42" i="38" a="1"/>
  <c r="AO42" i="38" a="1"/>
  <c r="AP42" i="38" a="1"/>
  <c r="AQ42" i="38" a="1"/>
  <c r="AR42" i="38" a="1"/>
  <c r="AS42" i="38" a="1"/>
  <c r="AT42" i="38" a="1"/>
  <c r="AU42" i="38" a="1"/>
  <c r="AV42" i="38" a="1"/>
  <c r="AW42" i="38" a="1"/>
  <c r="AX42" i="38" a="1"/>
  <c r="AY42" i="38" a="1"/>
  <c r="AZ42" i="38" a="1"/>
  <c r="BA42" i="38" a="1"/>
  <c r="BB42" i="38" a="1"/>
  <c r="BC42" i="38" a="1"/>
  <c r="BD42" i="38" a="1"/>
  <c r="BE42" i="38" a="1"/>
  <c r="BF42" i="38" a="1"/>
  <c r="BG42" i="38" a="1"/>
  <c r="BH42" i="38" a="1"/>
  <c r="BI42" i="38" a="1"/>
  <c r="BJ42" i="38" a="1"/>
  <c r="BK42" i="38" a="1"/>
  <c r="BL42" i="38" a="1"/>
  <c r="BM42" i="38" a="1"/>
  <c r="BN42" i="38" a="1"/>
  <c r="BO42" i="38" a="1"/>
  <c r="BP42" i="38" a="1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N42" i="38"/>
  <c r="AO42" i="38"/>
  <c r="AP42" i="38"/>
  <c r="AQ42" i="38"/>
  <c r="AR42" i="38"/>
  <c r="AS42" i="38"/>
  <c r="AT42" i="38"/>
  <c r="AU42" i="38"/>
  <c r="AV42" i="38"/>
  <c r="AW42" i="38"/>
  <c r="AX42" i="38"/>
  <c r="AY42" i="38"/>
  <c r="AZ42" i="38"/>
  <c r="BA42" i="38"/>
  <c r="BB42" i="38"/>
  <c r="BC42" i="38"/>
  <c r="BD42" i="38"/>
  <c r="BE42" i="38"/>
  <c r="BF42" i="38"/>
  <c r="BG42" i="38"/>
  <c r="BH42" i="38"/>
  <c r="BI42" i="38"/>
  <c r="BJ42" i="38"/>
  <c r="BK42" i="38"/>
  <c r="BL42" i="38"/>
  <c r="BM42" i="38"/>
  <c r="BN42" i="38"/>
  <c r="BO42" i="38"/>
  <c r="BP42" i="38"/>
  <c r="AB18" i="38"/>
  <c r="E53" i="38" a="1"/>
  <c r="E53" i="38"/>
  <c r="F53" i="38" a="1"/>
  <c r="F53" i="38"/>
  <c r="G53" i="38" a="1"/>
  <c r="H53" i="38" a="1"/>
  <c r="I53" i="38" a="1"/>
  <c r="J53" i="38" a="1"/>
  <c r="K53" i="38" a="1"/>
  <c r="L53" i="38" a="1"/>
  <c r="M53" i="38" a="1"/>
  <c r="N53" i="38" a="1"/>
  <c r="O53" i="38" a="1"/>
  <c r="P53" i="38" a="1"/>
  <c r="Q53" i="38" a="1"/>
  <c r="R53" i="38" a="1"/>
  <c r="S53" i="38" a="1"/>
  <c r="T53" i="38" a="1"/>
  <c r="U53" i="38" a="1"/>
  <c r="V53" i="38" a="1"/>
  <c r="W53" i="38" a="1"/>
  <c r="X53" i="38" a="1"/>
  <c r="Y53" i="38" a="1"/>
  <c r="Z53" i="38" a="1"/>
  <c r="AA53" i="38" a="1"/>
  <c r="AB53" i="38" a="1"/>
  <c r="AC53" i="38" a="1"/>
  <c r="AD53" i="38" a="1"/>
  <c r="AE53" i="38" a="1"/>
  <c r="AF53" i="38" a="1"/>
  <c r="AG53" i="38" a="1"/>
  <c r="AH53" i="38" a="1"/>
  <c r="AI53" i="38" a="1"/>
  <c r="AJ53" i="38" a="1"/>
  <c r="AK53" i="38" a="1"/>
  <c r="AL53" i="38" a="1"/>
  <c r="AM53" i="38" a="1"/>
  <c r="AN53" i="38" a="1"/>
  <c r="AO53" i="38" a="1"/>
  <c r="AP53" i="38" a="1"/>
  <c r="AQ53" i="38" a="1"/>
  <c r="AR53" i="38" a="1"/>
  <c r="AS53" i="38" a="1"/>
  <c r="AT53" i="38" a="1"/>
  <c r="AU53" i="38" a="1"/>
  <c r="AV53" i="38" a="1"/>
  <c r="AW53" i="38" a="1"/>
  <c r="AX53" i="38" a="1"/>
  <c r="AY53" i="38" a="1"/>
  <c r="AZ53" i="38" a="1"/>
  <c r="BA53" i="38" a="1"/>
  <c r="BB53" i="38" a="1"/>
  <c r="BC53" i="38" a="1"/>
  <c r="BD53" i="38" a="1"/>
  <c r="BE53" i="38" a="1"/>
  <c r="BF53" i="38" a="1"/>
  <c r="BG53" i="38" a="1"/>
  <c r="BH53" i="38" a="1"/>
  <c r="BI53" i="38" a="1"/>
  <c r="BJ53" i="38" a="1"/>
  <c r="BK53" i="38" a="1"/>
  <c r="BL53" i="38" a="1"/>
  <c r="BM53" i="38" a="1"/>
  <c r="BN53" i="38" a="1"/>
  <c r="BO53" i="38" a="1"/>
  <c r="BP53" i="38" a="1"/>
  <c r="G53" i="38"/>
  <c r="H53" i="38"/>
  <c r="I53" i="38"/>
  <c r="J53" i="38"/>
  <c r="K53" i="38"/>
  <c r="L53" i="38"/>
  <c r="M53" i="38"/>
  <c r="N53" i="38"/>
  <c r="O53" i="38"/>
  <c r="P53" i="38"/>
  <c r="Q53" i="38"/>
  <c r="R53" i="38"/>
  <c r="S53" i="38"/>
  <c r="T53" i="38"/>
  <c r="U53" i="38"/>
  <c r="V53" i="38"/>
  <c r="W53" i="38"/>
  <c r="X53" i="38"/>
  <c r="Y53" i="38"/>
  <c r="Z53" i="38"/>
  <c r="AA53" i="38"/>
  <c r="AB53" i="38"/>
  <c r="AC53" i="38"/>
  <c r="AD53" i="38"/>
  <c r="AE53" i="38"/>
  <c r="AF53" i="38"/>
  <c r="AG53" i="38"/>
  <c r="AH53" i="38"/>
  <c r="AI53" i="38"/>
  <c r="AJ53" i="38"/>
  <c r="AK53" i="38"/>
  <c r="AL53" i="38"/>
  <c r="AM53" i="38"/>
  <c r="AN53" i="38"/>
  <c r="AO53" i="38"/>
  <c r="AP53" i="38"/>
  <c r="AQ53" i="38"/>
  <c r="AR53" i="38"/>
  <c r="AS53" i="38"/>
  <c r="AT53" i="38"/>
  <c r="AU53" i="38"/>
  <c r="AV53" i="38"/>
  <c r="AW53" i="38"/>
  <c r="AX53" i="38"/>
  <c r="AY53" i="38"/>
  <c r="AZ53" i="38"/>
  <c r="BA53" i="38"/>
  <c r="BB53" i="38"/>
  <c r="BC53" i="38"/>
  <c r="BD53" i="38"/>
  <c r="BE53" i="38"/>
  <c r="BF53" i="38"/>
  <c r="BG53" i="38"/>
  <c r="BH53" i="38"/>
  <c r="BI53" i="38"/>
  <c r="BJ53" i="38"/>
  <c r="BK53" i="38"/>
  <c r="BL53" i="38"/>
  <c r="BM53" i="38"/>
  <c r="BN53" i="38"/>
  <c r="BO53" i="38"/>
  <c r="BP53" i="38"/>
  <c r="AC18" i="38"/>
  <c r="W18" i="38"/>
  <c r="O19" i="38"/>
  <c r="E32" i="38" a="1"/>
  <c r="E32" i="38"/>
  <c r="F32" i="38" a="1"/>
  <c r="F32" i="38"/>
  <c r="G32" i="38" a="1"/>
  <c r="H32" i="38" a="1"/>
  <c r="I32" i="38" a="1"/>
  <c r="J32" i="38" a="1"/>
  <c r="K32" i="38" a="1"/>
  <c r="L32" i="38" a="1"/>
  <c r="P19" i="38"/>
  <c r="M32" i="38" a="1"/>
  <c r="N32" i="38" a="1"/>
  <c r="O32" i="38" a="1"/>
  <c r="P32" i="38" a="1"/>
  <c r="Q32" i="38" a="1"/>
  <c r="R32" i="38" a="1"/>
  <c r="S32" i="38" a="1"/>
  <c r="T32" i="38" a="1"/>
  <c r="Q19" i="38"/>
  <c r="U32" i="38" a="1"/>
  <c r="V32" i="38" a="1"/>
  <c r="Q20" i="38"/>
  <c r="W32" i="38" a="1"/>
  <c r="Q21" i="38"/>
  <c r="X32" i="38" a="1"/>
  <c r="Q22" i="38"/>
  <c r="Y32" i="38" a="1"/>
  <c r="Q23" i="38"/>
  <c r="Z32" i="38" a="1"/>
  <c r="Q24" i="38"/>
  <c r="AA32" i="38" a="1"/>
  <c r="Q25" i="38"/>
  <c r="AB32" i="38" a="1"/>
  <c r="R19" i="38"/>
  <c r="AC32" i="38" a="1"/>
  <c r="AD32" i="38" a="1"/>
  <c r="AE32" i="38" a="1"/>
  <c r="AF32" i="38" a="1"/>
  <c r="AG32" i="38" a="1"/>
  <c r="AH32" i="38" a="1"/>
  <c r="AI32" i="38" a="1"/>
  <c r="AJ32" i="38" a="1"/>
  <c r="AK32" i="38" a="1"/>
  <c r="AL32" i="38" a="1"/>
  <c r="AM32" i="38" a="1"/>
  <c r="AN32" i="38" a="1"/>
  <c r="AO32" i="38" a="1"/>
  <c r="AP32" i="38" a="1"/>
  <c r="AQ32" i="38" a="1"/>
  <c r="AR32" i="38" a="1"/>
  <c r="T19" i="38"/>
  <c r="AS32" i="38" a="1"/>
  <c r="AT32" i="38" a="1"/>
  <c r="AU32" i="38" a="1"/>
  <c r="AV32" i="38" a="1"/>
  <c r="AW32" i="38" a="1"/>
  <c r="AX32" i="38" a="1"/>
  <c r="AY32" i="38" a="1"/>
  <c r="AZ32" i="38" a="1"/>
  <c r="U19" i="38"/>
  <c r="BA32" i="38" a="1"/>
  <c r="BB32" i="38" a="1"/>
  <c r="BC32" i="38" a="1"/>
  <c r="BD32" i="38" a="1"/>
  <c r="BE32" i="38" a="1"/>
  <c r="BF32" i="38" a="1"/>
  <c r="BG32" i="38" a="1"/>
  <c r="BH32" i="38" a="1"/>
  <c r="V19" i="38"/>
  <c r="BI32" i="38" a="1"/>
  <c r="BJ32" i="38" a="1"/>
  <c r="BK32" i="38" a="1"/>
  <c r="BL32" i="38" a="1"/>
  <c r="BM32" i="38" a="1"/>
  <c r="BN32" i="38" a="1"/>
  <c r="BO32" i="38" a="1"/>
  <c r="BP32" i="38" a="1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N32" i="38"/>
  <c r="AO32" i="38"/>
  <c r="AP32" i="38"/>
  <c r="AQ32" i="38"/>
  <c r="AR32" i="38"/>
  <c r="AS32" i="38"/>
  <c r="AT32" i="38"/>
  <c r="AU32" i="38"/>
  <c r="AV32" i="38"/>
  <c r="AW32" i="38"/>
  <c r="AX32" i="38"/>
  <c r="AY32" i="38"/>
  <c r="AZ32" i="38"/>
  <c r="BA32" i="38"/>
  <c r="BB32" i="38"/>
  <c r="BC32" i="38"/>
  <c r="BD32" i="38"/>
  <c r="BE32" i="38"/>
  <c r="BF32" i="38"/>
  <c r="BG32" i="38"/>
  <c r="BH32" i="38"/>
  <c r="BI32" i="38"/>
  <c r="BJ32" i="38"/>
  <c r="BK32" i="38"/>
  <c r="BL32" i="38"/>
  <c r="BM32" i="38"/>
  <c r="BN32" i="38"/>
  <c r="BO32" i="38"/>
  <c r="BP32" i="38"/>
  <c r="AA19" i="38"/>
  <c r="E43" i="38" a="1"/>
  <c r="E43" i="38"/>
  <c r="F43" i="38" a="1"/>
  <c r="F43" i="38"/>
  <c r="G43" i="38" a="1"/>
  <c r="H43" i="38" a="1"/>
  <c r="I43" i="38" a="1"/>
  <c r="J43" i="38" a="1"/>
  <c r="K43" i="38" a="1"/>
  <c r="L43" i="38" a="1"/>
  <c r="M43" i="38" a="1"/>
  <c r="N43" i="38" a="1"/>
  <c r="O43" i="38" a="1"/>
  <c r="P43" i="38" a="1"/>
  <c r="Q43" i="38" a="1"/>
  <c r="R43" i="38" a="1"/>
  <c r="S43" i="38" a="1"/>
  <c r="T43" i="38" a="1"/>
  <c r="U43" i="38" a="1"/>
  <c r="V43" i="38" a="1"/>
  <c r="W43" i="38" a="1"/>
  <c r="X43" i="38" a="1"/>
  <c r="Y43" i="38" a="1"/>
  <c r="Z43" i="38" a="1"/>
  <c r="AA43" i="38" a="1"/>
  <c r="AB43" i="38" a="1"/>
  <c r="AC43" i="38" a="1"/>
  <c r="AD43" i="38" a="1"/>
  <c r="AE43" i="38" a="1"/>
  <c r="AF43" i="38" a="1"/>
  <c r="AG43" i="38" a="1"/>
  <c r="AH43" i="38" a="1"/>
  <c r="AI43" i="38" a="1"/>
  <c r="AJ43" i="38" a="1"/>
  <c r="AK43" i="38" a="1"/>
  <c r="AL43" i="38" a="1"/>
  <c r="AM43" i="38" a="1"/>
  <c r="AN43" i="38" a="1"/>
  <c r="AO43" i="38" a="1"/>
  <c r="AP43" i="38" a="1"/>
  <c r="AQ43" i="38" a="1"/>
  <c r="AR43" i="38" a="1"/>
  <c r="AS43" i="38" a="1"/>
  <c r="AT43" i="38" a="1"/>
  <c r="AU43" i="38" a="1"/>
  <c r="AV43" i="38" a="1"/>
  <c r="AW43" i="38" a="1"/>
  <c r="AX43" i="38" a="1"/>
  <c r="AY43" i="38" a="1"/>
  <c r="AZ43" i="38" a="1"/>
  <c r="BA43" i="38" a="1"/>
  <c r="BB43" i="38" a="1"/>
  <c r="BC43" i="38" a="1"/>
  <c r="BD43" i="38" a="1"/>
  <c r="BE43" i="38" a="1"/>
  <c r="BF43" i="38" a="1"/>
  <c r="BG43" i="38" a="1"/>
  <c r="BH43" i="38" a="1"/>
  <c r="BI43" i="38" a="1"/>
  <c r="BJ43" i="38" a="1"/>
  <c r="BK43" i="38" a="1"/>
  <c r="BL43" i="38" a="1"/>
  <c r="BM43" i="38" a="1"/>
  <c r="BN43" i="38" a="1"/>
  <c r="BO43" i="38" a="1"/>
  <c r="BP43" i="38" a="1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N43" i="38"/>
  <c r="AO43" i="38"/>
  <c r="AP43" i="38"/>
  <c r="AQ43" i="38"/>
  <c r="AR43" i="38"/>
  <c r="AS43" i="38"/>
  <c r="AT43" i="38"/>
  <c r="AU43" i="38"/>
  <c r="AV43" i="38"/>
  <c r="AW43" i="38"/>
  <c r="AX43" i="38"/>
  <c r="AY43" i="38"/>
  <c r="AZ43" i="38"/>
  <c r="BA43" i="38"/>
  <c r="BB43" i="38"/>
  <c r="BC43" i="38"/>
  <c r="BD43" i="38"/>
  <c r="BE43" i="38"/>
  <c r="BF43" i="38"/>
  <c r="BG43" i="38"/>
  <c r="BH43" i="38"/>
  <c r="BI43" i="38"/>
  <c r="BJ43" i="38"/>
  <c r="BK43" i="38"/>
  <c r="BL43" i="38"/>
  <c r="BM43" i="38"/>
  <c r="BN43" i="38"/>
  <c r="BO43" i="38"/>
  <c r="BP43" i="38"/>
  <c r="AB19" i="38"/>
  <c r="E54" i="38" a="1"/>
  <c r="E54" i="38"/>
  <c r="F54" i="38" a="1"/>
  <c r="F54" i="38"/>
  <c r="G54" i="38" a="1"/>
  <c r="H54" i="38" a="1"/>
  <c r="I54" i="38" a="1"/>
  <c r="J54" i="38" a="1"/>
  <c r="K54" i="38" a="1"/>
  <c r="L54" i="38" a="1"/>
  <c r="M54" i="38" a="1"/>
  <c r="N54" i="38" a="1"/>
  <c r="O54" i="38" a="1"/>
  <c r="P54" i="38" a="1"/>
  <c r="Q54" i="38" a="1"/>
  <c r="R54" i="38" a="1"/>
  <c r="S54" i="38" a="1"/>
  <c r="T54" i="38" a="1"/>
  <c r="U54" i="38" a="1"/>
  <c r="V54" i="38" a="1"/>
  <c r="W54" i="38" a="1"/>
  <c r="X54" i="38" a="1"/>
  <c r="Y54" i="38" a="1"/>
  <c r="Z54" i="38" a="1"/>
  <c r="AA54" i="38" a="1"/>
  <c r="AB54" i="38" a="1"/>
  <c r="AC54" i="38" a="1"/>
  <c r="AD54" i="38" a="1"/>
  <c r="AE54" i="38" a="1"/>
  <c r="AF54" i="38" a="1"/>
  <c r="AG54" i="38" a="1"/>
  <c r="AH54" i="38" a="1"/>
  <c r="AI54" i="38" a="1"/>
  <c r="AJ54" i="38" a="1"/>
  <c r="AK54" i="38" a="1"/>
  <c r="AL54" i="38" a="1"/>
  <c r="AM54" i="38" a="1"/>
  <c r="AN54" i="38" a="1"/>
  <c r="AO54" i="38" a="1"/>
  <c r="AP54" i="38" a="1"/>
  <c r="AQ54" i="38" a="1"/>
  <c r="AR54" i="38" a="1"/>
  <c r="AS54" i="38" a="1"/>
  <c r="AT54" i="38" a="1"/>
  <c r="AU54" i="38" a="1"/>
  <c r="AV54" i="38" a="1"/>
  <c r="AW54" i="38" a="1"/>
  <c r="AX54" i="38" a="1"/>
  <c r="AY54" i="38" a="1"/>
  <c r="AZ54" i="38" a="1"/>
  <c r="BA54" i="38" a="1"/>
  <c r="BB54" i="38" a="1"/>
  <c r="BC54" i="38" a="1"/>
  <c r="BD54" i="38" a="1"/>
  <c r="BE54" i="38" a="1"/>
  <c r="BF54" i="38" a="1"/>
  <c r="BG54" i="38" a="1"/>
  <c r="BH54" i="38" a="1"/>
  <c r="BI54" i="38" a="1"/>
  <c r="BJ54" i="38" a="1"/>
  <c r="BK54" i="38" a="1"/>
  <c r="BL54" i="38" a="1"/>
  <c r="BM54" i="38" a="1"/>
  <c r="BN54" i="38" a="1"/>
  <c r="BO54" i="38" a="1"/>
  <c r="BP54" i="38" a="1"/>
  <c r="G54" i="38"/>
  <c r="H54" i="38"/>
  <c r="I54" i="38"/>
  <c r="J54" i="38"/>
  <c r="K54" i="38"/>
  <c r="L54" i="38"/>
  <c r="M54" i="38"/>
  <c r="N54" i="38"/>
  <c r="O54" i="38"/>
  <c r="P54" i="38"/>
  <c r="Q54" i="38"/>
  <c r="R54" i="38"/>
  <c r="S54" i="38"/>
  <c r="T54" i="38"/>
  <c r="U54" i="38"/>
  <c r="V54" i="38"/>
  <c r="W54" i="38"/>
  <c r="X54" i="38"/>
  <c r="Y54" i="38"/>
  <c r="Z54" i="38"/>
  <c r="AA54" i="38"/>
  <c r="AB54" i="38"/>
  <c r="AC54" i="38"/>
  <c r="AD54" i="38"/>
  <c r="AE54" i="38"/>
  <c r="AF54" i="38"/>
  <c r="AG54" i="38"/>
  <c r="AH54" i="38"/>
  <c r="AI54" i="38"/>
  <c r="AJ54" i="38"/>
  <c r="AK54" i="38"/>
  <c r="AL54" i="38"/>
  <c r="AM54" i="38"/>
  <c r="AN54" i="38"/>
  <c r="AO54" i="38"/>
  <c r="AP54" i="38"/>
  <c r="AQ54" i="38"/>
  <c r="AR54" i="38"/>
  <c r="AS54" i="38"/>
  <c r="AT54" i="38"/>
  <c r="AU54" i="38"/>
  <c r="AV54" i="38"/>
  <c r="AW54" i="38"/>
  <c r="AX54" i="38"/>
  <c r="AY54" i="38"/>
  <c r="AZ54" i="38"/>
  <c r="BA54" i="38"/>
  <c r="BB54" i="38"/>
  <c r="BC54" i="38"/>
  <c r="BD54" i="38"/>
  <c r="BE54" i="38"/>
  <c r="BF54" i="38"/>
  <c r="BG54" i="38"/>
  <c r="BH54" i="38"/>
  <c r="BI54" i="38"/>
  <c r="BJ54" i="38"/>
  <c r="BK54" i="38"/>
  <c r="BL54" i="38"/>
  <c r="BM54" i="38"/>
  <c r="BN54" i="38"/>
  <c r="BO54" i="38"/>
  <c r="BP54" i="38"/>
  <c r="AC19" i="38"/>
  <c r="W19" i="38"/>
  <c r="O20" i="38"/>
  <c r="E33" i="38" a="1"/>
  <c r="E33" i="38"/>
  <c r="F33" i="38" a="1"/>
  <c r="F33" i="38"/>
  <c r="G33" i="38" a="1"/>
  <c r="H33" i="38" a="1"/>
  <c r="I33" i="38" a="1"/>
  <c r="J33" i="38" a="1"/>
  <c r="K33" i="38" a="1"/>
  <c r="L33" i="38" a="1"/>
  <c r="P20" i="38"/>
  <c r="M33" i="38" a="1"/>
  <c r="N33" i="38" a="1"/>
  <c r="O33" i="38" a="1"/>
  <c r="P33" i="38" a="1"/>
  <c r="Q33" i="38" a="1"/>
  <c r="R33" i="38" a="1"/>
  <c r="S33" i="38" a="1"/>
  <c r="T33" i="38" a="1"/>
  <c r="U33" i="38" a="1"/>
  <c r="V33" i="38" a="1"/>
  <c r="W33" i="38" a="1"/>
  <c r="X33" i="38" a="1"/>
  <c r="Y33" i="38" a="1"/>
  <c r="Z33" i="38" a="1"/>
  <c r="AA33" i="38" a="1"/>
  <c r="AB33" i="38" a="1"/>
  <c r="R20" i="38"/>
  <c r="AC33" i="38" a="1"/>
  <c r="AD33" i="38" a="1"/>
  <c r="AE33" i="38" a="1"/>
  <c r="AF33" i="38" a="1"/>
  <c r="AG33" i="38" a="1"/>
  <c r="AH33" i="38" a="1"/>
  <c r="AI33" i="38" a="1"/>
  <c r="AJ33" i="38" a="1"/>
  <c r="AK33" i="38" a="1"/>
  <c r="AL33" i="38" a="1"/>
  <c r="AM33" i="38" a="1"/>
  <c r="AN33" i="38" a="1"/>
  <c r="AO33" i="38" a="1"/>
  <c r="AP33" i="38" a="1"/>
  <c r="AQ33" i="38" a="1"/>
  <c r="AR33" i="38" a="1"/>
  <c r="T20" i="38"/>
  <c r="AS33" i="38" a="1"/>
  <c r="AT33" i="38" a="1"/>
  <c r="AU33" i="38" a="1"/>
  <c r="AV33" i="38" a="1"/>
  <c r="AW33" i="38" a="1"/>
  <c r="AX33" i="38" a="1"/>
  <c r="AY33" i="38" a="1"/>
  <c r="AZ33" i="38" a="1"/>
  <c r="U20" i="38"/>
  <c r="BA33" i="38" a="1"/>
  <c r="BB33" i="38" a="1"/>
  <c r="BC33" i="38" a="1"/>
  <c r="BD33" i="38" a="1"/>
  <c r="BE33" i="38" a="1"/>
  <c r="BF33" i="38" a="1"/>
  <c r="BG33" i="38" a="1"/>
  <c r="BH33" i="38" a="1"/>
  <c r="V20" i="38"/>
  <c r="BI33" i="38" a="1"/>
  <c r="BJ33" i="38" a="1"/>
  <c r="BK33" i="38" a="1"/>
  <c r="BL33" i="38" a="1"/>
  <c r="BM33" i="38" a="1"/>
  <c r="BN33" i="38" a="1"/>
  <c r="BO33" i="38" a="1"/>
  <c r="BP33" i="38" a="1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N33" i="38"/>
  <c r="AO33" i="38"/>
  <c r="AP33" i="38"/>
  <c r="AQ33" i="38"/>
  <c r="AR33" i="38"/>
  <c r="AS33" i="38"/>
  <c r="AT33" i="38"/>
  <c r="AU33" i="38"/>
  <c r="AV33" i="38"/>
  <c r="AW33" i="38"/>
  <c r="AX33" i="38"/>
  <c r="AY33" i="38"/>
  <c r="AZ33" i="38"/>
  <c r="BA33" i="38"/>
  <c r="BB33" i="38"/>
  <c r="BC33" i="38"/>
  <c r="BD33" i="38"/>
  <c r="BE33" i="38"/>
  <c r="BF33" i="38"/>
  <c r="BG33" i="38"/>
  <c r="BH33" i="38"/>
  <c r="BI33" i="38"/>
  <c r="BJ33" i="38"/>
  <c r="BK33" i="38"/>
  <c r="BL33" i="38"/>
  <c r="BM33" i="38"/>
  <c r="BN33" i="38"/>
  <c r="BO33" i="38"/>
  <c r="BP33" i="38"/>
  <c r="AA20" i="38"/>
  <c r="E44" i="38" a="1"/>
  <c r="E44" i="38"/>
  <c r="F44" i="38" a="1"/>
  <c r="F44" i="38"/>
  <c r="G44" i="38" a="1"/>
  <c r="H44" i="38" a="1"/>
  <c r="I44" i="38" a="1"/>
  <c r="J44" i="38" a="1"/>
  <c r="K44" i="38" a="1"/>
  <c r="L44" i="38" a="1"/>
  <c r="M44" i="38" a="1"/>
  <c r="N44" i="38" a="1"/>
  <c r="O44" i="38" a="1"/>
  <c r="P44" i="38" a="1"/>
  <c r="Q44" i="38" a="1"/>
  <c r="R44" i="38" a="1"/>
  <c r="S44" i="38" a="1"/>
  <c r="T44" i="38" a="1"/>
  <c r="U44" i="38" a="1"/>
  <c r="V44" i="38" a="1"/>
  <c r="W44" i="38" a="1"/>
  <c r="X44" i="38" a="1"/>
  <c r="Y44" i="38" a="1"/>
  <c r="Z44" i="38" a="1"/>
  <c r="AA44" i="38" a="1"/>
  <c r="AB44" i="38" a="1"/>
  <c r="AC44" i="38" a="1"/>
  <c r="AD44" i="38" a="1"/>
  <c r="AE44" i="38" a="1"/>
  <c r="AF44" i="38" a="1"/>
  <c r="AG44" i="38" a="1"/>
  <c r="AH44" i="38" a="1"/>
  <c r="AI44" i="38" a="1"/>
  <c r="AJ44" i="38" a="1"/>
  <c r="AK44" i="38" a="1"/>
  <c r="AL44" i="38" a="1"/>
  <c r="AM44" i="38" a="1"/>
  <c r="AN44" i="38" a="1"/>
  <c r="AO44" i="38" a="1"/>
  <c r="AP44" i="38" a="1"/>
  <c r="AQ44" i="38" a="1"/>
  <c r="AR44" i="38" a="1"/>
  <c r="AS44" i="38" a="1"/>
  <c r="AT44" i="38" a="1"/>
  <c r="AU44" i="38" a="1"/>
  <c r="AV44" i="38" a="1"/>
  <c r="AW44" i="38" a="1"/>
  <c r="AX44" i="38" a="1"/>
  <c r="AY44" i="38" a="1"/>
  <c r="AZ44" i="38" a="1"/>
  <c r="BA44" i="38" a="1"/>
  <c r="BB44" i="38" a="1"/>
  <c r="BC44" i="38" a="1"/>
  <c r="BD44" i="38" a="1"/>
  <c r="BE44" i="38" a="1"/>
  <c r="BF44" i="38" a="1"/>
  <c r="BG44" i="38" a="1"/>
  <c r="BH44" i="38" a="1"/>
  <c r="BI44" i="38" a="1"/>
  <c r="BJ44" i="38" a="1"/>
  <c r="BK44" i="38" a="1"/>
  <c r="BL44" i="38" a="1"/>
  <c r="BM44" i="38" a="1"/>
  <c r="BN44" i="38" a="1"/>
  <c r="BO44" i="38" a="1"/>
  <c r="BP44" i="38" a="1"/>
  <c r="G44" i="38"/>
  <c r="H44" i="38"/>
  <c r="I44" i="38"/>
  <c r="J44" i="38"/>
  <c r="K44" i="38"/>
  <c r="L44" i="38"/>
  <c r="M44" i="38"/>
  <c r="N44" i="38"/>
  <c r="O44" i="38"/>
  <c r="P44" i="38"/>
  <c r="Q44" i="38"/>
  <c r="R44" i="38"/>
  <c r="S44" i="38"/>
  <c r="T44" i="38"/>
  <c r="U44" i="38"/>
  <c r="V44" i="38"/>
  <c r="W44" i="38"/>
  <c r="X44" i="38"/>
  <c r="Y44" i="38"/>
  <c r="Z44" i="38"/>
  <c r="AA44" i="38"/>
  <c r="AB44" i="38"/>
  <c r="AC44" i="38"/>
  <c r="AD44" i="38"/>
  <c r="AE44" i="38"/>
  <c r="AF44" i="38"/>
  <c r="AG44" i="38"/>
  <c r="AH44" i="38"/>
  <c r="AI44" i="38"/>
  <c r="AJ44" i="38"/>
  <c r="AK44" i="38"/>
  <c r="AL44" i="38"/>
  <c r="AM44" i="38"/>
  <c r="AN44" i="38"/>
  <c r="AO44" i="38"/>
  <c r="AP44" i="38"/>
  <c r="AQ44" i="38"/>
  <c r="AR44" i="38"/>
  <c r="AS44" i="38"/>
  <c r="AT44" i="38"/>
  <c r="AU44" i="38"/>
  <c r="AV44" i="38"/>
  <c r="AW44" i="38"/>
  <c r="AX44" i="38"/>
  <c r="AY44" i="38"/>
  <c r="AZ44" i="38"/>
  <c r="BA44" i="38"/>
  <c r="BB44" i="38"/>
  <c r="BC44" i="38"/>
  <c r="BD44" i="38"/>
  <c r="BE44" i="38"/>
  <c r="BF44" i="38"/>
  <c r="BG44" i="38"/>
  <c r="BH44" i="38"/>
  <c r="BI44" i="38"/>
  <c r="BJ44" i="38"/>
  <c r="BK44" i="38"/>
  <c r="BL44" i="38"/>
  <c r="BM44" i="38"/>
  <c r="BN44" i="38"/>
  <c r="BO44" i="38"/>
  <c r="BP44" i="38"/>
  <c r="AB20" i="38"/>
  <c r="E55" i="38" a="1"/>
  <c r="E55" i="38"/>
  <c r="F55" i="38" a="1"/>
  <c r="F55" i="38"/>
  <c r="G55" i="38" a="1"/>
  <c r="H55" i="38" a="1"/>
  <c r="I55" i="38" a="1"/>
  <c r="J55" i="38" a="1"/>
  <c r="K55" i="38" a="1"/>
  <c r="L55" i="38" a="1"/>
  <c r="M55" i="38" a="1"/>
  <c r="N55" i="38" a="1"/>
  <c r="O55" i="38" a="1"/>
  <c r="P55" i="38" a="1"/>
  <c r="Q55" i="38" a="1"/>
  <c r="R55" i="38" a="1"/>
  <c r="S55" i="38" a="1"/>
  <c r="T55" i="38" a="1"/>
  <c r="U55" i="38" a="1"/>
  <c r="V55" i="38" a="1"/>
  <c r="W55" i="38" a="1"/>
  <c r="X55" i="38" a="1"/>
  <c r="Y55" i="38" a="1"/>
  <c r="Z55" i="38" a="1"/>
  <c r="AA55" i="38" a="1"/>
  <c r="AB55" i="38" a="1"/>
  <c r="AC55" i="38" a="1"/>
  <c r="AD55" i="38" a="1"/>
  <c r="AE55" i="38" a="1"/>
  <c r="AF55" i="38" a="1"/>
  <c r="AG55" i="38" a="1"/>
  <c r="AH55" i="38" a="1"/>
  <c r="AI55" i="38" a="1"/>
  <c r="AJ55" i="38" a="1"/>
  <c r="AK55" i="38" a="1"/>
  <c r="AL55" i="38" a="1"/>
  <c r="AM55" i="38" a="1"/>
  <c r="AN55" i="38" a="1"/>
  <c r="AO55" i="38" a="1"/>
  <c r="AP55" i="38" a="1"/>
  <c r="AQ55" i="38" a="1"/>
  <c r="AR55" i="38" a="1"/>
  <c r="AS55" i="38" a="1"/>
  <c r="AT55" i="38" a="1"/>
  <c r="AU55" i="38" a="1"/>
  <c r="AV55" i="38" a="1"/>
  <c r="AW55" i="38" a="1"/>
  <c r="AX55" i="38" a="1"/>
  <c r="AY55" i="38" a="1"/>
  <c r="AZ55" i="38" a="1"/>
  <c r="BA55" i="38" a="1"/>
  <c r="BB55" i="38" a="1"/>
  <c r="BC55" i="38" a="1"/>
  <c r="BD55" i="38" a="1"/>
  <c r="BE55" i="38" a="1"/>
  <c r="BF55" i="38" a="1"/>
  <c r="BG55" i="38" a="1"/>
  <c r="BH55" i="38" a="1"/>
  <c r="BI55" i="38" a="1"/>
  <c r="BJ55" i="38" a="1"/>
  <c r="BK55" i="38" a="1"/>
  <c r="BL55" i="38" a="1"/>
  <c r="BM55" i="38" a="1"/>
  <c r="BN55" i="38" a="1"/>
  <c r="BO55" i="38" a="1"/>
  <c r="BP55" i="38" a="1"/>
  <c r="G55" i="38"/>
  <c r="H55" i="38"/>
  <c r="I55" i="38"/>
  <c r="J55" i="38"/>
  <c r="K55" i="38"/>
  <c r="L55" i="38"/>
  <c r="M55" i="38"/>
  <c r="N55" i="38"/>
  <c r="O55" i="38"/>
  <c r="P55" i="38"/>
  <c r="Q55" i="38"/>
  <c r="R55" i="38"/>
  <c r="S55" i="38"/>
  <c r="T55" i="38"/>
  <c r="U55" i="38"/>
  <c r="V55" i="38"/>
  <c r="W55" i="38"/>
  <c r="X55" i="38"/>
  <c r="Y55" i="38"/>
  <c r="Z55" i="38"/>
  <c r="AA55" i="38"/>
  <c r="AB55" i="38"/>
  <c r="AC55" i="38"/>
  <c r="AD55" i="38"/>
  <c r="AE55" i="38"/>
  <c r="AF55" i="38"/>
  <c r="AG55" i="38"/>
  <c r="AH55" i="38"/>
  <c r="AI55" i="38"/>
  <c r="AJ55" i="38"/>
  <c r="AK55" i="38"/>
  <c r="AL55" i="38"/>
  <c r="AM55" i="38"/>
  <c r="AN55" i="38"/>
  <c r="AO55" i="38"/>
  <c r="AP55" i="38"/>
  <c r="AQ55" i="38"/>
  <c r="AR55" i="38"/>
  <c r="AS55" i="38"/>
  <c r="AT55" i="38"/>
  <c r="AU55" i="38"/>
  <c r="AV55" i="38"/>
  <c r="AW55" i="38"/>
  <c r="AX55" i="38"/>
  <c r="AY55" i="38"/>
  <c r="AZ55" i="38"/>
  <c r="BA55" i="38"/>
  <c r="BB55" i="38"/>
  <c r="BC55" i="38"/>
  <c r="BD55" i="38"/>
  <c r="BE55" i="38"/>
  <c r="BF55" i="38"/>
  <c r="BG55" i="38"/>
  <c r="BH55" i="38"/>
  <c r="BI55" i="38"/>
  <c r="BJ55" i="38"/>
  <c r="BK55" i="38"/>
  <c r="BL55" i="38"/>
  <c r="BM55" i="38"/>
  <c r="BN55" i="38"/>
  <c r="BO55" i="38"/>
  <c r="BP55" i="38"/>
  <c r="AC20" i="38"/>
  <c r="W20" i="38"/>
  <c r="O21" i="38"/>
  <c r="E34" i="38" a="1"/>
  <c r="E34" i="38"/>
  <c r="F34" i="38" a="1"/>
  <c r="F34" i="38"/>
  <c r="G34" i="38" a="1"/>
  <c r="H34" i="38" a="1"/>
  <c r="I34" i="38" a="1"/>
  <c r="J34" i="38" a="1"/>
  <c r="K34" i="38" a="1"/>
  <c r="L34" i="38" a="1"/>
  <c r="P21" i="38"/>
  <c r="M34" i="38" a="1"/>
  <c r="N34" i="38" a="1"/>
  <c r="O34" i="38" a="1"/>
  <c r="P34" i="38" a="1"/>
  <c r="Q34" i="38" a="1"/>
  <c r="R34" i="38" a="1"/>
  <c r="S34" i="38" a="1"/>
  <c r="T34" i="38" a="1"/>
  <c r="U34" i="38" a="1"/>
  <c r="V34" i="38" a="1"/>
  <c r="W34" i="38" a="1"/>
  <c r="X34" i="38" a="1"/>
  <c r="Y34" i="38" a="1"/>
  <c r="Z34" i="38" a="1"/>
  <c r="AA34" i="38" a="1"/>
  <c r="AB34" i="38" a="1"/>
  <c r="R21" i="38"/>
  <c r="AC34" i="38" a="1"/>
  <c r="AD34" i="38" a="1"/>
  <c r="AE34" i="38" a="1"/>
  <c r="AF34" i="38" a="1"/>
  <c r="AG34" i="38" a="1"/>
  <c r="AH34" i="38" a="1"/>
  <c r="AI34" i="38" a="1"/>
  <c r="AJ34" i="38" a="1"/>
  <c r="AK34" i="38" a="1"/>
  <c r="AL34" i="38" a="1"/>
  <c r="AM34" i="38" a="1"/>
  <c r="AN34" i="38" a="1"/>
  <c r="AO34" i="38" a="1"/>
  <c r="AP34" i="38" a="1"/>
  <c r="AQ34" i="38" a="1"/>
  <c r="AR34" i="38" a="1"/>
  <c r="T21" i="38"/>
  <c r="AS34" i="38" a="1"/>
  <c r="AT34" i="38" a="1"/>
  <c r="AU34" i="38" a="1"/>
  <c r="AV34" i="38" a="1"/>
  <c r="AW34" i="38" a="1"/>
  <c r="AX34" i="38" a="1"/>
  <c r="AY34" i="38" a="1"/>
  <c r="AZ34" i="38" a="1"/>
  <c r="U21" i="38"/>
  <c r="BA34" i="38" a="1"/>
  <c r="BB34" i="38" a="1"/>
  <c r="BC34" i="38" a="1"/>
  <c r="BD34" i="38" a="1"/>
  <c r="BE34" i="38" a="1"/>
  <c r="BF34" i="38" a="1"/>
  <c r="BG34" i="38" a="1"/>
  <c r="BH34" i="38" a="1"/>
  <c r="V21" i="38"/>
  <c r="BI34" i="38" a="1"/>
  <c r="BJ34" i="38" a="1"/>
  <c r="BK34" i="38" a="1"/>
  <c r="BL34" i="38" a="1"/>
  <c r="BM34" i="38" a="1"/>
  <c r="BN34" i="38" a="1"/>
  <c r="BO34" i="38" a="1"/>
  <c r="BP34" i="38" a="1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N34" i="38"/>
  <c r="AO34" i="38"/>
  <c r="AP34" i="38"/>
  <c r="AQ34" i="38"/>
  <c r="AR34" i="38"/>
  <c r="AS34" i="38"/>
  <c r="AT34" i="38"/>
  <c r="AU34" i="38"/>
  <c r="AV34" i="38"/>
  <c r="AW34" i="38"/>
  <c r="AX34" i="38"/>
  <c r="AY34" i="38"/>
  <c r="AZ34" i="38"/>
  <c r="BA34" i="38"/>
  <c r="BB34" i="38"/>
  <c r="BC34" i="38"/>
  <c r="BD34" i="38"/>
  <c r="BE34" i="38"/>
  <c r="BF34" i="38"/>
  <c r="BG34" i="38"/>
  <c r="BH34" i="38"/>
  <c r="BI34" i="38"/>
  <c r="BJ34" i="38"/>
  <c r="BK34" i="38"/>
  <c r="BL34" i="38"/>
  <c r="BM34" i="38"/>
  <c r="BN34" i="38"/>
  <c r="BO34" i="38"/>
  <c r="BP34" i="38"/>
  <c r="AA21" i="38"/>
  <c r="E45" i="38" a="1"/>
  <c r="E45" i="38"/>
  <c r="F45" i="38" a="1"/>
  <c r="F45" i="38"/>
  <c r="G45" i="38" a="1"/>
  <c r="H45" i="38" a="1"/>
  <c r="I45" i="38" a="1"/>
  <c r="J45" i="38" a="1"/>
  <c r="K45" i="38" a="1"/>
  <c r="L45" i="38" a="1"/>
  <c r="M45" i="38" a="1"/>
  <c r="N45" i="38" a="1"/>
  <c r="O45" i="38" a="1"/>
  <c r="P45" i="38" a="1"/>
  <c r="Q45" i="38" a="1"/>
  <c r="R45" i="38" a="1"/>
  <c r="S45" i="38" a="1"/>
  <c r="T45" i="38" a="1"/>
  <c r="U45" i="38" a="1"/>
  <c r="V45" i="38" a="1"/>
  <c r="W45" i="38" a="1"/>
  <c r="X45" i="38" a="1"/>
  <c r="Y45" i="38" a="1"/>
  <c r="Z45" i="38" a="1"/>
  <c r="AA45" i="38" a="1"/>
  <c r="AB45" i="38" a="1"/>
  <c r="AC45" i="38" a="1"/>
  <c r="AD45" i="38" a="1"/>
  <c r="AE45" i="38" a="1"/>
  <c r="AF45" i="38" a="1"/>
  <c r="AG45" i="38" a="1"/>
  <c r="AH45" i="38" a="1"/>
  <c r="AI45" i="38" a="1"/>
  <c r="AJ45" i="38" a="1"/>
  <c r="AK45" i="38" a="1"/>
  <c r="AL45" i="38" a="1"/>
  <c r="AM45" i="38" a="1"/>
  <c r="AN45" i="38" a="1"/>
  <c r="AO45" i="38" a="1"/>
  <c r="AP45" i="38" a="1"/>
  <c r="AQ45" i="38" a="1"/>
  <c r="AR45" i="38" a="1"/>
  <c r="AS45" i="38" a="1"/>
  <c r="AT45" i="38" a="1"/>
  <c r="AU45" i="38" a="1"/>
  <c r="AV45" i="38" a="1"/>
  <c r="AW45" i="38" a="1"/>
  <c r="AX45" i="38" a="1"/>
  <c r="AY45" i="38" a="1"/>
  <c r="AZ45" i="38" a="1"/>
  <c r="BA45" i="38" a="1"/>
  <c r="BB45" i="38" a="1"/>
  <c r="BC45" i="38" a="1"/>
  <c r="BD45" i="38" a="1"/>
  <c r="BE45" i="38" a="1"/>
  <c r="BF45" i="38" a="1"/>
  <c r="BG45" i="38" a="1"/>
  <c r="BH45" i="38" a="1"/>
  <c r="BI45" i="38" a="1"/>
  <c r="BJ45" i="38" a="1"/>
  <c r="BK45" i="38" a="1"/>
  <c r="BL45" i="38" a="1"/>
  <c r="BM45" i="38" a="1"/>
  <c r="BN45" i="38" a="1"/>
  <c r="BO45" i="38" a="1"/>
  <c r="BP45" i="38" a="1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V45" i="38"/>
  <c r="W45" i="38"/>
  <c r="X45" i="38"/>
  <c r="Y45" i="38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N45" i="38"/>
  <c r="AO45" i="38"/>
  <c r="AP45" i="38"/>
  <c r="AQ45" i="38"/>
  <c r="AR45" i="38"/>
  <c r="AS45" i="38"/>
  <c r="AT45" i="38"/>
  <c r="AU45" i="38"/>
  <c r="AV45" i="38"/>
  <c r="AW45" i="38"/>
  <c r="AX45" i="38"/>
  <c r="AY45" i="38"/>
  <c r="AZ45" i="38"/>
  <c r="BA45" i="38"/>
  <c r="BB45" i="38"/>
  <c r="BC45" i="38"/>
  <c r="BD45" i="38"/>
  <c r="BE45" i="38"/>
  <c r="BF45" i="38"/>
  <c r="BG45" i="38"/>
  <c r="BH45" i="38"/>
  <c r="BI45" i="38"/>
  <c r="BJ45" i="38"/>
  <c r="BK45" i="38"/>
  <c r="BL45" i="38"/>
  <c r="BM45" i="38"/>
  <c r="BN45" i="38"/>
  <c r="BO45" i="38"/>
  <c r="BP45" i="38"/>
  <c r="AB21" i="38"/>
  <c r="E56" i="38" a="1"/>
  <c r="E56" i="38"/>
  <c r="F56" i="38" a="1"/>
  <c r="F56" i="38"/>
  <c r="G56" i="38" a="1"/>
  <c r="H56" i="38" a="1"/>
  <c r="I56" i="38" a="1"/>
  <c r="J56" i="38" a="1"/>
  <c r="K56" i="38" a="1"/>
  <c r="L56" i="38" a="1"/>
  <c r="M56" i="38" a="1"/>
  <c r="N56" i="38" a="1"/>
  <c r="O56" i="38" a="1"/>
  <c r="P56" i="38" a="1"/>
  <c r="Q56" i="38" a="1"/>
  <c r="R56" i="38" a="1"/>
  <c r="S56" i="38" a="1"/>
  <c r="T56" i="38" a="1"/>
  <c r="U56" i="38" a="1"/>
  <c r="V56" i="38" a="1"/>
  <c r="W56" i="38" a="1"/>
  <c r="X56" i="38" a="1"/>
  <c r="Y56" i="38" a="1"/>
  <c r="Z56" i="38" a="1"/>
  <c r="AA56" i="38" a="1"/>
  <c r="AB56" i="38" a="1"/>
  <c r="AC56" i="38" a="1"/>
  <c r="AD56" i="38" a="1"/>
  <c r="AE56" i="38" a="1"/>
  <c r="AF56" i="38" a="1"/>
  <c r="AG56" i="38" a="1"/>
  <c r="AH56" i="38" a="1"/>
  <c r="AI56" i="38" a="1"/>
  <c r="AJ56" i="38" a="1"/>
  <c r="AK56" i="38" a="1"/>
  <c r="AL56" i="38" a="1"/>
  <c r="AM56" i="38" a="1"/>
  <c r="AN56" i="38" a="1"/>
  <c r="AO56" i="38" a="1"/>
  <c r="AP56" i="38" a="1"/>
  <c r="AQ56" i="38" a="1"/>
  <c r="AR56" i="38" a="1"/>
  <c r="AS56" i="38" a="1"/>
  <c r="AT56" i="38" a="1"/>
  <c r="AU56" i="38" a="1"/>
  <c r="AV56" i="38" a="1"/>
  <c r="AW56" i="38" a="1"/>
  <c r="AX56" i="38" a="1"/>
  <c r="AY56" i="38" a="1"/>
  <c r="AZ56" i="38" a="1"/>
  <c r="BA56" i="38" a="1"/>
  <c r="BB56" i="38" a="1"/>
  <c r="BC56" i="38" a="1"/>
  <c r="BD56" i="38" a="1"/>
  <c r="BE56" i="38" a="1"/>
  <c r="BF56" i="38" a="1"/>
  <c r="BG56" i="38" a="1"/>
  <c r="BH56" i="38" a="1"/>
  <c r="BI56" i="38" a="1"/>
  <c r="BJ56" i="38" a="1"/>
  <c r="BK56" i="38" a="1"/>
  <c r="BL56" i="38" a="1"/>
  <c r="BM56" i="38" a="1"/>
  <c r="BN56" i="38" a="1"/>
  <c r="BO56" i="38" a="1"/>
  <c r="BP56" i="38" a="1"/>
  <c r="G56" i="38"/>
  <c r="H56" i="38"/>
  <c r="I56" i="38"/>
  <c r="J56" i="38"/>
  <c r="K56" i="38"/>
  <c r="L56" i="38"/>
  <c r="M56" i="38"/>
  <c r="N56" i="38"/>
  <c r="O56" i="38"/>
  <c r="P56" i="38"/>
  <c r="Q56" i="38"/>
  <c r="R56" i="38"/>
  <c r="S56" i="38"/>
  <c r="T56" i="38"/>
  <c r="U56" i="38"/>
  <c r="V56" i="38"/>
  <c r="W56" i="38"/>
  <c r="X56" i="38"/>
  <c r="Y56" i="38"/>
  <c r="Z56" i="38"/>
  <c r="AA56" i="38"/>
  <c r="AB56" i="38"/>
  <c r="AC56" i="38"/>
  <c r="AD56" i="38"/>
  <c r="AE56" i="38"/>
  <c r="AF56" i="38"/>
  <c r="AG56" i="38"/>
  <c r="AH56" i="38"/>
  <c r="AI56" i="38"/>
  <c r="AJ56" i="38"/>
  <c r="AK56" i="38"/>
  <c r="AL56" i="38"/>
  <c r="AM56" i="38"/>
  <c r="AN56" i="38"/>
  <c r="AO56" i="38"/>
  <c r="AP56" i="38"/>
  <c r="AQ56" i="38"/>
  <c r="AR56" i="38"/>
  <c r="AS56" i="38"/>
  <c r="AT56" i="38"/>
  <c r="AU56" i="38"/>
  <c r="AV56" i="38"/>
  <c r="AW56" i="38"/>
  <c r="AX56" i="38"/>
  <c r="AY56" i="38"/>
  <c r="AZ56" i="38"/>
  <c r="BA56" i="38"/>
  <c r="BB56" i="38"/>
  <c r="BC56" i="38"/>
  <c r="BD56" i="38"/>
  <c r="BE56" i="38"/>
  <c r="BF56" i="38"/>
  <c r="BG56" i="38"/>
  <c r="BH56" i="38"/>
  <c r="BI56" i="38"/>
  <c r="BJ56" i="38"/>
  <c r="BK56" i="38"/>
  <c r="BL56" i="38"/>
  <c r="BM56" i="38"/>
  <c r="BN56" i="38"/>
  <c r="BO56" i="38"/>
  <c r="BP56" i="38"/>
  <c r="AC21" i="38"/>
  <c r="W21" i="38"/>
  <c r="O22" i="38"/>
  <c r="E35" i="38" a="1"/>
  <c r="E35" i="38"/>
  <c r="F35" i="38" a="1"/>
  <c r="F35" i="38"/>
  <c r="G35" i="38" a="1"/>
  <c r="H35" i="38" a="1"/>
  <c r="I35" i="38" a="1"/>
  <c r="J35" i="38" a="1"/>
  <c r="K35" i="38" a="1"/>
  <c r="L35" i="38" a="1"/>
  <c r="P22" i="38"/>
  <c r="M35" i="38" a="1"/>
  <c r="N35" i="38" a="1"/>
  <c r="O35" i="38" a="1"/>
  <c r="P35" i="38" a="1"/>
  <c r="Q35" i="38" a="1"/>
  <c r="R35" i="38" a="1"/>
  <c r="S35" i="38" a="1"/>
  <c r="T35" i="38" a="1"/>
  <c r="U35" i="38" a="1"/>
  <c r="V35" i="38" a="1"/>
  <c r="W35" i="38" a="1"/>
  <c r="X35" i="38" a="1"/>
  <c r="Y35" i="38" a="1"/>
  <c r="Z35" i="38" a="1"/>
  <c r="AA35" i="38" a="1"/>
  <c r="AB35" i="38" a="1"/>
  <c r="R22" i="38"/>
  <c r="AC35" i="38" a="1"/>
  <c r="AD35" i="38" a="1"/>
  <c r="AE35" i="38" a="1"/>
  <c r="AF35" i="38" a="1"/>
  <c r="AG35" i="38" a="1"/>
  <c r="AH35" i="38" a="1"/>
  <c r="AI35" i="38" a="1"/>
  <c r="AJ35" i="38" a="1"/>
  <c r="AK35" i="38" a="1"/>
  <c r="AL35" i="38" a="1"/>
  <c r="AM35" i="38" a="1"/>
  <c r="AN35" i="38" a="1"/>
  <c r="AO35" i="38" a="1"/>
  <c r="AP35" i="38" a="1"/>
  <c r="AQ35" i="38" a="1"/>
  <c r="AR35" i="38" a="1"/>
  <c r="T22" i="38"/>
  <c r="AS35" i="38" a="1"/>
  <c r="AT35" i="38" a="1"/>
  <c r="AU35" i="38" a="1"/>
  <c r="AV35" i="38" a="1"/>
  <c r="AW35" i="38" a="1"/>
  <c r="AX35" i="38" a="1"/>
  <c r="AY35" i="38" a="1"/>
  <c r="AZ35" i="38" a="1"/>
  <c r="U22" i="38"/>
  <c r="BA35" i="38" a="1"/>
  <c r="BB35" i="38" a="1"/>
  <c r="BC35" i="38" a="1"/>
  <c r="BD35" i="38" a="1"/>
  <c r="BE35" i="38" a="1"/>
  <c r="BF35" i="38" a="1"/>
  <c r="BG35" i="38" a="1"/>
  <c r="BH35" i="38" a="1"/>
  <c r="V22" i="38"/>
  <c r="BI35" i="38" a="1"/>
  <c r="BJ35" i="38" a="1"/>
  <c r="BK35" i="38" a="1"/>
  <c r="BL35" i="38" a="1"/>
  <c r="BM35" i="38" a="1"/>
  <c r="BN35" i="38" a="1"/>
  <c r="BO35" i="38" a="1"/>
  <c r="BP35" i="38" a="1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N35" i="38"/>
  <c r="AO35" i="38"/>
  <c r="AP35" i="38"/>
  <c r="AQ35" i="38"/>
  <c r="AR35" i="38"/>
  <c r="AS35" i="38"/>
  <c r="AT35" i="38"/>
  <c r="AU35" i="38"/>
  <c r="AV35" i="38"/>
  <c r="AW35" i="38"/>
  <c r="AX35" i="38"/>
  <c r="AY35" i="38"/>
  <c r="AZ35" i="38"/>
  <c r="BA35" i="38"/>
  <c r="BB35" i="38"/>
  <c r="BC35" i="38"/>
  <c r="BD35" i="38"/>
  <c r="BE35" i="38"/>
  <c r="BF35" i="38"/>
  <c r="BG35" i="38"/>
  <c r="BH35" i="38"/>
  <c r="BI35" i="38"/>
  <c r="BJ35" i="38"/>
  <c r="BK35" i="38"/>
  <c r="BL35" i="38"/>
  <c r="BM35" i="38"/>
  <c r="BN35" i="38"/>
  <c r="BO35" i="38"/>
  <c r="BP35" i="38"/>
  <c r="AA22" i="38"/>
  <c r="E46" i="38" a="1"/>
  <c r="E46" i="38"/>
  <c r="F46" i="38" a="1"/>
  <c r="F46" i="38"/>
  <c r="G46" i="38" a="1"/>
  <c r="H46" i="38" a="1"/>
  <c r="I46" i="38" a="1"/>
  <c r="J46" i="38" a="1"/>
  <c r="K46" i="38" a="1"/>
  <c r="L46" i="38" a="1"/>
  <c r="M46" i="38" a="1"/>
  <c r="N46" i="38" a="1"/>
  <c r="O46" i="38" a="1"/>
  <c r="P46" i="38" a="1"/>
  <c r="Q46" i="38" a="1"/>
  <c r="R46" i="38" a="1"/>
  <c r="S46" i="38" a="1"/>
  <c r="T46" i="38" a="1"/>
  <c r="U46" i="38" a="1"/>
  <c r="V46" i="38" a="1"/>
  <c r="W46" i="38" a="1"/>
  <c r="X46" i="38" a="1"/>
  <c r="Y46" i="38" a="1"/>
  <c r="Z46" i="38" a="1"/>
  <c r="AA46" i="38" a="1"/>
  <c r="AB46" i="38" a="1"/>
  <c r="AC46" i="38" a="1"/>
  <c r="AD46" i="38" a="1"/>
  <c r="AE46" i="38" a="1"/>
  <c r="AF46" i="38" a="1"/>
  <c r="AG46" i="38" a="1"/>
  <c r="AH46" i="38" a="1"/>
  <c r="AI46" i="38" a="1"/>
  <c r="AJ46" i="38" a="1"/>
  <c r="AK46" i="38" a="1"/>
  <c r="AL46" i="38" a="1"/>
  <c r="AM46" i="38" a="1"/>
  <c r="AN46" i="38" a="1"/>
  <c r="AO46" i="38" a="1"/>
  <c r="AP46" i="38" a="1"/>
  <c r="AQ46" i="38" a="1"/>
  <c r="AR46" i="38" a="1"/>
  <c r="AS46" i="38" a="1"/>
  <c r="AT46" i="38" a="1"/>
  <c r="AU46" i="38" a="1"/>
  <c r="AV46" i="38" a="1"/>
  <c r="AW46" i="38" a="1"/>
  <c r="AX46" i="38" a="1"/>
  <c r="AY46" i="38" a="1"/>
  <c r="AZ46" i="38" a="1"/>
  <c r="BA46" i="38" a="1"/>
  <c r="BB46" i="38" a="1"/>
  <c r="BC46" i="38" a="1"/>
  <c r="BD46" i="38" a="1"/>
  <c r="BE46" i="38" a="1"/>
  <c r="BF46" i="38" a="1"/>
  <c r="BG46" i="38" a="1"/>
  <c r="BH46" i="38" a="1"/>
  <c r="BI46" i="38" a="1"/>
  <c r="BJ46" i="38" a="1"/>
  <c r="BK46" i="38" a="1"/>
  <c r="BL46" i="38" a="1"/>
  <c r="BM46" i="38" a="1"/>
  <c r="BN46" i="38" a="1"/>
  <c r="BO46" i="38" a="1"/>
  <c r="BP46" i="38" a="1"/>
  <c r="G46" i="38"/>
  <c r="H46" i="38"/>
  <c r="I46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N46" i="38"/>
  <c r="AO46" i="38"/>
  <c r="AP46" i="38"/>
  <c r="AQ46" i="38"/>
  <c r="AR46" i="38"/>
  <c r="AS46" i="38"/>
  <c r="AT46" i="38"/>
  <c r="AU46" i="38"/>
  <c r="AV46" i="38"/>
  <c r="AW46" i="38"/>
  <c r="AX46" i="38"/>
  <c r="AY46" i="38"/>
  <c r="AZ46" i="38"/>
  <c r="BA46" i="38"/>
  <c r="BB46" i="38"/>
  <c r="BC46" i="38"/>
  <c r="BD46" i="38"/>
  <c r="BE46" i="38"/>
  <c r="BF46" i="38"/>
  <c r="BG46" i="38"/>
  <c r="BH46" i="38"/>
  <c r="BI46" i="38"/>
  <c r="BJ46" i="38"/>
  <c r="BK46" i="38"/>
  <c r="BL46" i="38"/>
  <c r="BM46" i="38"/>
  <c r="BN46" i="38"/>
  <c r="BO46" i="38"/>
  <c r="BP46" i="38"/>
  <c r="AB22" i="38"/>
  <c r="E57" i="38" a="1"/>
  <c r="E57" i="38"/>
  <c r="F57" i="38" a="1"/>
  <c r="F57" i="38"/>
  <c r="G57" i="38" a="1"/>
  <c r="H57" i="38" a="1"/>
  <c r="I57" i="38" a="1"/>
  <c r="J57" i="38" a="1"/>
  <c r="K57" i="38" a="1"/>
  <c r="L57" i="38" a="1"/>
  <c r="M57" i="38" a="1"/>
  <c r="N57" i="38" a="1"/>
  <c r="O57" i="38" a="1"/>
  <c r="P57" i="38" a="1"/>
  <c r="Q57" i="38" a="1"/>
  <c r="R57" i="38" a="1"/>
  <c r="S57" i="38" a="1"/>
  <c r="T57" i="38" a="1"/>
  <c r="U57" i="38" a="1"/>
  <c r="V57" i="38" a="1"/>
  <c r="W57" i="38" a="1"/>
  <c r="X57" i="38" a="1"/>
  <c r="Y57" i="38" a="1"/>
  <c r="Z57" i="38" a="1"/>
  <c r="AA57" i="38" a="1"/>
  <c r="AB57" i="38" a="1"/>
  <c r="AC57" i="38" a="1"/>
  <c r="AD57" i="38" a="1"/>
  <c r="AE57" i="38" a="1"/>
  <c r="AF57" i="38" a="1"/>
  <c r="AG57" i="38" a="1"/>
  <c r="AH57" i="38" a="1"/>
  <c r="AI57" i="38" a="1"/>
  <c r="AJ57" i="38" a="1"/>
  <c r="AK57" i="38" a="1"/>
  <c r="AL57" i="38" a="1"/>
  <c r="AM57" i="38" a="1"/>
  <c r="AN57" i="38" a="1"/>
  <c r="AO57" i="38" a="1"/>
  <c r="AP57" i="38" a="1"/>
  <c r="AQ57" i="38" a="1"/>
  <c r="AR57" i="38" a="1"/>
  <c r="AS57" i="38" a="1"/>
  <c r="AT57" i="38" a="1"/>
  <c r="AU57" i="38" a="1"/>
  <c r="AV57" i="38" a="1"/>
  <c r="AW57" i="38" a="1"/>
  <c r="AX57" i="38" a="1"/>
  <c r="AY57" i="38" a="1"/>
  <c r="AZ57" i="38" a="1"/>
  <c r="BA57" i="38" a="1"/>
  <c r="BB57" i="38" a="1"/>
  <c r="BC57" i="38" a="1"/>
  <c r="BD57" i="38" a="1"/>
  <c r="BE57" i="38" a="1"/>
  <c r="BF57" i="38" a="1"/>
  <c r="BG57" i="38" a="1"/>
  <c r="BH57" i="38" a="1"/>
  <c r="BI57" i="38" a="1"/>
  <c r="BJ57" i="38" a="1"/>
  <c r="BK57" i="38" a="1"/>
  <c r="BL57" i="38" a="1"/>
  <c r="BM57" i="38" a="1"/>
  <c r="BN57" i="38" a="1"/>
  <c r="BO57" i="38" a="1"/>
  <c r="BP57" i="38" a="1"/>
  <c r="G57" i="38"/>
  <c r="H57" i="38"/>
  <c r="I57" i="38"/>
  <c r="J57" i="38"/>
  <c r="K57" i="38"/>
  <c r="L57" i="38"/>
  <c r="M57" i="38"/>
  <c r="N57" i="38"/>
  <c r="O57" i="38"/>
  <c r="P57" i="38"/>
  <c r="Q57" i="38"/>
  <c r="R57" i="38"/>
  <c r="S57" i="38"/>
  <c r="T57" i="38"/>
  <c r="U57" i="38"/>
  <c r="V57" i="38"/>
  <c r="W57" i="38"/>
  <c r="X57" i="38"/>
  <c r="Y57" i="38"/>
  <c r="Z57" i="38"/>
  <c r="AA57" i="38"/>
  <c r="AB57" i="38"/>
  <c r="AC57" i="38"/>
  <c r="AD57" i="38"/>
  <c r="AE57" i="38"/>
  <c r="AF57" i="38"/>
  <c r="AG57" i="38"/>
  <c r="AH57" i="38"/>
  <c r="AI57" i="38"/>
  <c r="AJ57" i="38"/>
  <c r="AK57" i="38"/>
  <c r="AL57" i="38"/>
  <c r="AM57" i="38"/>
  <c r="AN57" i="38"/>
  <c r="AO57" i="38"/>
  <c r="AP57" i="38"/>
  <c r="AQ57" i="38"/>
  <c r="AR57" i="38"/>
  <c r="AS57" i="38"/>
  <c r="AT57" i="38"/>
  <c r="AU57" i="38"/>
  <c r="AV57" i="38"/>
  <c r="AW57" i="38"/>
  <c r="AX57" i="38"/>
  <c r="AY57" i="38"/>
  <c r="AZ57" i="38"/>
  <c r="BA57" i="38"/>
  <c r="BB57" i="38"/>
  <c r="BC57" i="38"/>
  <c r="BD57" i="38"/>
  <c r="BE57" i="38"/>
  <c r="BF57" i="38"/>
  <c r="BG57" i="38"/>
  <c r="BH57" i="38"/>
  <c r="BI57" i="38"/>
  <c r="BJ57" i="38"/>
  <c r="BK57" i="38"/>
  <c r="BL57" i="38"/>
  <c r="BM57" i="38"/>
  <c r="BN57" i="38"/>
  <c r="BO57" i="38"/>
  <c r="BP57" i="38"/>
  <c r="AC22" i="38"/>
  <c r="W22" i="38"/>
  <c r="O23" i="38"/>
  <c r="AA136" i="38"/>
  <c r="AE136" i="38"/>
  <c r="BT52" i="38"/>
  <c r="AA118" i="38"/>
  <c r="AF118" i="38"/>
  <c r="BU52" i="38"/>
  <c r="AA100" i="38"/>
  <c r="AE100" i="38"/>
  <c r="BV52" i="38"/>
  <c r="BW52" i="38"/>
  <c r="AA64" i="38"/>
  <c r="AE64" i="38"/>
  <c r="BX52" i="38"/>
  <c r="BY52" i="38"/>
  <c r="BZ52" i="38"/>
  <c r="CA52" i="38"/>
  <c r="AF136" i="38"/>
  <c r="BS53" i="38"/>
  <c r="BU53" i="38"/>
  <c r="AA124" i="38"/>
  <c r="AE124" i="38"/>
  <c r="BV53" i="38"/>
  <c r="BW53" i="38"/>
  <c r="AA112" i="38"/>
  <c r="AF112" i="38"/>
  <c r="BX53" i="38"/>
  <c r="BY53" i="38"/>
  <c r="BZ53" i="38"/>
  <c r="CA53" i="38"/>
  <c r="AE118" i="38"/>
  <c r="BS54" i="38"/>
  <c r="BT54" i="38"/>
  <c r="BV54" i="38"/>
  <c r="AA106" i="38"/>
  <c r="AE106" i="38"/>
  <c r="BW54" i="38"/>
  <c r="AA142" i="38"/>
  <c r="AF142" i="38"/>
  <c r="BX54" i="38"/>
  <c r="BY54" i="38"/>
  <c r="BZ54" i="38"/>
  <c r="CA54" i="38"/>
  <c r="AF100" i="38"/>
  <c r="BS55" i="38"/>
  <c r="AF124" i="38"/>
  <c r="BT55" i="38"/>
  <c r="BU55" i="38"/>
  <c r="AA148" i="38"/>
  <c r="AE148" i="38"/>
  <c r="BW55" i="38"/>
  <c r="BX55" i="38"/>
  <c r="BY55" i="38"/>
  <c r="BZ55" i="38"/>
  <c r="CA55" i="38"/>
  <c r="BS56" i="38"/>
  <c r="BT56" i="38"/>
  <c r="AF106" i="38"/>
  <c r="BU56" i="38"/>
  <c r="AF148" i="38"/>
  <c r="BV56" i="38"/>
  <c r="AA130" i="38"/>
  <c r="AE130" i="38"/>
  <c r="BX56" i="38"/>
  <c r="BY56" i="38"/>
  <c r="BZ56" i="38"/>
  <c r="CA56" i="38"/>
  <c r="AF64" i="38"/>
  <c r="BS57" i="38"/>
  <c r="AE112" i="38"/>
  <c r="BT57" i="38"/>
  <c r="AE142" i="38"/>
  <c r="BU57" i="38"/>
  <c r="BV57" i="38"/>
  <c r="AF130" i="38"/>
  <c r="BW57" i="38"/>
  <c r="BY57" i="38"/>
  <c r="BZ57" i="38"/>
  <c r="CA57" i="38"/>
  <c r="BS58" i="38"/>
  <c r="BT58" i="38"/>
  <c r="BU58" i="38"/>
  <c r="BV58" i="38"/>
  <c r="BW58" i="38"/>
  <c r="BX58" i="38"/>
  <c r="BZ58" i="38"/>
  <c r="CA58" i="38"/>
  <c r="BS59" i="38"/>
  <c r="BT59" i="38"/>
  <c r="BU59" i="38"/>
  <c r="BV59" i="38"/>
  <c r="BW59" i="38"/>
  <c r="BX59" i="38"/>
  <c r="BY59" i="38"/>
  <c r="CA59" i="38"/>
  <c r="BS60" i="38"/>
  <c r="BT60" i="38"/>
  <c r="BU60" i="38"/>
  <c r="BV60" i="38"/>
  <c r="BW60" i="38"/>
  <c r="BX60" i="38"/>
  <c r="BY60" i="38"/>
  <c r="BZ60" i="38"/>
  <c r="E36" i="38" a="1"/>
  <c r="E36" i="38"/>
  <c r="F36" i="38" a="1"/>
  <c r="F36" i="38"/>
  <c r="G36" i="38" a="1"/>
  <c r="H36" i="38" a="1"/>
  <c r="I36" i="38" a="1"/>
  <c r="J36" i="38" a="1"/>
  <c r="O24" i="38"/>
  <c r="K36" i="38" a="1"/>
  <c r="O25" i="38"/>
  <c r="L36" i="38" a="1"/>
  <c r="P23" i="38"/>
  <c r="M36" i="38" a="1"/>
  <c r="N36" i="38" a="1"/>
  <c r="O36" i="38" a="1"/>
  <c r="P36" i="38" a="1"/>
  <c r="Q36" i="38" a="1"/>
  <c r="R36" i="38" a="1"/>
  <c r="P24" i="38"/>
  <c r="S36" i="38" a="1"/>
  <c r="P25" i="38"/>
  <c r="T36" i="38" a="1"/>
  <c r="U36" i="38" a="1"/>
  <c r="V36" i="38" a="1"/>
  <c r="W36" i="38" a="1"/>
  <c r="X36" i="38" a="1"/>
  <c r="Y36" i="38" a="1"/>
  <c r="Z36" i="38" a="1"/>
  <c r="AA36" i="38" a="1"/>
  <c r="AB36" i="38" a="1"/>
  <c r="R23" i="38"/>
  <c r="AC36" i="38" a="1"/>
  <c r="AD36" i="38" a="1"/>
  <c r="AE36" i="38" a="1"/>
  <c r="AF36" i="38" a="1"/>
  <c r="AG36" i="38" a="1"/>
  <c r="AH36" i="38" a="1"/>
  <c r="R24" i="38"/>
  <c r="AI36" i="38" a="1"/>
  <c r="R25" i="38"/>
  <c r="AJ36" i="38" a="1"/>
  <c r="AK36" i="38" a="1"/>
  <c r="AL36" i="38" a="1"/>
  <c r="AM36" i="38" a="1"/>
  <c r="AN36" i="38" a="1"/>
  <c r="AO36" i="38" a="1"/>
  <c r="AP36" i="38" a="1"/>
  <c r="AQ36" i="38" a="1"/>
  <c r="AR36" i="38" a="1"/>
  <c r="T23" i="38"/>
  <c r="AS36" i="38" a="1"/>
  <c r="AT36" i="38" a="1"/>
  <c r="AU36" i="38" a="1"/>
  <c r="AV36" i="38" a="1"/>
  <c r="AW36" i="38" a="1"/>
  <c r="AX36" i="38" a="1"/>
  <c r="T24" i="38"/>
  <c r="AY36" i="38" a="1"/>
  <c r="T25" i="38"/>
  <c r="AZ36" i="38" a="1"/>
  <c r="U23" i="38"/>
  <c r="BA36" i="38" a="1"/>
  <c r="BB36" i="38" a="1"/>
  <c r="BC36" i="38" a="1"/>
  <c r="BD36" i="38" a="1"/>
  <c r="BE36" i="38" a="1"/>
  <c r="BF36" i="38" a="1"/>
  <c r="U24" i="38"/>
  <c r="BG36" i="38" a="1"/>
  <c r="U25" i="38"/>
  <c r="BH36" i="38" a="1"/>
  <c r="V23" i="38"/>
  <c r="BI36" i="38" a="1"/>
  <c r="BJ36" i="38" a="1"/>
  <c r="BK36" i="38" a="1"/>
  <c r="BL36" i="38" a="1"/>
  <c r="BM36" i="38" a="1"/>
  <c r="BN36" i="38" a="1"/>
  <c r="V24" i="38"/>
  <c r="BO36" i="38" a="1"/>
  <c r="V25" i="38"/>
  <c r="BP36" i="38" a="1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N36" i="38"/>
  <c r="AO36" i="38"/>
  <c r="AP36" i="38"/>
  <c r="AQ36" i="38"/>
  <c r="AR36" i="38"/>
  <c r="AS36" i="38"/>
  <c r="AT36" i="38"/>
  <c r="AU36" i="38"/>
  <c r="AV36" i="38"/>
  <c r="AW36" i="38"/>
  <c r="AX36" i="38"/>
  <c r="AY36" i="38"/>
  <c r="AZ36" i="38"/>
  <c r="BA36" i="38"/>
  <c r="BB36" i="38"/>
  <c r="BC36" i="38"/>
  <c r="BD36" i="38"/>
  <c r="BE36" i="38"/>
  <c r="BF36" i="38"/>
  <c r="BG36" i="38"/>
  <c r="BH36" i="38"/>
  <c r="BI36" i="38"/>
  <c r="BJ36" i="38"/>
  <c r="BK36" i="38"/>
  <c r="BL36" i="38"/>
  <c r="BM36" i="38"/>
  <c r="BN36" i="38"/>
  <c r="BO36" i="38"/>
  <c r="BP36" i="38"/>
  <c r="AA23" i="38"/>
  <c r="BT30" i="38"/>
  <c r="BS31" i="38"/>
  <c r="BT41" i="38"/>
  <c r="BU30" i="38"/>
  <c r="BS32" i="38"/>
  <c r="BU41" i="38"/>
  <c r="BV30" i="38"/>
  <c r="BS33" i="38"/>
  <c r="BV41" i="38"/>
  <c r="BW30" i="38"/>
  <c r="BS34" i="38"/>
  <c r="BW41" i="38"/>
  <c r="BX30" i="38"/>
  <c r="BS35" i="38"/>
  <c r="BX41" i="38"/>
  <c r="BY30" i="38"/>
  <c r="BS36" i="38"/>
  <c r="BY41" i="38"/>
  <c r="BZ30" i="38"/>
  <c r="BS37" i="38"/>
  <c r="BZ41" i="38"/>
  <c r="CA30" i="38"/>
  <c r="BS38" i="38"/>
  <c r="CA41" i="38"/>
  <c r="BS42" i="38"/>
  <c r="BU31" i="38"/>
  <c r="BT32" i="38"/>
  <c r="BU42" i="38"/>
  <c r="BV31" i="38"/>
  <c r="BT33" i="38"/>
  <c r="BV42" i="38"/>
  <c r="BW31" i="38"/>
  <c r="BT34" i="38"/>
  <c r="BW42" i="38"/>
  <c r="BX31" i="38"/>
  <c r="BT35" i="38"/>
  <c r="BX42" i="38"/>
  <c r="BY31" i="38"/>
  <c r="BT36" i="38"/>
  <c r="BY42" i="38"/>
  <c r="BZ31" i="38"/>
  <c r="BT37" i="38"/>
  <c r="BZ42" i="38"/>
  <c r="CA31" i="38"/>
  <c r="BT38" i="38"/>
  <c r="CA42" i="38"/>
  <c r="BS43" i="38"/>
  <c r="BT43" i="38"/>
  <c r="BV32" i="38"/>
  <c r="BU33" i="38"/>
  <c r="BV43" i="38"/>
  <c r="BW32" i="38"/>
  <c r="BU34" i="38"/>
  <c r="BW43" i="38"/>
  <c r="BX32" i="38"/>
  <c r="BU35" i="38"/>
  <c r="BX43" i="38"/>
  <c r="BY32" i="38"/>
  <c r="BU36" i="38"/>
  <c r="BY43" i="38"/>
  <c r="BZ32" i="38"/>
  <c r="BU37" i="38"/>
  <c r="BZ43" i="38"/>
  <c r="CA32" i="38"/>
  <c r="BU38" i="38"/>
  <c r="CA43" i="38"/>
  <c r="BS44" i="38"/>
  <c r="BT44" i="38"/>
  <c r="BU44" i="38"/>
  <c r="BW33" i="38"/>
  <c r="BV34" i="38"/>
  <c r="BW44" i="38"/>
  <c r="BX33" i="38"/>
  <c r="BV35" i="38"/>
  <c r="BX44" i="38"/>
  <c r="BY33" i="38"/>
  <c r="BV36" i="38"/>
  <c r="BY44" i="38"/>
  <c r="BZ33" i="38"/>
  <c r="BV37" i="38"/>
  <c r="BZ44" i="38"/>
  <c r="CA33" i="38"/>
  <c r="BV38" i="38"/>
  <c r="CA44" i="38"/>
  <c r="BS45" i="38"/>
  <c r="BT45" i="38"/>
  <c r="BU45" i="38"/>
  <c r="BV45" i="38"/>
  <c r="BX34" i="38"/>
  <c r="BW35" i="38"/>
  <c r="BX45" i="38"/>
  <c r="BY34" i="38"/>
  <c r="BW36" i="38"/>
  <c r="BY45" i="38"/>
  <c r="BZ34" i="38"/>
  <c r="BW37" i="38"/>
  <c r="BZ45" i="38"/>
  <c r="CA34" i="38"/>
  <c r="BW38" i="38"/>
  <c r="CA45" i="38"/>
  <c r="BS46" i="38"/>
  <c r="BT46" i="38"/>
  <c r="BU46" i="38"/>
  <c r="BV46" i="38"/>
  <c r="BW46" i="38"/>
  <c r="BY35" i="38"/>
  <c r="BX36" i="38"/>
  <c r="BY46" i="38"/>
  <c r="BZ35" i="38"/>
  <c r="BX37" i="38"/>
  <c r="BZ46" i="38"/>
  <c r="CA35" i="38"/>
  <c r="BX38" i="38"/>
  <c r="CA46" i="38"/>
  <c r="BS47" i="38"/>
  <c r="BT47" i="38"/>
  <c r="BU47" i="38"/>
  <c r="BV47" i="38"/>
  <c r="BW47" i="38"/>
  <c r="BX47" i="38"/>
  <c r="BZ36" i="38"/>
  <c r="BY37" i="38"/>
  <c r="BZ47" i="38"/>
  <c r="CA36" i="38"/>
  <c r="BY38" i="38"/>
  <c r="CA47" i="38"/>
  <c r="BS48" i="38"/>
  <c r="BT48" i="38"/>
  <c r="BU48" i="38"/>
  <c r="BV48" i="38"/>
  <c r="BW48" i="38"/>
  <c r="BX48" i="38"/>
  <c r="BY48" i="38"/>
  <c r="CA37" i="38"/>
  <c r="BZ38" i="38"/>
  <c r="CA48" i="38"/>
  <c r="BS49" i="38"/>
  <c r="BT49" i="38"/>
  <c r="BU49" i="38"/>
  <c r="BV49" i="38"/>
  <c r="BW49" i="38"/>
  <c r="BX49" i="38"/>
  <c r="BY49" i="38"/>
  <c r="BZ49" i="38"/>
  <c r="E47" i="38" a="1"/>
  <c r="E47" i="38"/>
  <c r="F47" i="38" a="1"/>
  <c r="F47" i="38"/>
  <c r="G47" i="38" a="1"/>
  <c r="H47" i="38" a="1"/>
  <c r="I47" i="38" a="1"/>
  <c r="J47" i="38" a="1"/>
  <c r="K47" i="38" a="1"/>
  <c r="L47" i="38" a="1"/>
  <c r="M47" i="38" a="1"/>
  <c r="N47" i="38" a="1"/>
  <c r="O47" i="38" a="1"/>
  <c r="P47" i="38" a="1"/>
  <c r="Q47" i="38" a="1"/>
  <c r="R47" i="38" a="1"/>
  <c r="S47" i="38" a="1"/>
  <c r="T47" i="38" a="1"/>
  <c r="U47" i="38" a="1"/>
  <c r="V47" i="38" a="1"/>
  <c r="W47" i="38" a="1"/>
  <c r="X47" i="38" a="1"/>
  <c r="Y47" i="38" a="1"/>
  <c r="Z47" i="38" a="1"/>
  <c r="AA47" i="38" a="1"/>
  <c r="AB47" i="38" a="1"/>
  <c r="AC47" i="38" a="1"/>
  <c r="AD47" i="38" a="1"/>
  <c r="AE47" i="38" a="1"/>
  <c r="AF47" i="38" a="1"/>
  <c r="AG47" i="38" a="1"/>
  <c r="AH47" i="38" a="1"/>
  <c r="AI47" i="38" a="1"/>
  <c r="AJ47" i="38" a="1"/>
  <c r="AK47" i="38" a="1"/>
  <c r="AL47" i="38" a="1"/>
  <c r="AM47" i="38" a="1"/>
  <c r="AN47" i="38" a="1"/>
  <c r="AO47" i="38" a="1"/>
  <c r="AP47" i="38" a="1"/>
  <c r="AQ47" i="38" a="1"/>
  <c r="AR47" i="38" a="1"/>
  <c r="AS47" i="38" a="1"/>
  <c r="AT47" i="38" a="1"/>
  <c r="AU47" i="38" a="1"/>
  <c r="AV47" i="38" a="1"/>
  <c r="AW47" i="38" a="1"/>
  <c r="AX47" i="38" a="1"/>
  <c r="AY47" i="38" a="1"/>
  <c r="AZ47" i="38" a="1"/>
  <c r="BA47" i="38" a="1"/>
  <c r="BB47" i="38" a="1"/>
  <c r="BC47" i="38" a="1"/>
  <c r="BD47" i="38" a="1"/>
  <c r="BE47" i="38" a="1"/>
  <c r="BF47" i="38" a="1"/>
  <c r="BG47" i="38" a="1"/>
  <c r="BH47" i="38" a="1"/>
  <c r="BI47" i="38" a="1"/>
  <c r="BJ47" i="38" a="1"/>
  <c r="BK47" i="38" a="1"/>
  <c r="BL47" i="38" a="1"/>
  <c r="BM47" i="38" a="1"/>
  <c r="BN47" i="38" a="1"/>
  <c r="BO47" i="38" a="1"/>
  <c r="BP47" i="38" a="1"/>
  <c r="G47" i="38"/>
  <c r="H47" i="38"/>
  <c r="I47" i="38"/>
  <c r="J47" i="38"/>
  <c r="K47" i="38"/>
  <c r="L47" i="38"/>
  <c r="M47" i="38"/>
  <c r="N47" i="38"/>
  <c r="O47" i="38"/>
  <c r="P47" i="38"/>
  <c r="Q47" i="38"/>
  <c r="R47" i="38"/>
  <c r="S47" i="38"/>
  <c r="T47" i="38"/>
  <c r="U47" i="38"/>
  <c r="V47" i="38"/>
  <c r="W47" i="38"/>
  <c r="X47" i="38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N47" i="38"/>
  <c r="AO47" i="38"/>
  <c r="AP47" i="38"/>
  <c r="AQ47" i="38"/>
  <c r="AR47" i="38"/>
  <c r="AS47" i="38"/>
  <c r="AT47" i="38"/>
  <c r="AU47" i="38"/>
  <c r="AV47" i="38"/>
  <c r="AW47" i="38"/>
  <c r="AX47" i="38"/>
  <c r="AY47" i="38"/>
  <c r="AZ47" i="38"/>
  <c r="BA47" i="38"/>
  <c r="BB47" i="38"/>
  <c r="BC47" i="38"/>
  <c r="BD47" i="38"/>
  <c r="BE47" i="38"/>
  <c r="BF47" i="38"/>
  <c r="BG47" i="38"/>
  <c r="BH47" i="38"/>
  <c r="BI47" i="38"/>
  <c r="BJ47" i="38"/>
  <c r="BK47" i="38"/>
  <c r="BL47" i="38"/>
  <c r="BM47" i="38"/>
  <c r="BN47" i="38"/>
  <c r="BO47" i="38"/>
  <c r="BP47" i="38"/>
  <c r="AB23" i="38"/>
  <c r="E58" i="38" a="1"/>
  <c r="E58" i="38"/>
  <c r="F58" i="38" a="1"/>
  <c r="F58" i="38"/>
  <c r="G58" i="38" a="1"/>
  <c r="H58" i="38" a="1"/>
  <c r="I58" i="38" a="1"/>
  <c r="J58" i="38" a="1"/>
  <c r="K58" i="38" a="1"/>
  <c r="L58" i="38" a="1"/>
  <c r="M58" i="38" a="1"/>
  <c r="N58" i="38" a="1"/>
  <c r="O58" i="38" a="1"/>
  <c r="P58" i="38" a="1"/>
  <c r="Q58" i="38" a="1"/>
  <c r="R58" i="38" a="1"/>
  <c r="S58" i="38" a="1"/>
  <c r="T58" i="38" a="1"/>
  <c r="U58" i="38" a="1"/>
  <c r="V58" i="38" a="1"/>
  <c r="W58" i="38" a="1"/>
  <c r="X58" i="38" a="1"/>
  <c r="Y58" i="38" a="1"/>
  <c r="Z58" i="38" a="1"/>
  <c r="AA58" i="38" a="1"/>
  <c r="AB58" i="38" a="1"/>
  <c r="AC58" i="38" a="1"/>
  <c r="AD58" i="38" a="1"/>
  <c r="AE58" i="38" a="1"/>
  <c r="AF58" i="38" a="1"/>
  <c r="AG58" i="38" a="1"/>
  <c r="AH58" i="38" a="1"/>
  <c r="AI58" i="38" a="1"/>
  <c r="AJ58" i="38" a="1"/>
  <c r="AK58" i="38" a="1"/>
  <c r="AL58" i="38" a="1"/>
  <c r="AM58" i="38" a="1"/>
  <c r="AN58" i="38" a="1"/>
  <c r="AO58" i="38" a="1"/>
  <c r="AP58" i="38" a="1"/>
  <c r="AQ58" i="38" a="1"/>
  <c r="AR58" i="38" a="1"/>
  <c r="AS58" i="38" a="1"/>
  <c r="AT58" i="38" a="1"/>
  <c r="AU58" i="38" a="1"/>
  <c r="AV58" i="38" a="1"/>
  <c r="AW58" i="38" a="1"/>
  <c r="AX58" i="38" a="1"/>
  <c r="AY58" i="38" a="1"/>
  <c r="AZ58" i="38" a="1"/>
  <c r="BA58" i="38" a="1"/>
  <c r="BB58" i="38" a="1"/>
  <c r="BC58" i="38" a="1"/>
  <c r="BD58" i="38" a="1"/>
  <c r="BE58" i="38" a="1"/>
  <c r="BF58" i="38" a="1"/>
  <c r="BG58" i="38" a="1"/>
  <c r="BH58" i="38" a="1"/>
  <c r="BI58" i="38" a="1"/>
  <c r="BJ58" i="38" a="1"/>
  <c r="BK58" i="38" a="1"/>
  <c r="BL58" i="38" a="1"/>
  <c r="BM58" i="38" a="1"/>
  <c r="BN58" i="38" a="1"/>
  <c r="BO58" i="38" a="1"/>
  <c r="BP58" i="38" a="1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AQ58" i="38"/>
  <c r="AR58" i="38"/>
  <c r="AS58" i="38"/>
  <c r="AT58" i="38"/>
  <c r="AU58" i="38"/>
  <c r="AV58" i="38"/>
  <c r="AW58" i="38"/>
  <c r="AX58" i="38"/>
  <c r="AY58" i="38"/>
  <c r="AZ58" i="38"/>
  <c r="BA58" i="38"/>
  <c r="BB58" i="38"/>
  <c r="BC58" i="38"/>
  <c r="BD58" i="38"/>
  <c r="BE58" i="38"/>
  <c r="BF58" i="38"/>
  <c r="BG58" i="38"/>
  <c r="BH58" i="38"/>
  <c r="BI58" i="38"/>
  <c r="BJ58" i="38"/>
  <c r="BK58" i="38"/>
  <c r="BL58" i="38"/>
  <c r="BM58" i="38"/>
  <c r="BN58" i="38"/>
  <c r="BO58" i="38"/>
  <c r="BP58" i="38"/>
  <c r="AC23" i="38"/>
  <c r="W23" i="38"/>
  <c r="E37" i="38" a="1"/>
  <c r="E37" i="38"/>
  <c r="F37" i="38" a="1"/>
  <c r="F37" i="38"/>
  <c r="G37" i="38" a="1"/>
  <c r="H37" i="38" a="1"/>
  <c r="I37" i="38" a="1"/>
  <c r="J37" i="38" a="1"/>
  <c r="K37" i="38" a="1"/>
  <c r="L37" i="38" a="1"/>
  <c r="M37" i="38" a="1"/>
  <c r="N37" i="38" a="1"/>
  <c r="O37" i="38" a="1"/>
  <c r="P37" i="38" a="1"/>
  <c r="Q37" i="38" a="1"/>
  <c r="R37" i="38" a="1"/>
  <c r="S37" i="38" a="1"/>
  <c r="T37" i="38" a="1"/>
  <c r="U37" i="38" a="1"/>
  <c r="V37" i="38" a="1"/>
  <c r="W37" i="38" a="1"/>
  <c r="X37" i="38" a="1"/>
  <c r="Y37" i="38" a="1"/>
  <c r="Z37" i="38" a="1"/>
  <c r="AA37" i="38" a="1"/>
  <c r="AB37" i="38" a="1"/>
  <c r="AC37" i="38" a="1"/>
  <c r="AD37" i="38" a="1"/>
  <c r="AE37" i="38" a="1"/>
  <c r="AF37" i="38" a="1"/>
  <c r="AG37" i="38" a="1"/>
  <c r="AH37" i="38" a="1"/>
  <c r="AI37" i="38" a="1"/>
  <c r="AJ37" i="38" a="1"/>
  <c r="AK37" i="38" a="1"/>
  <c r="AL37" i="38" a="1"/>
  <c r="AM37" i="38" a="1"/>
  <c r="AN37" i="38" a="1"/>
  <c r="AO37" i="38" a="1"/>
  <c r="AP37" i="38" a="1"/>
  <c r="AQ37" i="38" a="1"/>
  <c r="AR37" i="38" a="1"/>
  <c r="AS37" i="38" a="1"/>
  <c r="AT37" i="38" a="1"/>
  <c r="AU37" i="38" a="1"/>
  <c r="AV37" i="38" a="1"/>
  <c r="AW37" i="38" a="1"/>
  <c r="AX37" i="38" a="1"/>
  <c r="AY37" i="38" a="1"/>
  <c r="AZ37" i="38" a="1"/>
  <c r="BA37" i="38" a="1"/>
  <c r="BB37" i="38" a="1"/>
  <c r="BC37" i="38" a="1"/>
  <c r="BD37" i="38" a="1"/>
  <c r="BE37" i="38" a="1"/>
  <c r="BF37" i="38" a="1"/>
  <c r="BG37" i="38" a="1"/>
  <c r="BH37" i="38" a="1"/>
  <c r="BI37" i="38" a="1"/>
  <c r="BJ37" i="38" a="1"/>
  <c r="BK37" i="38" a="1"/>
  <c r="BL37" i="38" a="1"/>
  <c r="BM37" i="38" a="1"/>
  <c r="BN37" i="38" a="1"/>
  <c r="BO37" i="38" a="1"/>
  <c r="BP37" i="38" a="1"/>
  <c r="G37" i="38"/>
  <c r="H37" i="38"/>
  <c r="I37" i="38"/>
  <c r="J37" i="38"/>
  <c r="K37" i="38"/>
  <c r="L37" i="38"/>
  <c r="M37" i="38"/>
  <c r="N37" i="38"/>
  <c r="O37" i="38"/>
  <c r="P37" i="38"/>
  <c r="Q37" i="38"/>
  <c r="R37" i="38"/>
  <c r="S37" i="38"/>
  <c r="T37" i="38"/>
  <c r="U37" i="38"/>
  <c r="V37" i="38"/>
  <c r="W37" i="38"/>
  <c r="X37" i="38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N37" i="38"/>
  <c r="AO37" i="38"/>
  <c r="AP37" i="38"/>
  <c r="AQ37" i="38"/>
  <c r="AR37" i="38"/>
  <c r="AS37" i="38"/>
  <c r="AT37" i="38"/>
  <c r="AU37" i="38"/>
  <c r="AV37" i="38"/>
  <c r="AW37" i="38"/>
  <c r="AX37" i="38"/>
  <c r="AY37" i="38"/>
  <c r="AZ37" i="38"/>
  <c r="BA37" i="38"/>
  <c r="BB37" i="38"/>
  <c r="BC37" i="38"/>
  <c r="BD37" i="38"/>
  <c r="BE37" i="38"/>
  <c r="BF37" i="38"/>
  <c r="BG37" i="38"/>
  <c r="BH37" i="38"/>
  <c r="BI37" i="38"/>
  <c r="BJ37" i="38"/>
  <c r="BK37" i="38"/>
  <c r="BL37" i="38"/>
  <c r="BM37" i="38"/>
  <c r="BN37" i="38"/>
  <c r="BO37" i="38"/>
  <c r="BP37" i="38"/>
  <c r="AA24" i="38"/>
  <c r="E48" i="38" a="1"/>
  <c r="E48" i="38"/>
  <c r="F48" i="38" a="1"/>
  <c r="F48" i="38"/>
  <c r="G48" i="38" a="1"/>
  <c r="H48" i="38" a="1"/>
  <c r="I48" i="38" a="1"/>
  <c r="J48" i="38" a="1"/>
  <c r="K48" i="38" a="1"/>
  <c r="L48" i="38" a="1"/>
  <c r="M48" i="38" a="1"/>
  <c r="N48" i="38" a="1"/>
  <c r="O48" i="38" a="1"/>
  <c r="P48" i="38" a="1"/>
  <c r="Q48" i="38" a="1"/>
  <c r="R48" i="38" a="1"/>
  <c r="S48" i="38" a="1"/>
  <c r="T48" i="38" a="1"/>
  <c r="U48" i="38" a="1"/>
  <c r="V48" i="38" a="1"/>
  <c r="W48" i="38" a="1"/>
  <c r="X48" i="38" a="1"/>
  <c r="Y48" i="38" a="1"/>
  <c r="Z48" i="38" a="1"/>
  <c r="AA48" i="38" a="1"/>
  <c r="AB48" i="38" a="1"/>
  <c r="AC48" i="38" a="1"/>
  <c r="AD48" i="38" a="1"/>
  <c r="AE48" i="38" a="1"/>
  <c r="AF48" i="38" a="1"/>
  <c r="AG48" i="38" a="1"/>
  <c r="AH48" i="38" a="1"/>
  <c r="AI48" i="38" a="1"/>
  <c r="AJ48" i="38" a="1"/>
  <c r="AK48" i="38" a="1"/>
  <c r="AL48" i="38" a="1"/>
  <c r="AM48" i="38" a="1"/>
  <c r="AN48" i="38" a="1"/>
  <c r="AO48" i="38" a="1"/>
  <c r="AP48" i="38" a="1"/>
  <c r="AQ48" i="38" a="1"/>
  <c r="AR48" i="38" a="1"/>
  <c r="AS48" i="38" a="1"/>
  <c r="AT48" i="38" a="1"/>
  <c r="AU48" i="38" a="1"/>
  <c r="AV48" i="38" a="1"/>
  <c r="AW48" i="38" a="1"/>
  <c r="AX48" i="38" a="1"/>
  <c r="AY48" i="38" a="1"/>
  <c r="AZ48" i="38" a="1"/>
  <c r="BA48" i="38" a="1"/>
  <c r="BB48" i="38" a="1"/>
  <c r="BC48" i="38" a="1"/>
  <c r="BD48" i="38" a="1"/>
  <c r="BE48" i="38" a="1"/>
  <c r="BF48" i="38" a="1"/>
  <c r="BG48" i="38" a="1"/>
  <c r="BH48" i="38" a="1"/>
  <c r="BI48" i="38" a="1"/>
  <c r="BJ48" i="38" a="1"/>
  <c r="BK48" i="38" a="1"/>
  <c r="BL48" i="38" a="1"/>
  <c r="BM48" i="38" a="1"/>
  <c r="BN48" i="38" a="1"/>
  <c r="BO48" i="38" a="1"/>
  <c r="BP48" i="38" a="1"/>
  <c r="G48" i="38"/>
  <c r="H48" i="38"/>
  <c r="I48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N48" i="38"/>
  <c r="AO48" i="38"/>
  <c r="AP48" i="38"/>
  <c r="AQ48" i="38"/>
  <c r="AR48" i="38"/>
  <c r="AS48" i="38"/>
  <c r="AT48" i="38"/>
  <c r="AU48" i="38"/>
  <c r="AV48" i="38"/>
  <c r="AW48" i="38"/>
  <c r="AX48" i="38"/>
  <c r="AY48" i="38"/>
  <c r="AZ48" i="38"/>
  <c r="BA48" i="38"/>
  <c r="BB48" i="38"/>
  <c r="BC48" i="38"/>
  <c r="BD48" i="38"/>
  <c r="BE48" i="38"/>
  <c r="BF48" i="38"/>
  <c r="BG48" i="38"/>
  <c r="BH48" i="38"/>
  <c r="BI48" i="38"/>
  <c r="BJ48" i="38"/>
  <c r="BK48" i="38"/>
  <c r="BL48" i="38"/>
  <c r="BM48" i="38"/>
  <c r="BN48" i="38"/>
  <c r="BO48" i="38"/>
  <c r="BP48" i="38"/>
  <c r="AB24" i="38"/>
  <c r="E59" i="38" a="1"/>
  <c r="E59" i="38"/>
  <c r="F59" i="38" a="1"/>
  <c r="F59" i="38"/>
  <c r="G59" i="38" a="1"/>
  <c r="H59" i="38" a="1"/>
  <c r="I59" i="38" a="1"/>
  <c r="J59" i="38" a="1"/>
  <c r="K59" i="38" a="1"/>
  <c r="L59" i="38" a="1"/>
  <c r="M59" i="38" a="1"/>
  <c r="N59" i="38" a="1"/>
  <c r="O59" i="38" a="1"/>
  <c r="P59" i="38" a="1"/>
  <c r="Q59" i="38" a="1"/>
  <c r="R59" i="38" a="1"/>
  <c r="S59" i="38" a="1"/>
  <c r="T59" i="38" a="1"/>
  <c r="U59" i="38" a="1"/>
  <c r="V59" i="38" a="1"/>
  <c r="W59" i="38" a="1"/>
  <c r="X59" i="38" a="1"/>
  <c r="Y59" i="38" a="1"/>
  <c r="Z59" i="38" a="1"/>
  <c r="AA59" i="38" a="1"/>
  <c r="AB59" i="38" a="1"/>
  <c r="AC59" i="38" a="1"/>
  <c r="AD59" i="38" a="1"/>
  <c r="AE59" i="38" a="1"/>
  <c r="AF59" i="38" a="1"/>
  <c r="AG59" i="38" a="1"/>
  <c r="AH59" i="38" a="1"/>
  <c r="AI59" i="38" a="1"/>
  <c r="AJ59" i="38" a="1"/>
  <c r="AK59" i="38" a="1"/>
  <c r="AL59" i="38" a="1"/>
  <c r="AM59" i="38" a="1"/>
  <c r="AN59" i="38" a="1"/>
  <c r="AO59" i="38" a="1"/>
  <c r="AP59" i="38" a="1"/>
  <c r="AQ59" i="38" a="1"/>
  <c r="AR59" i="38" a="1"/>
  <c r="AS59" i="38" a="1"/>
  <c r="AT59" i="38" a="1"/>
  <c r="AU59" i="38" a="1"/>
  <c r="AV59" i="38" a="1"/>
  <c r="AW59" i="38" a="1"/>
  <c r="AX59" i="38" a="1"/>
  <c r="AY59" i="38" a="1"/>
  <c r="AZ59" i="38" a="1"/>
  <c r="BA59" i="38" a="1"/>
  <c r="BB59" i="38" a="1"/>
  <c r="BC59" i="38" a="1"/>
  <c r="BD59" i="38" a="1"/>
  <c r="BE59" i="38" a="1"/>
  <c r="BF59" i="38" a="1"/>
  <c r="BG59" i="38" a="1"/>
  <c r="BH59" i="38" a="1"/>
  <c r="BI59" i="38" a="1"/>
  <c r="BJ59" i="38" a="1"/>
  <c r="BK59" i="38" a="1"/>
  <c r="BL59" i="38" a="1"/>
  <c r="BM59" i="38" a="1"/>
  <c r="BN59" i="38" a="1"/>
  <c r="BO59" i="38" a="1"/>
  <c r="BP59" i="38" a="1"/>
  <c r="G59" i="38"/>
  <c r="H59" i="38"/>
  <c r="I59" i="38"/>
  <c r="J59" i="38"/>
  <c r="K59" i="38"/>
  <c r="L59" i="38"/>
  <c r="M59" i="38"/>
  <c r="N59" i="38"/>
  <c r="O59" i="38"/>
  <c r="P59" i="38"/>
  <c r="Q59" i="38"/>
  <c r="R59" i="38"/>
  <c r="S59" i="38"/>
  <c r="T59" i="38"/>
  <c r="U59" i="38"/>
  <c r="V59" i="38"/>
  <c r="W59" i="38"/>
  <c r="X59" i="38"/>
  <c r="Y59" i="38"/>
  <c r="Z59" i="38"/>
  <c r="AA59" i="38"/>
  <c r="AB59" i="38"/>
  <c r="AC59" i="38"/>
  <c r="AD59" i="38"/>
  <c r="AE59" i="38"/>
  <c r="AF59" i="38"/>
  <c r="AG59" i="38"/>
  <c r="AH59" i="38"/>
  <c r="AI59" i="38"/>
  <c r="AJ59" i="38"/>
  <c r="AK59" i="38"/>
  <c r="AL59" i="38"/>
  <c r="AM59" i="38"/>
  <c r="AN59" i="38"/>
  <c r="AO59" i="38"/>
  <c r="AP59" i="38"/>
  <c r="AQ59" i="38"/>
  <c r="AR59" i="38"/>
  <c r="AS59" i="38"/>
  <c r="AT59" i="38"/>
  <c r="AU59" i="38"/>
  <c r="AV59" i="38"/>
  <c r="AW59" i="38"/>
  <c r="AX59" i="38"/>
  <c r="AY59" i="38"/>
  <c r="AZ59" i="38"/>
  <c r="BA59" i="38"/>
  <c r="BB59" i="38"/>
  <c r="BC59" i="38"/>
  <c r="BD59" i="38"/>
  <c r="BE59" i="38"/>
  <c r="BF59" i="38"/>
  <c r="BG59" i="38"/>
  <c r="BH59" i="38"/>
  <c r="BI59" i="38"/>
  <c r="BJ59" i="38"/>
  <c r="BK59" i="38"/>
  <c r="BL59" i="38"/>
  <c r="BM59" i="38"/>
  <c r="BN59" i="38"/>
  <c r="BO59" i="38"/>
  <c r="BP59" i="38"/>
  <c r="AC24" i="38"/>
  <c r="W24" i="38"/>
  <c r="E38" i="38" a="1"/>
  <c r="E38" i="38"/>
  <c r="F38" i="38" a="1"/>
  <c r="F38" i="38"/>
  <c r="G38" i="38" a="1"/>
  <c r="H38" i="38" a="1"/>
  <c r="I38" i="38" a="1"/>
  <c r="J38" i="38" a="1"/>
  <c r="K38" i="38" a="1"/>
  <c r="L38" i="38" a="1"/>
  <c r="M38" i="38" a="1"/>
  <c r="N38" i="38" a="1"/>
  <c r="O38" i="38" a="1"/>
  <c r="P38" i="38" a="1"/>
  <c r="Q38" i="38" a="1"/>
  <c r="R38" i="38" a="1"/>
  <c r="S38" i="38" a="1"/>
  <c r="T38" i="38" a="1"/>
  <c r="U38" i="38" a="1"/>
  <c r="V38" i="38" a="1"/>
  <c r="W38" i="38" a="1"/>
  <c r="X38" i="38" a="1"/>
  <c r="Y38" i="38" a="1"/>
  <c r="Z38" i="38" a="1"/>
  <c r="AA38" i="38" a="1"/>
  <c r="AB38" i="38" a="1"/>
  <c r="AC38" i="38" a="1"/>
  <c r="AD38" i="38" a="1"/>
  <c r="AE38" i="38" a="1"/>
  <c r="AF38" i="38" a="1"/>
  <c r="AG38" i="38" a="1"/>
  <c r="AH38" i="38" a="1"/>
  <c r="AI38" i="38" a="1"/>
  <c r="AJ38" i="38" a="1"/>
  <c r="AK38" i="38" a="1"/>
  <c r="AL38" i="38" a="1"/>
  <c r="AM38" i="38" a="1"/>
  <c r="AN38" i="38" a="1"/>
  <c r="AO38" i="38" a="1"/>
  <c r="AP38" i="38" a="1"/>
  <c r="AQ38" i="38" a="1"/>
  <c r="AR38" i="38" a="1"/>
  <c r="AS38" i="38" a="1"/>
  <c r="AT38" i="38" a="1"/>
  <c r="AU38" i="38" a="1"/>
  <c r="AV38" i="38" a="1"/>
  <c r="AW38" i="38" a="1"/>
  <c r="AX38" i="38" a="1"/>
  <c r="AY38" i="38" a="1"/>
  <c r="AZ38" i="38" a="1"/>
  <c r="BA38" i="38" a="1"/>
  <c r="BB38" i="38" a="1"/>
  <c r="BC38" i="38" a="1"/>
  <c r="BD38" i="38" a="1"/>
  <c r="BE38" i="38" a="1"/>
  <c r="BF38" i="38" a="1"/>
  <c r="BG38" i="38" a="1"/>
  <c r="BH38" i="38" a="1"/>
  <c r="BI38" i="38" a="1"/>
  <c r="BJ38" i="38" a="1"/>
  <c r="BK38" i="38" a="1"/>
  <c r="BL38" i="38" a="1"/>
  <c r="BM38" i="38" a="1"/>
  <c r="BN38" i="38" a="1"/>
  <c r="BO38" i="38" a="1"/>
  <c r="BP38" i="38" a="1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N38" i="38"/>
  <c r="AO38" i="38"/>
  <c r="AP38" i="38"/>
  <c r="AQ38" i="38"/>
  <c r="AR38" i="38"/>
  <c r="AS38" i="38"/>
  <c r="AT38" i="38"/>
  <c r="AU38" i="38"/>
  <c r="AV38" i="38"/>
  <c r="AW38" i="38"/>
  <c r="AX38" i="38"/>
  <c r="AY38" i="38"/>
  <c r="AZ38" i="38"/>
  <c r="BA38" i="38"/>
  <c r="BB38" i="38"/>
  <c r="BC38" i="38"/>
  <c r="BD38" i="38"/>
  <c r="BE38" i="38"/>
  <c r="BF38" i="38"/>
  <c r="BG38" i="38"/>
  <c r="BH38" i="38"/>
  <c r="BI38" i="38"/>
  <c r="BJ38" i="38"/>
  <c r="BK38" i="38"/>
  <c r="BL38" i="38"/>
  <c r="BM38" i="38"/>
  <c r="BN38" i="38"/>
  <c r="BO38" i="38"/>
  <c r="BP38" i="38"/>
  <c r="AA25" i="38"/>
  <c r="E49" i="38" a="1"/>
  <c r="E49" i="38"/>
  <c r="F49" i="38" a="1"/>
  <c r="F49" i="38"/>
  <c r="G49" i="38" a="1"/>
  <c r="H49" i="38" a="1"/>
  <c r="I49" i="38" a="1"/>
  <c r="J49" i="38" a="1"/>
  <c r="K49" i="38" a="1"/>
  <c r="L49" i="38" a="1"/>
  <c r="M49" i="38" a="1"/>
  <c r="N49" i="38" a="1"/>
  <c r="O49" i="38" a="1"/>
  <c r="P49" i="38" a="1"/>
  <c r="Q49" i="38" a="1"/>
  <c r="R49" i="38" a="1"/>
  <c r="S49" i="38" a="1"/>
  <c r="T49" i="38" a="1"/>
  <c r="U49" i="38" a="1"/>
  <c r="V49" i="38" a="1"/>
  <c r="W49" i="38" a="1"/>
  <c r="X49" i="38" a="1"/>
  <c r="Y49" i="38" a="1"/>
  <c r="Z49" i="38" a="1"/>
  <c r="AA49" i="38" a="1"/>
  <c r="AB49" i="38" a="1"/>
  <c r="AC49" i="38" a="1"/>
  <c r="AD49" i="38" a="1"/>
  <c r="AE49" i="38" a="1"/>
  <c r="AF49" i="38" a="1"/>
  <c r="AG49" i="38" a="1"/>
  <c r="AH49" i="38" a="1"/>
  <c r="AI49" i="38" a="1"/>
  <c r="AJ49" i="38" a="1"/>
  <c r="AK49" i="38" a="1"/>
  <c r="AL49" i="38" a="1"/>
  <c r="AM49" i="38" a="1"/>
  <c r="AN49" i="38" a="1"/>
  <c r="AO49" i="38" a="1"/>
  <c r="AP49" i="38" a="1"/>
  <c r="AQ49" i="38" a="1"/>
  <c r="AR49" i="38" a="1"/>
  <c r="AS49" i="38" a="1"/>
  <c r="AT49" i="38" a="1"/>
  <c r="AU49" i="38" a="1"/>
  <c r="AV49" i="38" a="1"/>
  <c r="AW49" i="38" a="1"/>
  <c r="AX49" i="38" a="1"/>
  <c r="AY49" i="38" a="1"/>
  <c r="AZ49" i="38" a="1"/>
  <c r="BA49" i="38" a="1"/>
  <c r="BB49" i="38" a="1"/>
  <c r="BC49" i="38" a="1"/>
  <c r="BD49" i="38" a="1"/>
  <c r="BE49" i="38" a="1"/>
  <c r="BF49" i="38" a="1"/>
  <c r="BG49" i="38" a="1"/>
  <c r="BH49" i="38" a="1"/>
  <c r="BI49" i="38" a="1"/>
  <c r="BJ49" i="38" a="1"/>
  <c r="BK49" i="38" a="1"/>
  <c r="BL49" i="38" a="1"/>
  <c r="BM49" i="38" a="1"/>
  <c r="BN49" i="38" a="1"/>
  <c r="BO49" i="38" a="1"/>
  <c r="BP49" i="38" a="1"/>
  <c r="G49" i="38"/>
  <c r="H49" i="38"/>
  <c r="I49" i="38"/>
  <c r="J49" i="38"/>
  <c r="K49" i="38"/>
  <c r="L49" i="38"/>
  <c r="M49" i="38"/>
  <c r="N49" i="38"/>
  <c r="O49" i="38"/>
  <c r="P49" i="38"/>
  <c r="Q49" i="38"/>
  <c r="R49" i="38"/>
  <c r="S49" i="38"/>
  <c r="T49" i="38"/>
  <c r="U49" i="38"/>
  <c r="V49" i="38"/>
  <c r="W49" i="38"/>
  <c r="X49" i="38"/>
  <c r="Y49" i="38"/>
  <c r="Z49" i="38"/>
  <c r="AA49" i="38"/>
  <c r="AB49" i="38"/>
  <c r="AC49" i="38"/>
  <c r="AD49" i="38"/>
  <c r="AE49" i="38"/>
  <c r="AF49" i="38"/>
  <c r="AG49" i="38"/>
  <c r="AH49" i="38"/>
  <c r="AI49" i="38"/>
  <c r="AJ49" i="38"/>
  <c r="AK49" i="38"/>
  <c r="AL49" i="38"/>
  <c r="AM49" i="38"/>
  <c r="AN49" i="38"/>
  <c r="AO49" i="38"/>
  <c r="AP49" i="38"/>
  <c r="AQ49" i="38"/>
  <c r="AR49" i="38"/>
  <c r="AS49" i="38"/>
  <c r="AT49" i="38"/>
  <c r="AU49" i="38"/>
  <c r="AV49" i="38"/>
  <c r="AW49" i="38"/>
  <c r="AX49" i="38"/>
  <c r="AY49" i="38"/>
  <c r="AZ49" i="38"/>
  <c r="BA49" i="38"/>
  <c r="BB49" i="38"/>
  <c r="BC49" i="38"/>
  <c r="BD49" i="38"/>
  <c r="BE49" i="38"/>
  <c r="BF49" i="38"/>
  <c r="BG49" i="38"/>
  <c r="BH49" i="38"/>
  <c r="BI49" i="38"/>
  <c r="BJ49" i="38"/>
  <c r="BK49" i="38"/>
  <c r="BL49" i="38"/>
  <c r="BM49" i="38"/>
  <c r="BN49" i="38"/>
  <c r="BO49" i="38"/>
  <c r="BP49" i="38"/>
  <c r="AB25" i="38"/>
  <c r="E60" i="38" a="1"/>
  <c r="E60" i="38"/>
  <c r="F60" i="38" a="1"/>
  <c r="F60" i="38"/>
  <c r="G60" i="38" a="1"/>
  <c r="H60" i="38" a="1"/>
  <c r="I60" i="38" a="1"/>
  <c r="J60" i="38" a="1"/>
  <c r="K60" i="38" a="1"/>
  <c r="L60" i="38" a="1"/>
  <c r="M60" i="38" a="1"/>
  <c r="N60" i="38" a="1"/>
  <c r="O60" i="38" a="1"/>
  <c r="P60" i="38" a="1"/>
  <c r="Q60" i="38" a="1"/>
  <c r="R60" i="38" a="1"/>
  <c r="S60" i="38" a="1"/>
  <c r="T60" i="38" a="1"/>
  <c r="U60" i="38" a="1"/>
  <c r="V60" i="38" a="1"/>
  <c r="W60" i="38" a="1"/>
  <c r="X60" i="38" a="1"/>
  <c r="Y60" i="38" a="1"/>
  <c r="Z60" i="38" a="1"/>
  <c r="AA60" i="38" a="1"/>
  <c r="AB60" i="38" a="1"/>
  <c r="AC60" i="38" a="1"/>
  <c r="AD60" i="38" a="1"/>
  <c r="AE60" i="38" a="1"/>
  <c r="AF60" i="38" a="1"/>
  <c r="AG60" i="38" a="1"/>
  <c r="AH60" i="38" a="1"/>
  <c r="AI60" i="38" a="1"/>
  <c r="AJ60" i="38" a="1"/>
  <c r="AK60" i="38" a="1"/>
  <c r="AL60" i="38" a="1"/>
  <c r="AM60" i="38" a="1"/>
  <c r="AN60" i="38" a="1"/>
  <c r="AO60" i="38" a="1"/>
  <c r="AP60" i="38" a="1"/>
  <c r="AQ60" i="38" a="1"/>
  <c r="AR60" i="38" a="1"/>
  <c r="AS60" i="38" a="1"/>
  <c r="AT60" i="38" a="1"/>
  <c r="AU60" i="38" a="1"/>
  <c r="AV60" i="38" a="1"/>
  <c r="AW60" i="38" a="1"/>
  <c r="AX60" i="38" a="1"/>
  <c r="AY60" i="38" a="1"/>
  <c r="AZ60" i="38" a="1"/>
  <c r="BA60" i="38" a="1"/>
  <c r="BB60" i="38" a="1"/>
  <c r="BC60" i="38" a="1"/>
  <c r="BD60" i="38" a="1"/>
  <c r="BE60" i="38" a="1"/>
  <c r="BF60" i="38" a="1"/>
  <c r="BG60" i="38" a="1"/>
  <c r="BH60" i="38" a="1"/>
  <c r="BI60" i="38" a="1"/>
  <c r="BJ60" i="38" a="1"/>
  <c r="BK60" i="38" a="1"/>
  <c r="BL60" i="38" a="1"/>
  <c r="BM60" i="38" a="1"/>
  <c r="BN60" i="38" a="1"/>
  <c r="BO60" i="38" a="1"/>
  <c r="BP60" i="38" a="1"/>
  <c r="G60" i="38"/>
  <c r="H60" i="38"/>
  <c r="I60" i="38"/>
  <c r="J60" i="38"/>
  <c r="K60" i="38"/>
  <c r="L60" i="38"/>
  <c r="M60" i="38"/>
  <c r="N60" i="38"/>
  <c r="O60" i="38"/>
  <c r="P60" i="38"/>
  <c r="Q60" i="38"/>
  <c r="R60" i="38"/>
  <c r="S60" i="38"/>
  <c r="T60" i="38"/>
  <c r="U60" i="38"/>
  <c r="V60" i="38"/>
  <c r="W60" i="38"/>
  <c r="X60" i="38"/>
  <c r="Y60" i="38"/>
  <c r="Z60" i="38"/>
  <c r="AA60" i="38"/>
  <c r="AB60" i="38"/>
  <c r="AC60" i="38"/>
  <c r="AD60" i="38"/>
  <c r="AE60" i="38"/>
  <c r="AF60" i="38"/>
  <c r="AG60" i="38"/>
  <c r="AH60" i="38"/>
  <c r="AI60" i="38"/>
  <c r="AJ60" i="38"/>
  <c r="AK60" i="38"/>
  <c r="AL60" i="38"/>
  <c r="AM60" i="38"/>
  <c r="AN60" i="38"/>
  <c r="AO60" i="38"/>
  <c r="AP60" i="38"/>
  <c r="AQ60" i="38"/>
  <c r="AR60" i="38"/>
  <c r="AS60" i="38"/>
  <c r="AT60" i="38"/>
  <c r="AU60" i="38"/>
  <c r="AV60" i="38"/>
  <c r="AW60" i="38"/>
  <c r="AX60" i="38"/>
  <c r="AY60" i="38"/>
  <c r="AZ60" i="38"/>
  <c r="BA60" i="38"/>
  <c r="BB60" i="38"/>
  <c r="BC60" i="38"/>
  <c r="BD60" i="38"/>
  <c r="BE60" i="38"/>
  <c r="BF60" i="38"/>
  <c r="BG60" i="38"/>
  <c r="BH60" i="38"/>
  <c r="BI60" i="38"/>
  <c r="BJ60" i="38"/>
  <c r="BK60" i="38"/>
  <c r="BL60" i="38"/>
  <c r="BM60" i="38"/>
  <c r="BN60" i="38"/>
  <c r="BO60" i="38"/>
  <c r="BP60" i="38"/>
  <c r="AC25" i="38"/>
  <c r="W25" i="38"/>
  <c r="AG17" i="38"/>
  <c r="AD17" i="38"/>
  <c r="AE17" i="38"/>
  <c r="AE18" i="38"/>
  <c r="AE19" i="38"/>
  <c r="AE20" i="38"/>
  <c r="AE21" i="38"/>
  <c r="AE22" i="38"/>
  <c r="AE23" i="38"/>
  <c r="AE24" i="38"/>
  <c r="AE25" i="38"/>
  <c r="AF17" i="38"/>
  <c r="AH17" i="38"/>
  <c r="AG18" i="38"/>
  <c r="AD18" i="38"/>
  <c r="AF18" i="38"/>
  <c r="AH18" i="38"/>
  <c r="AG19" i="38"/>
  <c r="AD19" i="38"/>
  <c r="AF19" i="38"/>
  <c r="AH19" i="38"/>
  <c r="AG20" i="38"/>
  <c r="AD20" i="38"/>
  <c r="AF20" i="38"/>
  <c r="AH20" i="38"/>
  <c r="AG21" i="38"/>
  <c r="AD21" i="38"/>
  <c r="AF21" i="38"/>
  <c r="AH21" i="38"/>
  <c r="AG22" i="38"/>
  <c r="AD22" i="38"/>
  <c r="AF22" i="38"/>
  <c r="AH22" i="38"/>
  <c r="AG23" i="38"/>
  <c r="AD23" i="38"/>
  <c r="AF23" i="38"/>
  <c r="AH23" i="38"/>
  <c r="AG24" i="38"/>
  <c r="AD24" i="38"/>
  <c r="AF24" i="38"/>
  <c r="AH24" i="38"/>
  <c r="AG25" i="38"/>
  <c r="AD25" i="38"/>
  <c r="AF25" i="38"/>
  <c r="AH25" i="38"/>
  <c r="X17" i="38"/>
  <c r="X18" i="38"/>
  <c r="X19" i="38"/>
  <c r="X20" i="38"/>
  <c r="X21" i="38"/>
  <c r="X22" i="38"/>
  <c r="X23" i="38"/>
  <c r="X24" i="38"/>
  <c r="X25" i="38"/>
  <c r="E4" i="38"/>
  <c r="D4" i="38"/>
  <c r="E5" i="38"/>
  <c r="D5" i="38"/>
  <c r="E6" i="38"/>
  <c r="D6" i="38"/>
  <c r="E7" i="38"/>
  <c r="D7" i="38"/>
  <c r="E8" i="38"/>
  <c r="D8" i="38"/>
  <c r="E9" i="38"/>
  <c r="D9" i="38"/>
  <c r="E10" i="38"/>
  <c r="D10" i="38"/>
  <c r="E11" i="38"/>
  <c r="D11" i="38"/>
  <c r="E12" i="38"/>
  <c r="D12" i="38"/>
  <c r="C4" i="38"/>
  <c r="C5" i="38"/>
  <c r="C6" i="38"/>
  <c r="C7" i="38"/>
  <c r="N4" i="38"/>
  <c r="K4" i="38"/>
  <c r="N5" i="38"/>
  <c r="K5" i="38"/>
  <c r="N6" i="38"/>
  <c r="K6" i="38"/>
  <c r="N7" i="38"/>
  <c r="K7" i="38"/>
  <c r="N8" i="38"/>
  <c r="K8" i="38"/>
  <c r="N9" i="38"/>
  <c r="K9" i="38"/>
  <c r="N10" i="38"/>
  <c r="K10" i="38"/>
  <c r="N11" i="38"/>
  <c r="K11" i="38"/>
  <c r="N12" i="38"/>
  <c r="K12" i="38"/>
  <c r="K13" i="38"/>
  <c r="C8" i="38"/>
  <c r="C375" i="38"/>
  <c r="B387" i="38"/>
  <c r="AA5" i="26"/>
  <c r="C376" i="38"/>
  <c r="C387" i="38"/>
  <c r="AB5" i="26"/>
  <c r="C377" i="38"/>
  <c r="D387" i="38"/>
  <c r="AC5" i="26"/>
  <c r="C378" i="38"/>
  <c r="E387" i="38"/>
  <c r="AD5" i="26"/>
  <c r="C9" i="38"/>
  <c r="C379" i="38"/>
  <c r="F387" i="38"/>
  <c r="AE5" i="26"/>
  <c r="C380" i="38"/>
  <c r="G387" i="38"/>
  <c r="AF5" i="26"/>
  <c r="AA6" i="26"/>
  <c r="AA436" i="38"/>
  <c r="AB436" i="38"/>
  <c r="AB100" i="38"/>
  <c r="C388" i="38"/>
  <c r="AB6" i="26"/>
  <c r="AB148" i="38"/>
  <c r="AA406" i="38"/>
  <c r="AB406" i="38"/>
  <c r="D388" i="38"/>
  <c r="AC6" i="26"/>
  <c r="AB136" i="38"/>
  <c r="E388" i="38"/>
  <c r="AD6" i="26"/>
  <c r="AB64" i="38"/>
  <c r="F388" i="38"/>
  <c r="AE6" i="26"/>
  <c r="G388" i="38"/>
  <c r="AF6" i="26"/>
  <c r="AA388" i="38"/>
  <c r="AB388" i="38"/>
  <c r="B389" i="38"/>
  <c r="AA7" i="26"/>
  <c r="AB7" i="26"/>
  <c r="D389" i="38"/>
  <c r="AC7" i="26"/>
  <c r="AA412" i="38"/>
  <c r="AB412" i="38"/>
  <c r="E389" i="38"/>
  <c r="AD7" i="26"/>
  <c r="F389" i="38"/>
  <c r="AE7" i="26"/>
  <c r="G389" i="38"/>
  <c r="AF7" i="26"/>
  <c r="AB118" i="38"/>
  <c r="B390" i="38"/>
  <c r="AA8" i="26"/>
  <c r="C390" i="38"/>
  <c r="AB8" i="26"/>
  <c r="AC8" i="26"/>
  <c r="E390" i="38"/>
  <c r="AD8" i="26"/>
  <c r="AA430" i="38"/>
  <c r="AB430" i="38"/>
  <c r="F390" i="38"/>
  <c r="AE8" i="26"/>
  <c r="AB106" i="38"/>
  <c r="G390" i="38"/>
  <c r="AF8" i="26"/>
  <c r="AA424" i="38"/>
  <c r="AB424" i="38"/>
  <c r="B391" i="38"/>
  <c r="AA9" i="26"/>
  <c r="AB124" i="38"/>
  <c r="C391" i="38"/>
  <c r="AB9" i="26"/>
  <c r="D391" i="38"/>
  <c r="AC9" i="26"/>
  <c r="AD9" i="26"/>
  <c r="AA400" i="38"/>
  <c r="AB400" i="38"/>
  <c r="F391" i="38"/>
  <c r="AE9" i="26"/>
  <c r="G391" i="38"/>
  <c r="AF9" i="26"/>
  <c r="AA352" i="38"/>
  <c r="AB352" i="38"/>
  <c r="B392" i="38"/>
  <c r="AA10" i="26"/>
  <c r="C392" i="38"/>
  <c r="AB10" i="26"/>
  <c r="AB142" i="38"/>
  <c r="D392" i="38"/>
  <c r="AC10" i="26"/>
  <c r="AB112" i="38"/>
  <c r="E392" i="38"/>
  <c r="AD10" i="26"/>
  <c r="AE10" i="26"/>
  <c r="AA418" i="38"/>
  <c r="AB418" i="38"/>
  <c r="G392" i="38"/>
  <c r="AF10" i="26"/>
  <c r="B393" i="38"/>
  <c r="AA11" i="26"/>
  <c r="C393" i="38"/>
  <c r="AB11" i="26"/>
  <c r="AA394" i="38"/>
  <c r="AB394" i="38"/>
  <c r="D393" i="38"/>
  <c r="AC11" i="26"/>
  <c r="E393" i="38"/>
  <c r="AD11" i="26"/>
  <c r="AB130" i="38"/>
  <c r="F393" i="38"/>
  <c r="AE11" i="26"/>
  <c r="AF11" i="26"/>
  <c r="Q5" i="26" a="1"/>
  <c r="Q5" i="26"/>
  <c r="R5" i="26"/>
  <c r="S5" i="26"/>
  <c r="T5" i="26"/>
  <c r="U5" i="26"/>
  <c r="V5" i="26"/>
  <c r="W5" i="26"/>
  <c r="X5" i="26"/>
  <c r="Y5" i="26"/>
  <c r="Z5" i="26"/>
  <c r="B375" i="38"/>
  <c r="Q6" i="26"/>
  <c r="R6" i="26"/>
  <c r="D375" i="38"/>
  <c r="S6" i="26"/>
  <c r="E375" i="38"/>
  <c r="T6" i="26"/>
  <c r="F375" i="38"/>
  <c r="U6" i="26"/>
  <c r="G375" i="38"/>
  <c r="V6" i="26"/>
  <c r="H375" i="38"/>
  <c r="W6" i="26"/>
  <c r="I375" i="38"/>
  <c r="X6" i="26"/>
  <c r="J375" i="38"/>
  <c r="Y6" i="26"/>
  <c r="K375" i="38"/>
  <c r="Z6" i="26"/>
  <c r="B376" i="38"/>
  <c r="Q7" i="26"/>
  <c r="R7" i="26"/>
  <c r="D376" i="38"/>
  <c r="S7" i="26"/>
  <c r="E376" i="38"/>
  <c r="T7" i="26"/>
  <c r="F376" i="38"/>
  <c r="U7" i="26"/>
  <c r="G376" i="38"/>
  <c r="V7" i="26"/>
  <c r="H376" i="38"/>
  <c r="W7" i="26"/>
  <c r="I376" i="38"/>
  <c r="X7" i="26"/>
  <c r="J376" i="38"/>
  <c r="Y7" i="26"/>
  <c r="K376" i="38"/>
  <c r="Z7" i="26"/>
  <c r="B377" i="38"/>
  <c r="Q8" i="26"/>
  <c r="R8" i="26"/>
  <c r="D377" i="38"/>
  <c r="S8" i="26"/>
  <c r="E377" i="38"/>
  <c r="T8" i="26"/>
  <c r="F377" i="38"/>
  <c r="U8" i="26"/>
  <c r="G377" i="38"/>
  <c r="V8" i="26"/>
  <c r="H377" i="38"/>
  <c r="W8" i="26"/>
  <c r="I377" i="38"/>
  <c r="X8" i="26"/>
  <c r="J377" i="38"/>
  <c r="Y8" i="26"/>
  <c r="K377" i="38"/>
  <c r="Z8" i="26"/>
  <c r="B378" i="38"/>
  <c r="Q9" i="26"/>
  <c r="R9" i="26"/>
  <c r="D378" i="38"/>
  <c r="S9" i="26"/>
  <c r="E378" i="38"/>
  <c r="T9" i="26"/>
  <c r="F378" i="38"/>
  <c r="U9" i="26"/>
  <c r="G378" i="38"/>
  <c r="V9" i="26"/>
  <c r="H378" i="38"/>
  <c r="W9" i="26"/>
  <c r="I378" i="38"/>
  <c r="X9" i="26"/>
  <c r="J378" i="38"/>
  <c r="Y9" i="26"/>
  <c r="K378" i="38"/>
  <c r="Z9" i="26"/>
  <c r="B379" i="38"/>
  <c r="Q10" i="26"/>
  <c r="R10" i="26"/>
  <c r="D379" i="38"/>
  <c r="S10" i="26"/>
  <c r="E379" i="38"/>
  <c r="T10" i="26"/>
  <c r="F379" i="38"/>
  <c r="U10" i="26"/>
  <c r="G379" i="38"/>
  <c r="V10" i="26"/>
  <c r="H379" i="38"/>
  <c r="W10" i="26"/>
  <c r="I379" i="38"/>
  <c r="X10" i="26"/>
  <c r="J379" i="38"/>
  <c r="Y10" i="26"/>
  <c r="K379" i="38"/>
  <c r="Z10" i="26"/>
  <c r="B380" i="38"/>
  <c r="Q11" i="26"/>
  <c r="R11" i="26"/>
  <c r="D380" i="38"/>
  <c r="S11" i="26"/>
  <c r="E380" i="38"/>
  <c r="T11" i="26"/>
  <c r="F380" i="38"/>
  <c r="U11" i="26"/>
  <c r="G380" i="38"/>
  <c r="V11" i="26"/>
  <c r="H380" i="38"/>
  <c r="W11" i="26"/>
  <c r="I380" i="38"/>
  <c r="X11" i="26"/>
  <c r="J380" i="38"/>
  <c r="Y11" i="26"/>
  <c r="K380" i="38"/>
  <c r="Z11" i="26"/>
  <c r="E86" i="38"/>
  <c r="D86" i="38"/>
  <c r="C86" i="38"/>
  <c r="E85" i="38"/>
  <c r="D85" i="38"/>
  <c r="C85" i="38"/>
  <c r="E84" i="38"/>
  <c r="D84" i="38"/>
  <c r="C84" i="38"/>
  <c r="E83" i="38"/>
  <c r="D83" i="38"/>
  <c r="C83" i="38"/>
  <c r="E82" i="38"/>
  <c r="D82" i="38"/>
  <c r="C82" i="38"/>
  <c r="D81" i="38"/>
  <c r="C81" i="38"/>
  <c r="K368" i="38"/>
  <c r="J368" i="38"/>
  <c r="I368" i="38"/>
  <c r="H368" i="38"/>
  <c r="K367" i="38"/>
  <c r="J367" i="38"/>
  <c r="I367" i="38"/>
  <c r="H367" i="38"/>
  <c r="K366" i="38"/>
  <c r="J366" i="38"/>
  <c r="I366" i="38"/>
  <c r="H366" i="38"/>
  <c r="K365" i="38"/>
  <c r="J365" i="38"/>
  <c r="I365" i="38"/>
  <c r="H365" i="38"/>
  <c r="K364" i="38"/>
  <c r="J364" i="38"/>
  <c r="I364" i="38"/>
  <c r="H364" i="38"/>
  <c r="K363" i="38"/>
  <c r="J363" i="38"/>
  <c r="I363" i="38"/>
  <c r="H363" i="38"/>
  <c r="K362" i="38"/>
  <c r="J362" i="38"/>
  <c r="I362" i="38"/>
  <c r="H362" i="38"/>
  <c r="K361" i="38"/>
  <c r="J361" i="38"/>
  <c r="I361" i="38"/>
  <c r="H361" i="38"/>
  <c r="K360" i="38"/>
  <c r="J360" i="38"/>
  <c r="I360" i="38"/>
  <c r="H360" i="38"/>
  <c r="K359" i="38"/>
  <c r="J359" i="38"/>
  <c r="I359" i="38"/>
  <c r="H359" i="38"/>
  <c r="K358" i="38"/>
  <c r="J358" i="38"/>
  <c r="I358" i="38"/>
  <c r="H358" i="38"/>
  <c r="K357" i="38"/>
  <c r="J357" i="38"/>
  <c r="I357" i="38"/>
  <c r="H357" i="38"/>
  <c r="K356" i="38"/>
  <c r="J356" i="38"/>
  <c r="I356" i="38"/>
  <c r="H356" i="38"/>
  <c r="K355" i="38"/>
  <c r="J355" i="38"/>
  <c r="I355" i="38"/>
  <c r="H355" i="38"/>
  <c r="K354" i="38"/>
  <c r="J354" i="38"/>
  <c r="I354" i="38"/>
  <c r="H354" i="38"/>
  <c r="K353" i="38"/>
  <c r="J353" i="38"/>
  <c r="I353" i="38"/>
  <c r="H353" i="38"/>
  <c r="K352" i="38"/>
  <c r="J352" i="38"/>
  <c r="I352" i="38"/>
  <c r="H352" i="38"/>
  <c r="K351" i="38"/>
  <c r="J351" i="38"/>
  <c r="I351" i="38"/>
  <c r="H351" i="38"/>
  <c r="K350" i="38"/>
  <c r="J350" i="38"/>
  <c r="I350" i="38"/>
  <c r="H350" i="38"/>
  <c r="K349" i="38"/>
  <c r="J349" i="38"/>
  <c r="I349" i="38"/>
  <c r="H349" i="38"/>
  <c r="K348" i="38"/>
  <c r="J348" i="38"/>
  <c r="I348" i="38"/>
  <c r="H348" i="38"/>
  <c r="K347" i="38"/>
  <c r="J347" i="38"/>
  <c r="I347" i="38"/>
  <c r="H347" i="38"/>
  <c r="K346" i="38"/>
  <c r="J346" i="38"/>
  <c r="I346" i="38"/>
  <c r="H346" i="38"/>
  <c r="K345" i="38"/>
  <c r="J345" i="38"/>
  <c r="I345" i="38"/>
  <c r="H345" i="38"/>
  <c r="K344" i="38"/>
  <c r="J344" i="38"/>
  <c r="I344" i="38"/>
  <c r="H344" i="38"/>
  <c r="K343" i="38"/>
  <c r="J343" i="38"/>
  <c r="I343" i="38"/>
  <c r="H343" i="38"/>
  <c r="K342" i="38"/>
  <c r="J342" i="38"/>
  <c r="I342" i="38"/>
  <c r="H342" i="38"/>
  <c r="K341" i="38"/>
  <c r="J341" i="38"/>
  <c r="I341" i="38"/>
  <c r="H341" i="38"/>
  <c r="K340" i="38"/>
  <c r="J340" i="38"/>
  <c r="I340" i="38"/>
  <c r="H340" i="38"/>
  <c r="K339" i="38"/>
  <c r="J339" i="38"/>
  <c r="I339" i="38"/>
  <c r="H339" i="38"/>
  <c r="K338" i="38"/>
  <c r="J338" i="38"/>
  <c r="I338" i="38"/>
  <c r="H338" i="38"/>
  <c r="K337" i="38"/>
  <c r="J337" i="38"/>
  <c r="I337" i="38"/>
  <c r="H337" i="38"/>
  <c r="K336" i="38"/>
  <c r="J336" i="38"/>
  <c r="I336" i="38"/>
  <c r="H336" i="38"/>
  <c r="K335" i="38"/>
  <c r="J335" i="38"/>
  <c r="I335" i="38"/>
  <c r="H335" i="38"/>
  <c r="K334" i="38"/>
  <c r="J334" i="38"/>
  <c r="I334" i="38"/>
  <c r="H334" i="38"/>
  <c r="K333" i="38"/>
  <c r="J333" i="38"/>
  <c r="I333" i="38"/>
  <c r="H333" i="38"/>
  <c r="K332" i="38"/>
  <c r="J332" i="38"/>
  <c r="I332" i="38"/>
  <c r="H332" i="38"/>
  <c r="K331" i="38"/>
  <c r="J331" i="38"/>
  <c r="I331" i="38"/>
  <c r="H331" i="38"/>
  <c r="K330" i="38"/>
  <c r="J330" i="38"/>
  <c r="I330" i="38"/>
  <c r="H330" i="38"/>
  <c r="K329" i="38"/>
  <c r="J329" i="38"/>
  <c r="I329" i="38"/>
  <c r="H329" i="38"/>
  <c r="K328" i="38"/>
  <c r="J328" i="38"/>
  <c r="I328" i="38"/>
  <c r="H328" i="38"/>
  <c r="K327" i="38"/>
  <c r="J327" i="38"/>
  <c r="I327" i="38"/>
  <c r="H327" i="38"/>
  <c r="K326" i="38"/>
  <c r="J326" i="38"/>
  <c r="I326" i="38"/>
  <c r="H326" i="38"/>
  <c r="K325" i="38"/>
  <c r="J325" i="38"/>
  <c r="I325" i="38"/>
  <c r="H325" i="38"/>
  <c r="K324" i="38"/>
  <c r="J324" i="38"/>
  <c r="I324" i="38"/>
  <c r="H324" i="38"/>
  <c r="K323" i="38"/>
  <c r="J323" i="38"/>
  <c r="I323" i="38"/>
  <c r="H323" i="38"/>
  <c r="K322" i="38"/>
  <c r="J322" i="38"/>
  <c r="I322" i="38"/>
  <c r="H322" i="38"/>
  <c r="K321" i="38"/>
  <c r="J321" i="38"/>
  <c r="I321" i="38"/>
  <c r="H321" i="38"/>
  <c r="K320" i="38"/>
  <c r="J320" i="38"/>
  <c r="I320" i="38"/>
  <c r="H320" i="38"/>
  <c r="K319" i="38"/>
  <c r="J319" i="38"/>
  <c r="I319" i="38"/>
  <c r="H319" i="38"/>
  <c r="K318" i="38"/>
  <c r="J318" i="38"/>
  <c r="I318" i="38"/>
  <c r="H318" i="38"/>
  <c r="K317" i="38"/>
  <c r="J317" i="38"/>
  <c r="I317" i="38"/>
  <c r="H317" i="38"/>
  <c r="K316" i="38"/>
  <c r="J316" i="38"/>
  <c r="I316" i="38"/>
  <c r="H316" i="38"/>
  <c r="K315" i="38"/>
  <c r="J315" i="38"/>
  <c r="I315" i="38"/>
  <c r="H315" i="38"/>
  <c r="K314" i="38"/>
  <c r="J314" i="38"/>
  <c r="I314" i="38"/>
  <c r="H314" i="38"/>
  <c r="K313" i="38"/>
  <c r="J313" i="38"/>
  <c r="I313" i="38"/>
  <c r="H313" i="38"/>
  <c r="K312" i="38"/>
  <c r="J312" i="38"/>
  <c r="I312" i="38"/>
  <c r="H312" i="38"/>
  <c r="K311" i="38"/>
  <c r="J311" i="38"/>
  <c r="I311" i="38"/>
  <c r="H311" i="38"/>
  <c r="K310" i="38"/>
  <c r="J310" i="38"/>
  <c r="I310" i="38"/>
  <c r="H310" i="38"/>
  <c r="K309" i="38"/>
  <c r="J309" i="38"/>
  <c r="I309" i="38"/>
  <c r="H309" i="38"/>
  <c r="K308" i="38"/>
  <c r="J308" i="38"/>
  <c r="I308" i="38"/>
  <c r="H308" i="38"/>
  <c r="K307" i="38"/>
  <c r="J307" i="38"/>
  <c r="I307" i="38"/>
  <c r="H307" i="38"/>
  <c r="K306" i="38"/>
  <c r="J306" i="38"/>
  <c r="I306" i="38"/>
  <c r="H306" i="38"/>
  <c r="K305" i="38"/>
  <c r="J305" i="38"/>
  <c r="I305" i="38"/>
  <c r="H305" i="38"/>
  <c r="K304" i="38"/>
  <c r="J304" i="38"/>
  <c r="I304" i="38"/>
  <c r="H304" i="38"/>
  <c r="K303" i="38"/>
  <c r="J303" i="38"/>
  <c r="I303" i="38"/>
  <c r="H303" i="38"/>
  <c r="K302" i="38"/>
  <c r="J302" i="38"/>
  <c r="I302" i="38"/>
  <c r="H302" i="38"/>
  <c r="K301" i="38"/>
  <c r="J301" i="38"/>
  <c r="I301" i="38"/>
  <c r="H301" i="38"/>
  <c r="K300" i="38"/>
  <c r="J300" i="38"/>
  <c r="I300" i="38"/>
  <c r="H300" i="38"/>
  <c r="K299" i="38"/>
  <c r="J299" i="38"/>
  <c r="I299" i="38"/>
  <c r="H299" i="38"/>
  <c r="K298" i="38"/>
  <c r="J298" i="38"/>
  <c r="I298" i="38"/>
  <c r="H298" i="38"/>
  <c r="K297" i="38"/>
  <c r="J297" i="38"/>
  <c r="I297" i="38"/>
  <c r="H297" i="38"/>
  <c r="K296" i="38"/>
  <c r="J296" i="38"/>
  <c r="I296" i="38"/>
  <c r="H296" i="38"/>
  <c r="K295" i="38"/>
  <c r="J295" i="38"/>
  <c r="I295" i="38"/>
  <c r="H295" i="38"/>
  <c r="K294" i="38"/>
  <c r="J294" i="38"/>
  <c r="I294" i="38"/>
  <c r="H294" i="38"/>
  <c r="K293" i="38"/>
  <c r="J293" i="38"/>
  <c r="I293" i="38"/>
  <c r="H293" i="38"/>
  <c r="K292" i="38"/>
  <c r="J292" i="38"/>
  <c r="I292" i="38"/>
  <c r="H292" i="38"/>
  <c r="K291" i="38"/>
  <c r="J291" i="38"/>
  <c r="I291" i="38"/>
  <c r="H291" i="38"/>
  <c r="K290" i="38"/>
  <c r="J290" i="38"/>
  <c r="I290" i="38"/>
  <c r="H290" i="38"/>
  <c r="K289" i="38"/>
  <c r="J289" i="38"/>
  <c r="I289" i="38"/>
  <c r="H289" i="38"/>
  <c r="K288" i="38"/>
  <c r="J288" i="38"/>
  <c r="I288" i="38"/>
  <c r="H288" i="38"/>
  <c r="K287" i="38"/>
  <c r="J287" i="38"/>
  <c r="I287" i="38"/>
  <c r="H287" i="38"/>
  <c r="K286" i="38"/>
  <c r="J286" i="38"/>
  <c r="I286" i="38"/>
  <c r="H286" i="38"/>
  <c r="K285" i="38"/>
  <c r="J285" i="38"/>
  <c r="I285" i="38"/>
  <c r="H285" i="38"/>
  <c r="K284" i="38"/>
  <c r="J284" i="38"/>
  <c r="I284" i="38"/>
  <c r="H284" i="38"/>
  <c r="K283" i="38"/>
  <c r="J283" i="38"/>
  <c r="I283" i="38"/>
  <c r="H283" i="38"/>
  <c r="K282" i="38"/>
  <c r="J282" i="38"/>
  <c r="I282" i="38"/>
  <c r="H282" i="38"/>
  <c r="K281" i="38"/>
  <c r="J281" i="38"/>
  <c r="I281" i="38"/>
  <c r="H281" i="38"/>
  <c r="K280" i="38"/>
  <c r="J280" i="38"/>
  <c r="I280" i="38"/>
  <c r="H280" i="38"/>
  <c r="K279" i="38"/>
  <c r="J279" i="38"/>
  <c r="I279" i="38"/>
  <c r="H279" i="38"/>
  <c r="K278" i="38"/>
  <c r="J278" i="38"/>
  <c r="I278" i="38"/>
  <c r="H278" i="38"/>
  <c r="K277" i="38"/>
  <c r="J277" i="38"/>
  <c r="I277" i="38"/>
  <c r="H277" i="38"/>
  <c r="K276" i="38"/>
  <c r="J276" i="38"/>
  <c r="I276" i="38"/>
  <c r="H276" i="38"/>
  <c r="K275" i="38"/>
  <c r="J275" i="38"/>
  <c r="I275" i="38"/>
  <c r="H275" i="38"/>
  <c r="K274" i="38"/>
  <c r="J274" i="38"/>
  <c r="I274" i="38"/>
  <c r="H274" i="38"/>
  <c r="K273" i="38"/>
  <c r="J273" i="38"/>
  <c r="I273" i="38"/>
  <c r="H273" i="38"/>
  <c r="K272" i="38"/>
  <c r="J272" i="38"/>
  <c r="I272" i="38"/>
  <c r="H272" i="38"/>
  <c r="K271" i="38"/>
  <c r="J271" i="38"/>
  <c r="I271" i="38"/>
  <c r="H271" i="38"/>
  <c r="K270" i="38"/>
  <c r="J270" i="38"/>
  <c r="I270" i="38"/>
  <c r="H270" i="38"/>
  <c r="K269" i="38"/>
  <c r="J269" i="38"/>
  <c r="I269" i="38"/>
  <c r="H269" i="38"/>
  <c r="K268" i="38"/>
  <c r="J268" i="38"/>
  <c r="I268" i="38"/>
  <c r="H268" i="38"/>
  <c r="K267" i="38"/>
  <c r="J267" i="38"/>
  <c r="I267" i="38"/>
  <c r="H267" i="38"/>
  <c r="K266" i="38"/>
  <c r="J266" i="38"/>
  <c r="I266" i="38"/>
  <c r="H266" i="38"/>
  <c r="K265" i="38"/>
  <c r="J265" i="38"/>
  <c r="I265" i="38"/>
  <c r="H265" i="38"/>
  <c r="K264" i="38"/>
  <c r="J264" i="38"/>
  <c r="I264" i="38"/>
  <c r="H264" i="38"/>
  <c r="K263" i="38"/>
  <c r="J263" i="38"/>
  <c r="I263" i="38"/>
  <c r="H263" i="38"/>
  <c r="K262" i="38"/>
  <c r="J262" i="38"/>
  <c r="I262" i="38"/>
  <c r="H262" i="38"/>
  <c r="K261" i="38"/>
  <c r="J261" i="38"/>
  <c r="I261" i="38"/>
  <c r="H261" i="38"/>
  <c r="K260" i="38"/>
  <c r="J260" i="38"/>
  <c r="I260" i="38"/>
  <c r="H260" i="38"/>
  <c r="K259" i="38"/>
  <c r="J259" i="38"/>
  <c r="I259" i="38"/>
  <c r="H259" i="38"/>
  <c r="K258" i="38"/>
  <c r="J258" i="38"/>
  <c r="I258" i="38"/>
  <c r="H258" i="38"/>
  <c r="K257" i="38"/>
  <c r="J257" i="38"/>
  <c r="I257" i="38"/>
  <c r="H257" i="38"/>
  <c r="K256" i="38"/>
  <c r="J256" i="38"/>
  <c r="I256" i="38"/>
  <c r="H256" i="38"/>
  <c r="K255" i="38"/>
  <c r="J255" i="38"/>
  <c r="I255" i="38"/>
  <c r="H255" i="38"/>
  <c r="K254" i="38"/>
  <c r="J254" i="38"/>
  <c r="I254" i="38"/>
  <c r="H254" i="38"/>
  <c r="K253" i="38"/>
  <c r="J253" i="38"/>
  <c r="I253" i="38"/>
  <c r="H253" i="38"/>
  <c r="K252" i="38"/>
  <c r="J252" i="38"/>
  <c r="I252" i="38"/>
  <c r="H252" i="38"/>
  <c r="K251" i="38"/>
  <c r="J251" i="38"/>
  <c r="I251" i="38"/>
  <c r="H251" i="38"/>
  <c r="K250" i="38"/>
  <c r="J250" i="38"/>
  <c r="I250" i="38"/>
  <c r="H250" i="38"/>
  <c r="K249" i="38"/>
  <c r="J249" i="38"/>
  <c r="I249" i="38"/>
  <c r="H249" i="38"/>
  <c r="K248" i="38"/>
  <c r="J248" i="38"/>
  <c r="I248" i="38"/>
  <c r="H248" i="38"/>
  <c r="K247" i="38"/>
  <c r="J247" i="38"/>
  <c r="I247" i="38"/>
  <c r="H247" i="38"/>
  <c r="K246" i="38"/>
  <c r="J246" i="38"/>
  <c r="I246" i="38"/>
  <c r="H246" i="38"/>
  <c r="K245" i="38"/>
  <c r="J245" i="38"/>
  <c r="I245" i="38"/>
  <c r="H245" i="38"/>
  <c r="K244" i="38"/>
  <c r="J244" i="38"/>
  <c r="I244" i="38"/>
  <c r="H244" i="38"/>
  <c r="K243" i="38"/>
  <c r="J243" i="38"/>
  <c r="I243" i="38"/>
  <c r="H243" i="38"/>
  <c r="K242" i="38"/>
  <c r="J242" i="38"/>
  <c r="I242" i="38"/>
  <c r="H242" i="38"/>
  <c r="K241" i="38"/>
  <c r="J241" i="38"/>
  <c r="I241" i="38"/>
  <c r="H241" i="38"/>
  <c r="K240" i="38"/>
  <c r="J240" i="38"/>
  <c r="I240" i="38"/>
  <c r="H240" i="38"/>
  <c r="K239" i="38"/>
  <c r="J239" i="38"/>
  <c r="I239" i="38"/>
  <c r="H239" i="38"/>
  <c r="K238" i="38"/>
  <c r="J238" i="38"/>
  <c r="I238" i="38"/>
  <c r="H238" i="38"/>
  <c r="K237" i="38"/>
  <c r="J237" i="38"/>
  <c r="I237" i="38"/>
  <c r="H237" i="38"/>
  <c r="K236" i="38"/>
  <c r="J236" i="38"/>
  <c r="I236" i="38"/>
  <c r="H236" i="38"/>
  <c r="K235" i="38"/>
  <c r="J235" i="38"/>
  <c r="I235" i="38"/>
  <c r="H235" i="38"/>
  <c r="K234" i="38"/>
  <c r="J234" i="38"/>
  <c r="I234" i="38"/>
  <c r="H234" i="38"/>
  <c r="K233" i="38"/>
  <c r="J233" i="38"/>
  <c r="I233" i="38"/>
  <c r="H233" i="38"/>
  <c r="K232" i="38"/>
  <c r="J232" i="38"/>
  <c r="I232" i="38"/>
  <c r="H232" i="38"/>
  <c r="K231" i="38"/>
  <c r="J231" i="38"/>
  <c r="I231" i="38"/>
  <c r="H231" i="38"/>
  <c r="K230" i="38"/>
  <c r="J230" i="38"/>
  <c r="I230" i="38"/>
  <c r="H230" i="38"/>
  <c r="K229" i="38"/>
  <c r="J229" i="38"/>
  <c r="I229" i="38"/>
  <c r="H229" i="38"/>
  <c r="K228" i="38"/>
  <c r="J228" i="38"/>
  <c r="I228" i="38"/>
  <c r="H228" i="38"/>
  <c r="K227" i="38"/>
  <c r="J227" i="38"/>
  <c r="I227" i="38"/>
  <c r="H227" i="38"/>
  <c r="K226" i="38"/>
  <c r="J226" i="38"/>
  <c r="I226" i="38"/>
  <c r="H226" i="38"/>
  <c r="K225" i="38"/>
  <c r="J225" i="38"/>
  <c r="I225" i="38"/>
  <c r="H225" i="38"/>
  <c r="K224" i="38"/>
  <c r="J224" i="38"/>
  <c r="I224" i="38"/>
  <c r="H224" i="38"/>
  <c r="K223" i="38"/>
  <c r="J223" i="38"/>
  <c r="I223" i="38"/>
  <c r="H223" i="38"/>
  <c r="K222" i="38"/>
  <c r="J222" i="38"/>
  <c r="I222" i="38"/>
  <c r="H222" i="38"/>
  <c r="K221" i="38"/>
  <c r="J221" i="38"/>
  <c r="I221" i="38"/>
  <c r="H221" i="38"/>
  <c r="K220" i="38"/>
  <c r="J220" i="38"/>
  <c r="I220" i="38"/>
  <c r="H220" i="38"/>
  <c r="K219" i="38"/>
  <c r="J219" i="38"/>
  <c r="I219" i="38"/>
  <c r="H219" i="38"/>
  <c r="K218" i="38"/>
  <c r="J218" i="38"/>
  <c r="I218" i="38"/>
  <c r="H218" i="38"/>
  <c r="K217" i="38"/>
  <c r="J217" i="38"/>
  <c r="I217" i="38"/>
  <c r="H217" i="38"/>
  <c r="K216" i="38"/>
  <c r="J216" i="38"/>
  <c r="I216" i="38"/>
  <c r="H216" i="38"/>
  <c r="K215" i="38"/>
  <c r="J215" i="38"/>
  <c r="I215" i="38"/>
  <c r="H215" i="38"/>
  <c r="K214" i="38"/>
  <c r="J214" i="38"/>
  <c r="I214" i="38"/>
  <c r="H214" i="38"/>
  <c r="K213" i="38"/>
  <c r="J213" i="38"/>
  <c r="I213" i="38"/>
  <c r="H213" i="38"/>
  <c r="K212" i="38"/>
  <c r="J212" i="38"/>
  <c r="I212" i="38"/>
  <c r="H212" i="38"/>
  <c r="K211" i="38"/>
  <c r="J211" i="38"/>
  <c r="I211" i="38"/>
  <c r="H211" i="38"/>
  <c r="K210" i="38"/>
  <c r="J210" i="38"/>
  <c r="I210" i="38"/>
  <c r="H210" i="38"/>
  <c r="K209" i="38"/>
  <c r="J209" i="38"/>
  <c r="I209" i="38"/>
  <c r="H209" i="38"/>
  <c r="K208" i="38"/>
  <c r="J208" i="38"/>
  <c r="I208" i="38"/>
  <c r="H208" i="38"/>
  <c r="K207" i="38"/>
  <c r="J207" i="38"/>
  <c r="I207" i="38"/>
  <c r="H207" i="38"/>
  <c r="K206" i="38"/>
  <c r="J206" i="38"/>
  <c r="I206" i="38"/>
  <c r="H206" i="38"/>
  <c r="K205" i="38"/>
  <c r="J205" i="38"/>
  <c r="I205" i="38"/>
  <c r="H205" i="38"/>
  <c r="K204" i="38"/>
  <c r="J204" i="38"/>
  <c r="I204" i="38"/>
  <c r="H204" i="38"/>
  <c r="K203" i="38"/>
  <c r="J203" i="38"/>
  <c r="I203" i="38"/>
  <c r="H203" i="38"/>
  <c r="K202" i="38"/>
  <c r="J202" i="38"/>
  <c r="I202" i="38"/>
  <c r="H202" i="38"/>
  <c r="K201" i="38"/>
  <c r="J201" i="38"/>
  <c r="I201" i="38"/>
  <c r="H201" i="38"/>
  <c r="K200" i="38"/>
  <c r="J200" i="38"/>
  <c r="I200" i="38"/>
  <c r="H200" i="38"/>
  <c r="K199" i="38"/>
  <c r="J199" i="38"/>
  <c r="I199" i="38"/>
  <c r="H199" i="38"/>
  <c r="K198" i="38"/>
  <c r="J198" i="38"/>
  <c r="I198" i="38"/>
  <c r="H198" i="38"/>
  <c r="K197" i="38"/>
  <c r="J197" i="38"/>
  <c r="I197" i="38"/>
  <c r="H197" i="38"/>
  <c r="K196" i="38"/>
  <c r="J196" i="38"/>
  <c r="I196" i="38"/>
  <c r="H196" i="38"/>
  <c r="K195" i="38"/>
  <c r="J195" i="38"/>
  <c r="I195" i="38"/>
  <c r="H195" i="38"/>
  <c r="K194" i="38"/>
  <c r="J194" i="38"/>
  <c r="I194" i="38"/>
  <c r="H194" i="38"/>
  <c r="K193" i="38"/>
  <c r="J193" i="38"/>
  <c r="I193" i="38"/>
  <c r="H193" i="38"/>
  <c r="K192" i="38"/>
  <c r="J192" i="38"/>
  <c r="I192" i="38"/>
  <c r="H192" i="38"/>
  <c r="K191" i="38"/>
  <c r="J191" i="38"/>
  <c r="I191" i="38"/>
  <c r="H191" i="38"/>
  <c r="K190" i="38"/>
  <c r="J190" i="38"/>
  <c r="I190" i="38"/>
  <c r="H190" i="38"/>
  <c r="K189" i="38"/>
  <c r="J189" i="38"/>
  <c r="I189" i="38"/>
  <c r="H189" i="38"/>
  <c r="K188" i="38"/>
  <c r="J188" i="38"/>
  <c r="I188" i="38"/>
  <c r="H188" i="38"/>
  <c r="K187" i="38"/>
  <c r="J187" i="38"/>
  <c r="I187" i="38"/>
  <c r="H187" i="38"/>
  <c r="K186" i="38"/>
  <c r="J186" i="38"/>
  <c r="I186" i="38"/>
  <c r="H186" i="38"/>
  <c r="K185" i="38"/>
  <c r="J185" i="38"/>
  <c r="I185" i="38"/>
  <c r="H185" i="38"/>
  <c r="K184" i="38"/>
  <c r="J184" i="38"/>
  <c r="I184" i="38"/>
  <c r="H184" i="38"/>
  <c r="K183" i="38"/>
  <c r="J183" i="38"/>
  <c r="I183" i="38"/>
  <c r="H183" i="38"/>
  <c r="K182" i="38"/>
  <c r="J182" i="38"/>
  <c r="I182" i="38"/>
  <c r="H182" i="38"/>
  <c r="K181" i="38"/>
  <c r="J181" i="38"/>
  <c r="I181" i="38"/>
  <c r="H181" i="38"/>
  <c r="K180" i="38"/>
  <c r="J180" i="38"/>
  <c r="I180" i="38"/>
  <c r="H180" i="38"/>
  <c r="K179" i="38"/>
  <c r="J179" i="38"/>
  <c r="I179" i="38"/>
  <c r="H179" i="38"/>
  <c r="K178" i="38"/>
  <c r="J178" i="38"/>
  <c r="I178" i="38"/>
  <c r="H178" i="38"/>
  <c r="K177" i="38"/>
  <c r="J177" i="38"/>
  <c r="I177" i="38"/>
  <c r="H177" i="38"/>
  <c r="K176" i="38"/>
  <c r="J176" i="38"/>
  <c r="I176" i="38"/>
  <c r="H176" i="38"/>
  <c r="K175" i="38"/>
  <c r="J175" i="38"/>
  <c r="I175" i="38"/>
  <c r="H175" i="38"/>
  <c r="K174" i="38"/>
  <c r="J174" i="38"/>
  <c r="I174" i="38"/>
  <c r="H174" i="38"/>
  <c r="K173" i="38"/>
  <c r="J173" i="38"/>
  <c r="I173" i="38"/>
  <c r="H173" i="38"/>
  <c r="K172" i="38"/>
  <c r="J172" i="38"/>
  <c r="I172" i="38"/>
  <c r="H172" i="38"/>
  <c r="K171" i="38"/>
  <c r="J171" i="38"/>
  <c r="I171" i="38"/>
  <c r="H171" i="38"/>
  <c r="K170" i="38"/>
  <c r="J170" i="38"/>
  <c r="I170" i="38"/>
  <c r="H170" i="38"/>
  <c r="I169" i="38"/>
  <c r="H169" i="38"/>
  <c r="I168" i="38"/>
  <c r="H168" i="38"/>
  <c r="I167" i="38"/>
  <c r="H167" i="38"/>
  <c r="I166" i="38"/>
  <c r="H166" i="38"/>
  <c r="I165" i="38"/>
  <c r="H165" i="38"/>
  <c r="I164" i="38"/>
  <c r="H164" i="38"/>
  <c r="I163" i="38"/>
  <c r="H163" i="38"/>
  <c r="I162" i="38"/>
  <c r="H162" i="38"/>
  <c r="I161" i="38"/>
  <c r="H161" i="38"/>
  <c r="I160" i="38"/>
  <c r="H160" i="38"/>
  <c r="I159" i="38"/>
  <c r="H159" i="38"/>
  <c r="I158" i="38"/>
  <c r="H158" i="38"/>
  <c r="I157" i="38"/>
  <c r="H157" i="38"/>
  <c r="I156" i="38"/>
  <c r="H156" i="38"/>
  <c r="I155" i="38"/>
  <c r="H155" i="38"/>
  <c r="I154" i="38"/>
  <c r="H154" i="38"/>
  <c r="I153" i="38"/>
  <c r="H153" i="38"/>
  <c r="I152" i="38"/>
  <c r="H152" i="38"/>
  <c r="I151" i="38"/>
  <c r="H151" i="38"/>
  <c r="I150" i="38"/>
  <c r="H150" i="38"/>
  <c r="I149" i="38"/>
  <c r="H149" i="38"/>
  <c r="I148" i="38"/>
  <c r="H148" i="38"/>
  <c r="I147" i="38"/>
  <c r="H147" i="38"/>
  <c r="I146" i="38"/>
  <c r="H146" i="38"/>
  <c r="I145" i="38"/>
  <c r="H145" i="38"/>
  <c r="I144" i="38"/>
  <c r="H144" i="38"/>
  <c r="I143" i="38"/>
  <c r="H143" i="38"/>
  <c r="I142" i="38"/>
  <c r="H142" i="38"/>
  <c r="I141" i="38"/>
  <c r="H141" i="38"/>
  <c r="I140" i="38"/>
  <c r="H140" i="38"/>
  <c r="I139" i="38"/>
  <c r="H139" i="38"/>
  <c r="I138" i="38"/>
  <c r="H138" i="38"/>
  <c r="I137" i="38"/>
  <c r="H137" i="38"/>
  <c r="I136" i="38"/>
  <c r="H136" i="38"/>
  <c r="I135" i="38"/>
  <c r="H135" i="38"/>
  <c r="I134" i="38"/>
  <c r="H134" i="38"/>
  <c r="I133" i="38"/>
  <c r="H133" i="38"/>
  <c r="I132" i="38"/>
  <c r="H132" i="38"/>
  <c r="I131" i="38"/>
  <c r="H131" i="38"/>
  <c r="I130" i="38"/>
  <c r="H130" i="38"/>
  <c r="I129" i="38"/>
  <c r="H129" i="38"/>
  <c r="I128" i="38"/>
  <c r="H128" i="38"/>
  <c r="I127" i="38"/>
  <c r="H127" i="38"/>
  <c r="I126" i="38"/>
  <c r="H126" i="38"/>
  <c r="I125" i="38"/>
  <c r="H125" i="38"/>
  <c r="I124" i="38"/>
  <c r="H124" i="38"/>
  <c r="I123" i="38"/>
  <c r="H123" i="38"/>
  <c r="I122" i="38"/>
  <c r="H122" i="38"/>
  <c r="I121" i="38"/>
  <c r="H121" i="38"/>
  <c r="I120" i="38"/>
  <c r="H120" i="38"/>
  <c r="I119" i="38"/>
  <c r="H119" i="38"/>
  <c r="I118" i="38"/>
  <c r="H118" i="38"/>
  <c r="I117" i="38"/>
  <c r="H117" i="38"/>
  <c r="K116" i="38"/>
  <c r="J116" i="38"/>
  <c r="I116" i="38"/>
  <c r="H116" i="38"/>
  <c r="K115" i="38"/>
  <c r="J115" i="38"/>
  <c r="I115" i="38"/>
  <c r="H115" i="38"/>
  <c r="K114" i="38"/>
  <c r="J114" i="38"/>
  <c r="I114" i="38"/>
  <c r="H114" i="38"/>
  <c r="K113" i="38"/>
  <c r="J113" i="38"/>
  <c r="I113" i="38"/>
  <c r="H113" i="38"/>
  <c r="K112" i="38"/>
  <c r="J112" i="38"/>
  <c r="I112" i="38"/>
  <c r="H112" i="38"/>
  <c r="K111" i="38"/>
  <c r="J111" i="38"/>
  <c r="I111" i="38"/>
  <c r="H111" i="38"/>
  <c r="K110" i="38"/>
  <c r="J110" i="38"/>
  <c r="I110" i="38"/>
  <c r="H110" i="38"/>
  <c r="K109" i="38"/>
  <c r="J109" i="38"/>
  <c r="I109" i="38"/>
  <c r="H109" i="38"/>
  <c r="K108" i="38"/>
  <c r="J108" i="38"/>
  <c r="I108" i="38"/>
  <c r="H108" i="38"/>
  <c r="K107" i="38"/>
  <c r="J107" i="38"/>
  <c r="I107" i="38"/>
  <c r="H107" i="38"/>
  <c r="K106" i="38"/>
  <c r="J106" i="38"/>
  <c r="I106" i="38"/>
  <c r="H106" i="38"/>
  <c r="K105" i="38"/>
  <c r="J105" i="38"/>
  <c r="I105" i="38"/>
  <c r="H105" i="38"/>
  <c r="K104" i="38"/>
  <c r="J104" i="38"/>
  <c r="I104" i="38"/>
  <c r="H104" i="38"/>
  <c r="K103" i="38"/>
  <c r="J103" i="38"/>
  <c r="I103" i="38"/>
  <c r="H103" i="38"/>
  <c r="K102" i="38"/>
  <c r="J102" i="38"/>
  <c r="I102" i="38"/>
  <c r="H102" i="38"/>
  <c r="K101" i="38"/>
  <c r="J101" i="38"/>
  <c r="I101" i="38"/>
  <c r="H101" i="38"/>
  <c r="K100" i="38"/>
  <c r="J100" i="38"/>
  <c r="I100" i="38"/>
  <c r="H100" i="38"/>
  <c r="K99" i="38"/>
  <c r="J99" i="38"/>
  <c r="I99" i="38"/>
  <c r="H99" i="38"/>
  <c r="K98" i="38"/>
  <c r="J98" i="38"/>
  <c r="I98" i="38"/>
  <c r="H98" i="38"/>
  <c r="K97" i="38"/>
  <c r="J97" i="38"/>
  <c r="I97" i="38"/>
  <c r="H97" i="38"/>
  <c r="K96" i="38"/>
  <c r="J96" i="38"/>
  <c r="I96" i="38"/>
  <c r="H96" i="38"/>
  <c r="K95" i="38"/>
  <c r="J95" i="38"/>
  <c r="I95" i="38"/>
  <c r="H95" i="38"/>
  <c r="K94" i="38"/>
  <c r="J94" i="38"/>
  <c r="I94" i="38"/>
  <c r="H94" i="38"/>
  <c r="K93" i="38"/>
  <c r="J93" i="38"/>
  <c r="I93" i="38"/>
  <c r="H93" i="38"/>
  <c r="K92" i="38"/>
  <c r="J92" i="38"/>
  <c r="I92" i="38"/>
  <c r="H92" i="38"/>
  <c r="K91" i="38"/>
  <c r="J91" i="38"/>
  <c r="I91" i="38"/>
  <c r="H91" i="38"/>
  <c r="K90" i="38"/>
  <c r="J90" i="38"/>
  <c r="I90" i="38"/>
  <c r="H90" i="38"/>
  <c r="K89" i="38"/>
  <c r="J89" i="38"/>
  <c r="I89" i="38"/>
  <c r="H89" i="38"/>
  <c r="K88" i="38"/>
  <c r="J88" i="38"/>
  <c r="I88" i="38"/>
  <c r="H88" i="38"/>
  <c r="K87" i="38"/>
  <c r="J87" i="38"/>
  <c r="I87" i="38"/>
  <c r="H87" i="38"/>
  <c r="K86" i="38"/>
  <c r="J86" i="38"/>
  <c r="I86" i="38"/>
  <c r="H86" i="38"/>
  <c r="K85" i="38"/>
  <c r="J85" i="38"/>
  <c r="I85" i="38"/>
  <c r="H85" i="38"/>
  <c r="K84" i="38"/>
  <c r="J84" i="38"/>
  <c r="I84" i="38"/>
  <c r="H84" i="38"/>
  <c r="K83" i="38"/>
  <c r="J83" i="38"/>
  <c r="I83" i="38"/>
  <c r="H83" i="38"/>
  <c r="K82" i="38"/>
  <c r="J82" i="38"/>
  <c r="I82" i="38"/>
  <c r="H82" i="38"/>
  <c r="K81" i="38"/>
  <c r="I81" i="38"/>
  <c r="H81" i="38"/>
  <c r="W351" i="38"/>
  <c r="V351" i="38"/>
  <c r="Z639" i="38"/>
  <c r="AH639" i="38"/>
  <c r="X351" i="38"/>
  <c r="Y351" i="38"/>
  <c r="AA351" i="38"/>
  <c r="AH351" i="38"/>
  <c r="V64" i="38"/>
  <c r="W64" i="38"/>
  <c r="AH64" i="38"/>
  <c r="V65" i="38"/>
  <c r="W65" i="38"/>
  <c r="AH65" i="38"/>
  <c r="V66" i="38"/>
  <c r="W66" i="38"/>
  <c r="AH66" i="38"/>
  <c r="V67" i="38"/>
  <c r="W67" i="38"/>
  <c r="AH67" i="38"/>
  <c r="V68" i="38"/>
  <c r="W68" i="38"/>
  <c r="AH68" i="38"/>
  <c r="V69" i="38"/>
  <c r="W69" i="38"/>
  <c r="AH69" i="38"/>
  <c r="V70" i="38"/>
  <c r="W70" i="38"/>
  <c r="AH70" i="38"/>
  <c r="V71" i="38"/>
  <c r="W71" i="38"/>
  <c r="AH71" i="38"/>
  <c r="V72" i="38"/>
  <c r="W72" i="38"/>
  <c r="AH72" i="38"/>
  <c r="V73" i="38"/>
  <c r="W73" i="38"/>
  <c r="AH73" i="38"/>
  <c r="V74" i="38"/>
  <c r="W74" i="38"/>
  <c r="AH74" i="38"/>
  <c r="V75" i="38"/>
  <c r="W75" i="38"/>
  <c r="AH75" i="38"/>
  <c r="V76" i="38"/>
  <c r="W76" i="38"/>
  <c r="AH76" i="38"/>
  <c r="V77" i="38"/>
  <c r="W77" i="38"/>
  <c r="AH77" i="38"/>
  <c r="V78" i="38"/>
  <c r="W78" i="38"/>
  <c r="AH78" i="38"/>
  <c r="V79" i="38"/>
  <c r="W79" i="38"/>
  <c r="AH79" i="38"/>
  <c r="V80" i="38"/>
  <c r="W80" i="38"/>
  <c r="AH80" i="38"/>
  <c r="V81" i="38"/>
  <c r="W81" i="38"/>
  <c r="AH81" i="38"/>
  <c r="V82" i="38"/>
  <c r="W82" i="38"/>
  <c r="AH82" i="38"/>
  <c r="V83" i="38"/>
  <c r="W83" i="38"/>
  <c r="AH83" i="38"/>
  <c r="V84" i="38"/>
  <c r="W84" i="38"/>
  <c r="AH84" i="38"/>
  <c r="V85" i="38"/>
  <c r="W85" i="38"/>
  <c r="AH85" i="38"/>
  <c r="V86" i="38"/>
  <c r="W86" i="38"/>
  <c r="AH86" i="38"/>
  <c r="V87" i="38"/>
  <c r="W87" i="38"/>
  <c r="AH87" i="38"/>
  <c r="V88" i="38"/>
  <c r="W88" i="38"/>
  <c r="AH88" i="38"/>
  <c r="V89" i="38"/>
  <c r="W89" i="38"/>
  <c r="AH89" i="38"/>
  <c r="V90" i="38"/>
  <c r="W90" i="38"/>
  <c r="AH90" i="38"/>
  <c r="V91" i="38"/>
  <c r="W91" i="38"/>
  <c r="AH91" i="38"/>
  <c r="V92" i="38"/>
  <c r="W92" i="38"/>
  <c r="AH92" i="38"/>
  <c r="V93" i="38"/>
  <c r="W93" i="38"/>
  <c r="AH93" i="38"/>
  <c r="V94" i="38"/>
  <c r="W94" i="38"/>
  <c r="AH94" i="38"/>
  <c r="V95" i="38"/>
  <c r="W95" i="38"/>
  <c r="AH95" i="38"/>
  <c r="V96" i="38"/>
  <c r="W96" i="38"/>
  <c r="AH96" i="38"/>
  <c r="V97" i="38"/>
  <c r="W97" i="38"/>
  <c r="AH97" i="38"/>
  <c r="V98" i="38"/>
  <c r="W98" i="38"/>
  <c r="AH98" i="38"/>
  <c r="V99" i="38"/>
  <c r="W99" i="38"/>
  <c r="AH99" i="38"/>
  <c r="V100" i="38"/>
  <c r="W100" i="38"/>
  <c r="AH100" i="38"/>
  <c r="V101" i="38"/>
  <c r="W101" i="38"/>
  <c r="AH101" i="38"/>
  <c r="V102" i="38"/>
  <c r="W102" i="38"/>
  <c r="AH102" i="38"/>
  <c r="V103" i="38"/>
  <c r="W103" i="38"/>
  <c r="AH103" i="38"/>
  <c r="V104" i="38"/>
  <c r="W104" i="38"/>
  <c r="AH104" i="38"/>
  <c r="V105" i="38"/>
  <c r="W105" i="38"/>
  <c r="AH105" i="38"/>
  <c r="V106" i="38"/>
  <c r="W106" i="38"/>
  <c r="AH106" i="38"/>
  <c r="V107" i="38"/>
  <c r="W107" i="38"/>
  <c r="AH107" i="38"/>
  <c r="V108" i="38"/>
  <c r="W108" i="38"/>
  <c r="AH108" i="38"/>
  <c r="V109" i="38"/>
  <c r="W109" i="38"/>
  <c r="AH109" i="38"/>
  <c r="V110" i="38"/>
  <c r="W110" i="38"/>
  <c r="AH110" i="38"/>
  <c r="V111" i="38"/>
  <c r="W111" i="38"/>
  <c r="AH111" i="38"/>
  <c r="V112" i="38"/>
  <c r="W112" i="38"/>
  <c r="AH112" i="38"/>
  <c r="V113" i="38"/>
  <c r="W113" i="38"/>
  <c r="AH113" i="38"/>
  <c r="V114" i="38"/>
  <c r="W114" i="38"/>
  <c r="AH114" i="38"/>
  <c r="V115" i="38"/>
  <c r="W115" i="38"/>
  <c r="AH115" i="38"/>
  <c r="V116" i="38"/>
  <c r="W116" i="38"/>
  <c r="AH116" i="38"/>
  <c r="V117" i="38"/>
  <c r="W117" i="38"/>
  <c r="AH117" i="38"/>
  <c r="V118" i="38"/>
  <c r="W118" i="38"/>
  <c r="AH118" i="38"/>
  <c r="V119" i="38"/>
  <c r="W119" i="38"/>
  <c r="AH119" i="38"/>
  <c r="V120" i="38"/>
  <c r="W120" i="38"/>
  <c r="AH120" i="38"/>
  <c r="V121" i="38"/>
  <c r="W121" i="38"/>
  <c r="AH121" i="38"/>
  <c r="V122" i="38"/>
  <c r="W122" i="38"/>
  <c r="AH122" i="38"/>
  <c r="V123" i="38"/>
  <c r="W123" i="38"/>
  <c r="AH123" i="38"/>
  <c r="V124" i="38"/>
  <c r="W124" i="38"/>
  <c r="AH124" i="38"/>
  <c r="V125" i="38"/>
  <c r="W125" i="38"/>
  <c r="AH125" i="38"/>
  <c r="V126" i="38"/>
  <c r="W126" i="38"/>
  <c r="AH126" i="38"/>
  <c r="V127" i="38"/>
  <c r="W127" i="38"/>
  <c r="AH127" i="38"/>
  <c r="V128" i="38"/>
  <c r="W128" i="38"/>
  <c r="AH128" i="38"/>
  <c r="V129" i="38"/>
  <c r="W129" i="38"/>
  <c r="AH129" i="38"/>
  <c r="V130" i="38"/>
  <c r="W130" i="38"/>
  <c r="AH130" i="38"/>
  <c r="V131" i="38"/>
  <c r="W131" i="38"/>
  <c r="AH131" i="38"/>
  <c r="V132" i="38"/>
  <c r="W132" i="38"/>
  <c r="AH132" i="38"/>
  <c r="V133" i="38"/>
  <c r="W133" i="38"/>
  <c r="AH133" i="38"/>
  <c r="V134" i="38"/>
  <c r="W134" i="38"/>
  <c r="AH134" i="38"/>
  <c r="V135" i="38"/>
  <c r="W135" i="38"/>
  <c r="AH135" i="38"/>
  <c r="V136" i="38"/>
  <c r="W136" i="38"/>
  <c r="AH136" i="38"/>
  <c r="V137" i="38"/>
  <c r="W137" i="38"/>
  <c r="AH137" i="38"/>
  <c r="V138" i="38"/>
  <c r="W138" i="38"/>
  <c r="AH138" i="38"/>
  <c r="V139" i="38"/>
  <c r="W139" i="38"/>
  <c r="AH139" i="38"/>
  <c r="V140" i="38"/>
  <c r="W140" i="38"/>
  <c r="AH140" i="38"/>
  <c r="V141" i="38"/>
  <c r="W141" i="38"/>
  <c r="AH141" i="38"/>
  <c r="V142" i="38"/>
  <c r="W142" i="38"/>
  <c r="AH142" i="38"/>
  <c r="V143" i="38"/>
  <c r="W143" i="38"/>
  <c r="AH143" i="38"/>
  <c r="V144" i="38"/>
  <c r="W144" i="38"/>
  <c r="AH144" i="38"/>
  <c r="V145" i="38"/>
  <c r="W145" i="38"/>
  <c r="AH145" i="38"/>
  <c r="V146" i="38"/>
  <c r="W146" i="38"/>
  <c r="AH146" i="38"/>
  <c r="V147" i="38"/>
  <c r="W147" i="38"/>
  <c r="AH147" i="38"/>
  <c r="V148" i="38"/>
  <c r="W148" i="38"/>
  <c r="AH148" i="38"/>
  <c r="V149" i="38"/>
  <c r="W149" i="38"/>
  <c r="AH149" i="38"/>
  <c r="V150" i="38"/>
  <c r="W150" i="38"/>
  <c r="AH150" i="38"/>
  <c r="V151" i="38"/>
  <c r="W151" i="38"/>
  <c r="AH151" i="38"/>
  <c r="V152" i="38"/>
  <c r="W152" i="38"/>
  <c r="AH152" i="38"/>
  <c r="V153" i="38"/>
  <c r="W153" i="38"/>
  <c r="AH153" i="38"/>
  <c r="V154" i="38"/>
  <c r="W154" i="38"/>
  <c r="AH154" i="38"/>
  <c r="V155" i="38"/>
  <c r="W155" i="38"/>
  <c r="AH155" i="38"/>
  <c r="V156" i="38"/>
  <c r="W156" i="38"/>
  <c r="AH156" i="38"/>
  <c r="V157" i="38"/>
  <c r="W157" i="38"/>
  <c r="AH157" i="38"/>
  <c r="V158" i="38"/>
  <c r="W158" i="38"/>
  <c r="AH158" i="38"/>
  <c r="V159" i="38"/>
  <c r="W159" i="38"/>
  <c r="AH159" i="38"/>
  <c r="V160" i="38"/>
  <c r="W160" i="38"/>
  <c r="AH160" i="38"/>
  <c r="V161" i="38"/>
  <c r="W161" i="38"/>
  <c r="AH161" i="38"/>
  <c r="V162" i="38"/>
  <c r="W162" i="38"/>
  <c r="AH162" i="38"/>
  <c r="V163" i="38"/>
  <c r="W163" i="38"/>
  <c r="AH163" i="38"/>
  <c r="V164" i="38"/>
  <c r="W164" i="38"/>
  <c r="AH164" i="38"/>
  <c r="V165" i="38"/>
  <c r="W165" i="38"/>
  <c r="AH165" i="38"/>
  <c r="V166" i="38"/>
  <c r="W166" i="38"/>
  <c r="AH166" i="38"/>
  <c r="V167" i="38"/>
  <c r="W167" i="38"/>
  <c r="AH167" i="38"/>
  <c r="V168" i="38"/>
  <c r="W168" i="38"/>
  <c r="AH168" i="38"/>
  <c r="V169" i="38"/>
  <c r="W169" i="38"/>
  <c r="AH169" i="38"/>
  <c r="V170" i="38"/>
  <c r="W170" i="38"/>
  <c r="AH170" i="38"/>
  <c r="V171" i="38"/>
  <c r="W171" i="38"/>
  <c r="AH171" i="38"/>
  <c r="V172" i="38"/>
  <c r="W172" i="38"/>
  <c r="AH172" i="38"/>
  <c r="V173" i="38"/>
  <c r="W173" i="38"/>
  <c r="AH173" i="38"/>
  <c r="V174" i="38"/>
  <c r="W174" i="38"/>
  <c r="AH174" i="38"/>
  <c r="V175" i="38"/>
  <c r="W175" i="38"/>
  <c r="AH175" i="38"/>
  <c r="V176" i="38"/>
  <c r="W176" i="38"/>
  <c r="AH176" i="38"/>
  <c r="V177" i="38"/>
  <c r="W177" i="38"/>
  <c r="AH177" i="38"/>
  <c r="V178" i="38"/>
  <c r="W178" i="38"/>
  <c r="AH178" i="38"/>
  <c r="V179" i="38"/>
  <c r="W179" i="38"/>
  <c r="AH179" i="38"/>
  <c r="V180" i="38"/>
  <c r="W180" i="38"/>
  <c r="AH180" i="38"/>
  <c r="V181" i="38"/>
  <c r="W181" i="38"/>
  <c r="AH181" i="38"/>
  <c r="V182" i="38"/>
  <c r="W182" i="38"/>
  <c r="AH182" i="38"/>
  <c r="V183" i="38"/>
  <c r="W183" i="38"/>
  <c r="AH183" i="38"/>
  <c r="V184" i="38"/>
  <c r="W184" i="38"/>
  <c r="AH184" i="38"/>
  <c r="V185" i="38"/>
  <c r="W185" i="38"/>
  <c r="AH185" i="38"/>
  <c r="V186" i="38"/>
  <c r="W186" i="38"/>
  <c r="AH186" i="38"/>
  <c r="V187" i="38"/>
  <c r="W187" i="38"/>
  <c r="AH187" i="38"/>
  <c r="V188" i="38"/>
  <c r="W188" i="38"/>
  <c r="AH188" i="38"/>
  <c r="V189" i="38"/>
  <c r="W189" i="38"/>
  <c r="AH189" i="38"/>
  <c r="V190" i="38"/>
  <c r="W190" i="38"/>
  <c r="AH190" i="38"/>
  <c r="V191" i="38"/>
  <c r="W191" i="38"/>
  <c r="AH191" i="38"/>
  <c r="V192" i="38"/>
  <c r="W192" i="38"/>
  <c r="AH192" i="38"/>
  <c r="V193" i="38"/>
  <c r="W193" i="38"/>
  <c r="AH193" i="38"/>
  <c r="V194" i="38"/>
  <c r="W194" i="38"/>
  <c r="AH194" i="38"/>
  <c r="V195" i="38"/>
  <c r="W195" i="38"/>
  <c r="AH195" i="38"/>
  <c r="V196" i="38"/>
  <c r="W196" i="38"/>
  <c r="AH196" i="38"/>
  <c r="V197" i="38"/>
  <c r="W197" i="38"/>
  <c r="AH197" i="38"/>
  <c r="V198" i="38"/>
  <c r="W198" i="38"/>
  <c r="AH198" i="38"/>
  <c r="V199" i="38"/>
  <c r="W199" i="38"/>
  <c r="AH199" i="38"/>
  <c r="V200" i="38"/>
  <c r="W200" i="38"/>
  <c r="AH200" i="38"/>
  <c r="V201" i="38"/>
  <c r="W201" i="38"/>
  <c r="AH201" i="38"/>
  <c r="V202" i="38"/>
  <c r="W202" i="38"/>
  <c r="AH202" i="38"/>
  <c r="V203" i="38"/>
  <c r="W203" i="38"/>
  <c r="AH203" i="38"/>
  <c r="V204" i="38"/>
  <c r="W204" i="38"/>
  <c r="AH204" i="38"/>
  <c r="V205" i="38"/>
  <c r="W205" i="38"/>
  <c r="AH205" i="38"/>
  <c r="V206" i="38"/>
  <c r="W206" i="38"/>
  <c r="AH206" i="38"/>
  <c r="V207" i="38"/>
  <c r="W207" i="38"/>
  <c r="AH207" i="38"/>
  <c r="V208" i="38"/>
  <c r="W208" i="38"/>
  <c r="AH208" i="38"/>
  <c r="V209" i="38"/>
  <c r="W209" i="38"/>
  <c r="AH209" i="38"/>
  <c r="V210" i="38"/>
  <c r="W210" i="38"/>
  <c r="AH210" i="38"/>
  <c r="V211" i="38"/>
  <c r="W211" i="38"/>
  <c r="AH211" i="38"/>
  <c r="V212" i="38"/>
  <c r="W212" i="38"/>
  <c r="AH212" i="38"/>
  <c r="V213" i="38"/>
  <c r="W213" i="38"/>
  <c r="AH213" i="38"/>
  <c r="V214" i="38"/>
  <c r="W214" i="38"/>
  <c r="AH214" i="38"/>
  <c r="V215" i="38"/>
  <c r="W215" i="38"/>
  <c r="AH215" i="38"/>
  <c r="V216" i="38"/>
  <c r="W216" i="38"/>
  <c r="AH216" i="38"/>
  <c r="V217" i="38"/>
  <c r="W217" i="38"/>
  <c r="AH217" i="38"/>
  <c r="V218" i="38"/>
  <c r="W218" i="38"/>
  <c r="AH218" i="38"/>
  <c r="V219" i="38"/>
  <c r="W219" i="38"/>
  <c r="AH219" i="38"/>
  <c r="V220" i="38"/>
  <c r="W220" i="38"/>
  <c r="AH220" i="38"/>
  <c r="V221" i="38"/>
  <c r="W221" i="38"/>
  <c r="AH221" i="38"/>
  <c r="V222" i="38"/>
  <c r="W222" i="38"/>
  <c r="AH222" i="38"/>
  <c r="V223" i="38"/>
  <c r="W223" i="38"/>
  <c r="AH223" i="38"/>
  <c r="V224" i="38"/>
  <c r="W224" i="38"/>
  <c r="AH224" i="38"/>
  <c r="V225" i="38"/>
  <c r="W225" i="38"/>
  <c r="AH225" i="38"/>
  <c r="V226" i="38"/>
  <c r="W226" i="38"/>
  <c r="AH226" i="38"/>
  <c r="V227" i="38"/>
  <c r="W227" i="38"/>
  <c r="AH227" i="38"/>
  <c r="V228" i="38"/>
  <c r="W228" i="38"/>
  <c r="AH228" i="38"/>
  <c r="V229" i="38"/>
  <c r="W229" i="38"/>
  <c r="AH229" i="38"/>
  <c r="V230" i="38"/>
  <c r="W230" i="38"/>
  <c r="AH230" i="38"/>
  <c r="V231" i="38"/>
  <c r="W231" i="38"/>
  <c r="AH231" i="38"/>
  <c r="V232" i="38"/>
  <c r="W232" i="38"/>
  <c r="AH232" i="38"/>
  <c r="V233" i="38"/>
  <c r="W233" i="38"/>
  <c r="AH233" i="38"/>
  <c r="V234" i="38"/>
  <c r="W234" i="38"/>
  <c r="AH234" i="38"/>
  <c r="V235" i="38"/>
  <c r="W235" i="38"/>
  <c r="AH235" i="38"/>
  <c r="V236" i="38"/>
  <c r="W236" i="38"/>
  <c r="AH236" i="38"/>
  <c r="V237" i="38"/>
  <c r="W237" i="38"/>
  <c r="AH237" i="38"/>
  <c r="V238" i="38"/>
  <c r="W238" i="38"/>
  <c r="AH238" i="38"/>
  <c r="V239" i="38"/>
  <c r="W239" i="38"/>
  <c r="AH239" i="38"/>
  <c r="V240" i="38"/>
  <c r="W240" i="38"/>
  <c r="AH240" i="38"/>
  <c r="V241" i="38"/>
  <c r="W241" i="38"/>
  <c r="AH241" i="38"/>
  <c r="V242" i="38"/>
  <c r="W242" i="38"/>
  <c r="AH242" i="38"/>
  <c r="V243" i="38"/>
  <c r="W243" i="38"/>
  <c r="AH243" i="38"/>
  <c r="V244" i="38"/>
  <c r="W244" i="38"/>
  <c r="AH244" i="38"/>
  <c r="V245" i="38"/>
  <c r="W245" i="38"/>
  <c r="AH245" i="38"/>
  <c r="V246" i="38"/>
  <c r="W246" i="38"/>
  <c r="AH246" i="38"/>
  <c r="V247" i="38"/>
  <c r="W247" i="38"/>
  <c r="AH247" i="38"/>
  <c r="V248" i="38"/>
  <c r="W248" i="38"/>
  <c r="AH248" i="38"/>
  <c r="V249" i="38"/>
  <c r="W249" i="38"/>
  <c r="AH249" i="38"/>
  <c r="V250" i="38"/>
  <c r="W250" i="38"/>
  <c r="AH250" i="38"/>
  <c r="V251" i="38"/>
  <c r="W251" i="38"/>
  <c r="AH251" i="38"/>
  <c r="V252" i="38"/>
  <c r="W252" i="38"/>
  <c r="AH252" i="38"/>
  <c r="V253" i="38"/>
  <c r="W253" i="38"/>
  <c r="AH253" i="38"/>
  <c r="V254" i="38"/>
  <c r="W254" i="38"/>
  <c r="AH254" i="38"/>
  <c r="V255" i="38"/>
  <c r="W255" i="38"/>
  <c r="AH255" i="38"/>
  <c r="V256" i="38"/>
  <c r="W256" i="38"/>
  <c r="AH256" i="38"/>
  <c r="V257" i="38"/>
  <c r="W257" i="38"/>
  <c r="AH257" i="38"/>
  <c r="V258" i="38"/>
  <c r="W258" i="38"/>
  <c r="AH258" i="38"/>
  <c r="V259" i="38"/>
  <c r="W259" i="38"/>
  <c r="AH259" i="38"/>
  <c r="V260" i="38"/>
  <c r="W260" i="38"/>
  <c r="AH260" i="38"/>
  <c r="V261" i="38"/>
  <c r="W261" i="38"/>
  <c r="AH261" i="38"/>
  <c r="V262" i="38"/>
  <c r="W262" i="38"/>
  <c r="AH262" i="38"/>
  <c r="V263" i="38"/>
  <c r="W263" i="38"/>
  <c r="AH263" i="38"/>
  <c r="V264" i="38"/>
  <c r="W264" i="38"/>
  <c r="AH264" i="38"/>
  <c r="V265" i="38"/>
  <c r="W265" i="38"/>
  <c r="AH265" i="38"/>
  <c r="V266" i="38"/>
  <c r="W266" i="38"/>
  <c r="AH266" i="38"/>
  <c r="V267" i="38"/>
  <c r="W267" i="38"/>
  <c r="AH267" i="38"/>
  <c r="V268" i="38"/>
  <c r="W268" i="38"/>
  <c r="AH268" i="38"/>
  <c r="V269" i="38"/>
  <c r="W269" i="38"/>
  <c r="AH269" i="38"/>
  <c r="V270" i="38"/>
  <c r="W270" i="38"/>
  <c r="AH270" i="38"/>
  <c r="V271" i="38"/>
  <c r="W271" i="38"/>
  <c r="AH271" i="38"/>
  <c r="V272" i="38"/>
  <c r="W272" i="38"/>
  <c r="AH272" i="38"/>
  <c r="V273" i="38"/>
  <c r="W273" i="38"/>
  <c r="AH273" i="38"/>
  <c r="V274" i="38"/>
  <c r="W274" i="38"/>
  <c r="AH274" i="38"/>
  <c r="V275" i="38"/>
  <c r="W275" i="38"/>
  <c r="AH275" i="38"/>
  <c r="V276" i="38"/>
  <c r="W276" i="38"/>
  <c r="AH276" i="38"/>
  <c r="V277" i="38"/>
  <c r="W277" i="38"/>
  <c r="AH277" i="38"/>
  <c r="V278" i="38"/>
  <c r="W278" i="38"/>
  <c r="AH278" i="38"/>
  <c r="V279" i="38"/>
  <c r="W279" i="38"/>
  <c r="AH279" i="38"/>
  <c r="V280" i="38"/>
  <c r="W280" i="38"/>
  <c r="AH280" i="38"/>
  <c r="V281" i="38"/>
  <c r="W281" i="38"/>
  <c r="AH281" i="38"/>
  <c r="V282" i="38"/>
  <c r="W282" i="38"/>
  <c r="AH282" i="38"/>
  <c r="V283" i="38"/>
  <c r="W283" i="38"/>
  <c r="AH283" i="38"/>
  <c r="V284" i="38"/>
  <c r="W284" i="38"/>
  <c r="AH284" i="38"/>
  <c r="V285" i="38"/>
  <c r="W285" i="38"/>
  <c r="AH285" i="38"/>
  <c r="V286" i="38"/>
  <c r="W286" i="38"/>
  <c r="AH286" i="38"/>
  <c r="V287" i="38"/>
  <c r="W287" i="38"/>
  <c r="AH287" i="38"/>
  <c r="V288" i="38"/>
  <c r="W288" i="38"/>
  <c r="AH288" i="38"/>
  <c r="V289" i="38"/>
  <c r="W289" i="38"/>
  <c r="AH289" i="38"/>
  <c r="V290" i="38"/>
  <c r="W290" i="38"/>
  <c r="AH290" i="38"/>
  <c r="V291" i="38"/>
  <c r="W291" i="38"/>
  <c r="AH291" i="38"/>
  <c r="V292" i="38"/>
  <c r="W292" i="38"/>
  <c r="AH292" i="38"/>
  <c r="V293" i="38"/>
  <c r="W293" i="38"/>
  <c r="AH293" i="38"/>
  <c r="V294" i="38"/>
  <c r="W294" i="38"/>
  <c r="AH294" i="38"/>
  <c r="V295" i="38"/>
  <c r="W295" i="38"/>
  <c r="AH295" i="38"/>
  <c r="V296" i="38"/>
  <c r="W296" i="38"/>
  <c r="AH296" i="38"/>
  <c r="V297" i="38"/>
  <c r="W297" i="38"/>
  <c r="AH297" i="38"/>
  <c r="V298" i="38"/>
  <c r="W298" i="38"/>
  <c r="AH298" i="38"/>
  <c r="V299" i="38"/>
  <c r="W299" i="38"/>
  <c r="AH299" i="38"/>
  <c r="V300" i="38"/>
  <c r="W300" i="38"/>
  <c r="AH300" i="38"/>
  <c r="V301" i="38"/>
  <c r="W301" i="38"/>
  <c r="AH301" i="38"/>
  <c r="V302" i="38"/>
  <c r="W302" i="38"/>
  <c r="AH302" i="38"/>
  <c r="V303" i="38"/>
  <c r="W303" i="38"/>
  <c r="AH303" i="38"/>
  <c r="V304" i="38"/>
  <c r="W304" i="38"/>
  <c r="AH304" i="38"/>
  <c r="V305" i="38"/>
  <c r="W305" i="38"/>
  <c r="AH305" i="38"/>
  <c r="V306" i="38"/>
  <c r="W306" i="38"/>
  <c r="AH306" i="38"/>
  <c r="V307" i="38"/>
  <c r="W307" i="38"/>
  <c r="AH307" i="38"/>
  <c r="V308" i="38"/>
  <c r="W308" i="38"/>
  <c r="AH308" i="38"/>
  <c r="V309" i="38"/>
  <c r="W309" i="38"/>
  <c r="AH309" i="38"/>
  <c r="V310" i="38"/>
  <c r="W310" i="38"/>
  <c r="AH310" i="38"/>
  <c r="V311" i="38"/>
  <c r="W311" i="38"/>
  <c r="AH311" i="38"/>
  <c r="V312" i="38"/>
  <c r="W312" i="38"/>
  <c r="AH312" i="38"/>
  <c r="V313" i="38"/>
  <c r="W313" i="38"/>
  <c r="AH313" i="38"/>
  <c r="V314" i="38"/>
  <c r="W314" i="38"/>
  <c r="AH314" i="38"/>
  <c r="V315" i="38"/>
  <c r="W315" i="38"/>
  <c r="AH315" i="38"/>
  <c r="V316" i="38"/>
  <c r="W316" i="38"/>
  <c r="AH316" i="38"/>
  <c r="V317" i="38"/>
  <c r="W317" i="38"/>
  <c r="AH317" i="38"/>
  <c r="V318" i="38"/>
  <c r="W318" i="38"/>
  <c r="AH318" i="38"/>
  <c r="V319" i="38"/>
  <c r="W319" i="38"/>
  <c r="AH319" i="38"/>
  <c r="V320" i="38"/>
  <c r="W320" i="38"/>
  <c r="AH320" i="38"/>
  <c r="V321" i="38"/>
  <c r="W321" i="38"/>
  <c r="AH321" i="38"/>
  <c r="V322" i="38"/>
  <c r="W322" i="38"/>
  <c r="AH322" i="38"/>
  <c r="V323" i="38"/>
  <c r="W323" i="38"/>
  <c r="AH323" i="38"/>
  <c r="V324" i="38"/>
  <c r="W324" i="38"/>
  <c r="AH324" i="38"/>
  <c r="V325" i="38"/>
  <c r="W325" i="38"/>
  <c r="AH325" i="38"/>
  <c r="V326" i="38"/>
  <c r="W326" i="38"/>
  <c r="AH326" i="38"/>
  <c r="V327" i="38"/>
  <c r="W327" i="38"/>
  <c r="AH327" i="38"/>
  <c r="V328" i="38"/>
  <c r="W328" i="38"/>
  <c r="AH328" i="38"/>
  <c r="V329" i="38"/>
  <c r="W329" i="38"/>
  <c r="AH329" i="38"/>
  <c r="V330" i="38"/>
  <c r="W330" i="38"/>
  <c r="AH330" i="38"/>
  <c r="V331" i="38"/>
  <c r="W331" i="38"/>
  <c r="AH331" i="38"/>
  <c r="V332" i="38"/>
  <c r="W332" i="38"/>
  <c r="AH332" i="38"/>
  <c r="V333" i="38"/>
  <c r="W333" i="38"/>
  <c r="AH333" i="38"/>
  <c r="V334" i="38"/>
  <c r="W334" i="38"/>
  <c r="AH334" i="38"/>
  <c r="V335" i="38"/>
  <c r="W335" i="38"/>
  <c r="AH335" i="38"/>
  <c r="V336" i="38"/>
  <c r="W336" i="38"/>
  <c r="AH336" i="38"/>
  <c r="V337" i="38"/>
  <c r="W337" i="38"/>
  <c r="AH337" i="38"/>
  <c r="V338" i="38"/>
  <c r="W338" i="38"/>
  <c r="AH338" i="38"/>
  <c r="V339" i="38"/>
  <c r="W339" i="38"/>
  <c r="AH339" i="38"/>
  <c r="V340" i="38"/>
  <c r="W340" i="38"/>
  <c r="AH340" i="38"/>
  <c r="V341" i="38"/>
  <c r="W341" i="38"/>
  <c r="AH341" i="38"/>
  <c r="V342" i="38"/>
  <c r="W342" i="38"/>
  <c r="AH342" i="38"/>
  <c r="V343" i="38"/>
  <c r="W343" i="38"/>
  <c r="AH343" i="38"/>
  <c r="V344" i="38"/>
  <c r="W344" i="38"/>
  <c r="AH344" i="38"/>
  <c r="V345" i="38"/>
  <c r="W345" i="38"/>
  <c r="AH345" i="38"/>
  <c r="V346" i="38"/>
  <c r="W346" i="38"/>
  <c r="AH346" i="38"/>
  <c r="V347" i="38"/>
  <c r="W347" i="38"/>
  <c r="AH347" i="38"/>
  <c r="V348" i="38"/>
  <c r="W348" i="38"/>
  <c r="AH348" i="38"/>
  <c r="V349" i="38"/>
  <c r="W349" i="38"/>
  <c r="AH349" i="38"/>
  <c r="V350" i="38"/>
  <c r="W350" i="38"/>
  <c r="AH350" i="38"/>
  <c r="AG351" i="38"/>
  <c r="AD639" i="38"/>
  <c r="AC639" i="38"/>
  <c r="AA639" i="38"/>
  <c r="AB639" i="38"/>
  <c r="Z638" i="38"/>
  <c r="AH638" i="38"/>
  <c r="X350" i="38"/>
  <c r="Y350" i="38"/>
  <c r="AA350" i="38"/>
  <c r="AG350" i="38"/>
  <c r="AD638" i="38"/>
  <c r="AC638" i="38"/>
  <c r="AA638" i="38"/>
  <c r="AB638" i="38"/>
  <c r="Z637" i="38"/>
  <c r="AH637" i="38"/>
  <c r="X349" i="38"/>
  <c r="Y349" i="38"/>
  <c r="AA349" i="38"/>
  <c r="AG349" i="38"/>
  <c r="AD637" i="38"/>
  <c r="AC637" i="38"/>
  <c r="AA637" i="38"/>
  <c r="AB637" i="38"/>
  <c r="Z636" i="38"/>
  <c r="AH636" i="38"/>
  <c r="X348" i="38"/>
  <c r="Y348" i="38"/>
  <c r="AA348" i="38"/>
  <c r="AG348" i="38"/>
  <c r="AD636" i="38"/>
  <c r="AC636" i="38"/>
  <c r="AA636" i="38"/>
  <c r="AB636" i="38"/>
  <c r="Z635" i="38"/>
  <c r="AH635" i="38"/>
  <c r="X347" i="38"/>
  <c r="Y347" i="38"/>
  <c r="AA347" i="38"/>
  <c r="AG347" i="38"/>
  <c r="AD635" i="38"/>
  <c r="AC635" i="38"/>
  <c r="AA635" i="38"/>
  <c r="AB635" i="38"/>
  <c r="Z634" i="38"/>
  <c r="AH634" i="38"/>
  <c r="X346" i="38"/>
  <c r="Y346" i="38"/>
  <c r="AA346" i="38"/>
  <c r="AG346" i="38"/>
  <c r="AD634" i="38"/>
  <c r="AC634" i="38"/>
  <c r="AA634" i="38"/>
  <c r="AB634" i="38"/>
  <c r="Z633" i="38"/>
  <c r="AH633" i="38"/>
  <c r="X345" i="38"/>
  <c r="Y345" i="38"/>
  <c r="AA345" i="38"/>
  <c r="AG345" i="38"/>
  <c r="AD633" i="38"/>
  <c r="AC633" i="38"/>
  <c r="AA633" i="38"/>
  <c r="AB633" i="38"/>
  <c r="Z632" i="38"/>
  <c r="AH632" i="38"/>
  <c r="X344" i="38"/>
  <c r="Y344" i="38"/>
  <c r="AA344" i="38"/>
  <c r="AG344" i="38"/>
  <c r="AD632" i="38"/>
  <c r="AC632" i="38"/>
  <c r="AA632" i="38"/>
  <c r="AB632" i="38"/>
  <c r="Z631" i="38"/>
  <c r="AH631" i="38"/>
  <c r="X343" i="38"/>
  <c r="Y343" i="38"/>
  <c r="AA343" i="38"/>
  <c r="AG343" i="38"/>
  <c r="AD631" i="38"/>
  <c r="AC631" i="38"/>
  <c r="AA631" i="38"/>
  <c r="AB631" i="38"/>
  <c r="Z630" i="38"/>
  <c r="AH630" i="38"/>
  <c r="X342" i="38"/>
  <c r="Y342" i="38"/>
  <c r="AA342" i="38"/>
  <c r="AG342" i="38"/>
  <c r="AD630" i="38"/>
  <c r="AC630" i="38"/>
  <c r="AA630" i="38"/>
  <c r="AB630" i="38"/>
  <c r="Z629" i="38"/>
  <c r="AH629" i="38"/>
  <c r="X341" i="38"/>
  <c r="Y341" i="38"/>
  <c r="AA341" i="38"/>
  <c r="AG341" i="38"/>
  <c r="AD629" i="38"/>
  <c r="AC629" i="38"/>
  <c r="AA629" i="38"/>
  <c r="AB629" i="38"/>
  <c r="Z628" i="38"/>
  <c r="AH628" i="38"/>
  <c r="X340" i="38"/>
  <c r="Y340" i="38"/>
  <c r="AA340" i="38"/>
  <c r="AG340" i="38"/>
  <c r="AD628" i="38"/>
  <c r="AC628" i="38"/>
  <c r="AA628" i="38"/>
  <c r="AB628" i="38"/>
  <c r="Z627" i="38"/>
  <c r="AH627" i="38"/>
  <c r="X339" i="38"/>
  <c r="Y339" i="38"/>
  <c r="AA339" i="38"/>
  <c r="AG339" i="38"/>
  <c r="AD627" i="38"/>
  <c r="AC627" i="38"/>
  <c r="AA627" i="38"/>
  <c r="AB627" i="38"/>
  <c r="Z626" i="38"/>
  <c r="AH626" i="38"/>
  <c r="X338" i="38"/>
  <c r="Y338" i="38"/>
  <c r="AA338" i="38"/>
  <c r="AG338" i="38"/>
  <c r="AD626" i="38"/>
  <c r="AC626" i="38"/>
  <c r="AA626" i="38"/>
  <c r="AB626" i="38"/>
  <c r="Z625" i="38"/>
  <c r="AH625" i="38"/>
  <c r="X337" i="38"/>
  <c r="Y337" i="38"/>
  <c r="AA337" i="38"/>
  <c r="AG337" i="38"/>
  <c r="AD625" i="38"/>
  <c r="AC625" i="38"/>
  <c r="AA625" i="38"/>
  <c r="AB625" i="38"/>
  <c r="Z624" i="38"/>
  <c r="AH624" i="38"/>
  <c r="X336" i="38"/>
  <c r="Y336" i="38"/>
  <c r="AA336" i="38"/>
  <c r="AG336" i="38"/>
  <c r="AD624" i="38"/>
  <c r="AC624" i="38"/>
  <c r="AA624" i="38"/>
  <c r="AB624" i="38"/>
  <c r="Z623" i="38"/>
  <c r="AH623" i="38"/>
  <c r="X335" i="38"/>
  <c r="Y335" i="38"/>
  <c r="AA335" i="38"/>
  <c r="AG335" i="38"/>
  <c r="AD623" i="38"/>
  <c r="AC623" i="38"/>
  <c r="AA623" i="38"/>
  <c r="AB623" i="38"/>
  <c r="Z622" i="38"/>
  <c r="AH622" i="38"/>
  <c r="X334" i="38"/>
  <c r="Y334" i="38"/>
  <c r="AA334" i="38"/>
  <c r="AG334" i="38"/>
  <c r="AD622" i="38"/>
  <c r="AC622" i="38"/>
  <c r="AA622" i="38"/>
  <c r="AB622" i="38"/>
  <c r="Z621" i="38"/>
  <c r="AH621" i="38"/>
  <c r="X333" i="38"/>
  <c r="Y333" i="38"/>
  <c r="AA333" i="38"/>
  <c r="AG333" i="38"/>
  <c r="AD621" i="38"/>
  <c r="AC621" i="38"/>
  <c r="AA621" i="38"/>
  <c r="AB621" i="38"/>
  <c r="Z620" i="38"/>
  <c r="AH620" i="38"/>
  <c r="X332" i="38"/>
  <c r="Y332" i="38"/>
  <c r="AA332" i="38"/>
  <c r="AG332" i="38"/>
  <c r="AD620" i="38"/>
  <c r="AC620" i="38"/>
  <c r="AA620" i="38"/>
  <c r="AB620" i="38"/>
  <c r="Z619" i="38"/>
  <c r="AH619" i="38"/>
  <c r="X331" i="38"/>
  <c r="Y331" i="38"/>
  <c r="AA331" i="38"/>
  <c r="AG331" i="38"/>
  <c r="AD619" i="38"/>
  <c r="AC619" i="38"/>
  <c r="AA619" i="38"/>
  <c r="AB619" i="38"/>
  <c r="Z618" i="38"/>
  <c r="AH618" i="38"/>
  <c r="X330" i="38"/>
  <c r="Y330" i="38"/>
  <c r="AA330" i="38"/>
  <c r="AG330" i="38"/>
  <c r="AD618" i="38"/>
  <c r="AC618" i="38"/>
  <c r="AA618" i="38"/>
  <c r="AB618" i="38"/>
  <c r="Z617" i="38"/>
  <c r="AH617" i="38"/>
  <c r="X329" i="38"/>
  <c r="Y329" i="38"/>
  <c r="AA329" i="38"/>
  <c r="AG329" i="38"/>
  <c r="AD617" i="38"/>
  <c r="AC617" i="38"/>
  <c r="AA617" i="38"/>
  <c r="AB617" i="38"/>
  <c r="Z616" i="38"/>
  <c r="AH616" i="38"/>
  <c r="X328" i="38"/>
  <c r="Y328" i="38"/>
  <c r="AA328" i="38"/>
  <c r="AG328" i="38"/>
  <c r="AD616" i="38"/>
  <c r="AC616" i="38"/>
  <c r="AA616" i="38"/>
  <c r="AB616" i="38"/>
  <c r="Z615" i="38"/>
  <c r="AH615" i="38"/>
  <c r="X327" i="38"/>
  <c r="Y327" i="38"/>
  <c r="AA327" i="38"/>
  <c r="AG327" i="38"/>
  <c r="AD615" i="38"/>
  <c r="AC615" i="38"/>
  <c r="AA615" i="38"/>
  <c r="AB615" i="38"/>
  <c r="Z614" i="38"/>
  <c r="AH614" i="38"/>
  <c r="X326" i="38"/>
  <c r="Y326" i="38"/>
  <c r="AA326" i="38"/>
  <c r="AG326" i="38"/>
  <c r="AD614" i="38"/>
  <c r="AC614" i="38"/>
  <c r="AA614" i="38"/>
  <c r="AB614" i="38"/>
  <c r="Z613" i="38"/>
  <c r="AH613" i="38"/>
  <c r="X325" i="38"/>
  <c r="Y325" i="38"/>
  <c r="AA325" i="38"/>
  <c r="AG325" i="38"/>
  <c r="AD613" i="38"/>
  <c r="AC613" i="38"/>
  <c r="AA613" i="38"/>
  <c r="AB613" i="38"/>
  <c r="Z612" i="38"/>
  <c r="AH612" i="38"/>
  <c r="X324" i="38"/>
  <c r="Y324" i="38"/>
  <c r="AA324" i="38"/>
  <c r="AG324" i="38"/>
  <c r="AD612" i="38"/>
  <c r="AC612" i="38"/>
  <c r="AA612" i="38"/>
  <c r="AB612" i="38"/>
  <c r="Z611" i="38"/>
  <c r="AH611" i="38"/>
  <c r="X323" i="38"/>
  <c r="Y323" i="38"/>
  <c r="AA323" i="38"/>
  <c r="AG323" i="38"/>
  <c r="AD611" i="38"/>
  <c r="AC611" i="38"/>
  <c r="AA611" i="38"/>
  <c r="AB611" i="38"/>
  <c r="Z610" i="38"/>
  <c r="AH610" i="38"/>
  <c r="X322" i="38"/>
  <c r="Y322" i="38"/>
  <c r="AA322" i="38"/>
  <c r="AG322" i="38"/>
  <c r="AD610" i="38"/>
  <c r="AC610" i="38"/>
  <c r="AA610" i="38"/>
  <c r="AB610" i="38"/>
  <c r="Z609" i="38"/>
  <c r="AH609" i="38"/>
  <c r="X321" i="38"/>
  <c r="Y321" i="38"/>
  <c r="AA321" i="38"/>
  <c r="AG321" i="38"/>
  <c r="AD609" i="38"/>
  <c r="AC609" i="38"/>
  <c r="AA609" i="38"/>
  <c r="AB609" i="38"/>
  <c r="Z608" i="38"/>
  <c r="AH608" i="38"/>
  <c r="X320" i="38"/>
  <c r="Y320" i="38"/>
  <c r="AA320" i="38"/>
  <c r="AG320" i="38"/>
  <c r="AD608" i="38"/>
  <c r="AC608" i="38"/>
  <c r="AA608" i="38"/>
  <c r="AB608" i="38"/>
  <c r="Z607" i="38"/>
  <c r="AH607" i="38"/>
  <c r="X319" i="38"/>
  <c r="Y319" i="38"/>
  <c r="AA319" i="38"/>
  <c r="AG319" i="38"/>
  <c r="AD607" i="38"/>
  <c r="AC607" i="38"/>
  <c r="AA607" i="38"/>
  <c r="AB607" i="38"/>
  <c r="Z606" i="38"/>
  <c r="AH606" i="38"/>
  <c r="X318" i="38"/>
  <c r="Y318" i="38"/>
  <c r="AA318" i="38"/>
  <c r="AG318" i="38"/>
  <c r="AD606" i="38"/>
  <c r="AC606" i="38"/>
  <c r="AA606" i="38"/>
  <c r="AB606" i="38"/>
  <c r="Z605" i="38"/>
  <c r="AH605" i="38"/>
  <c r="X317" i="38"/>
  <c r="Y317" i="38"/>
  <c r="AA317" i="38"/>
  <c r="AG317" i="38"/>
  <c r="AD605" i="38"/>
  <c r="AC605" i="38"/>
  <c r="AA605" i="38"/>
  <c r="AB605" i="38"/>
  <c r="Z604" i="38"/>
  <c r="AH604" i="38"/>
  <c r="X316" i="38"/>
  <c r="Y316" i="38"/>
  <c r="AA316" i="38"/>
  <c r="AG316" i="38"/>
  <c r="AD604" i="38"/>
  <c r="AC604" i="38"/>
  <c r="AA604" i="38"/>
  <c r="AB604" i="38"/>
  <c r="Z603" i="38"/>
  <c r="AH603" i="38"/>
  <c r="X315" i="38"/>
  <c r="Y315" i="38"/>
  <c r="AA315" i="38"/>
  <c r="AG315" i="38"/>
  <c r="AD603" i="38"/>
  <c r="AC603" i="38"/>
  <c r="AA603" i="38"/>
  <c r="AB603" i="38"/>
  <c r="Z602" i="38"/>
  <c r="AH602" i="38"/>
  <c r="X314" i="38"/>
  <c r="Y314" i="38"/>
  <c r="AA314" i="38"/>
  <c r="AG314" i="38"/>
  <c r="AD602" i="38"/>
  <c r="AC602" i="38"/>
  <c r="AA602" i="38"/>
  <c r="AB602" i="38"/>
  <c r="Z601" i="38"/>
  <c r="AH601" i="38"/>
  <c r="X313" i="38"/>
  <c r="Y313" i="38"/>
  <c r="AA313" i="38"/>
  <c r="AG313" i="38"/>
  <c r="AD601" i="38"/>
  <c r="AC601" i="38"/>
  <c r="AA601" i="38"/>
  <c r="AB601" i="38"/>
  <c r="Z600" i="38"/>
  <c r="AH600" i="38"/>
  <c r="X312" i="38"/>
  <c r="Y312" i="38"/>
  <c r="AA312" i="38"/>
  <c r="AG312" i="38"/>
  <c r="AD600" i="38"/>
  <c r="AC600" i="38"/>
  <c r="AA600" i="38"/>
  <c r="AB600" i="38"/>
  <c r="Z599" i="38"/>
  <c r="AH599" i="38"/>
  <c r="X311" i="38"/>
  <c r="Y311" i="38"/>
  <c r="AA311" i="38"/>
  <c r="AG311" i="38"/>
  <c r="AD599" i="38"/>
  <c r="AC599" i="38"/>
  <c r="AA599" i="38"/>
  <c r="AB599" i="38"/>
  <c r="Z598" i="38"/>
  <c r="AH598" i="38"/>
  <c r="X310" i="38"/>
  <c r="Y310" i="38"/>
  <c r="AA310" i="38"/>
  <c r="AG310" i="38"/>
  <c r="AD598" i="38"/>
  <c r="AC598" i="38"/>
  <c r="AA598" i="38"/>
  <c r="AB598" i="38"/>
  <c r="Z597" i="38"/>
  <c r="AH597" i="38"/>
  <c r="X309" i="38"/>
  <c r="Y309" i="38"/>
  <c r="AA309" i="38"/>
  <c r="AG309" i="38"/>
  <c r="AD597" i="38"/>
  <c r="AC597" i="38"/>
  <c r="AA597" i="38"/>
  <c r="AB597" i="38"/>
  <c r="Z596" i="38"/>
  <c r="AH596" i="38"/>
  <c r="X308" i="38"/>
  <c r="Y308" i="38"/>
  <c r="AA308" i="38"/>
  <c r="AG308" i="38"/>
  <c r="AD596" i="38"/>
  <c r="AC596" i="38"/>
  <c r="AA596" i="38"/>
  <c r="AB596" i="38"/>
  <c r="Z595" i="38"/>
  <c r="AH595" i="38"/>
  <c r="X307" i="38"/>
  <c r="Y307" i="38"/>
  <c r="AA307" i="38"/>
  <c r="AG307" i="38"/>
  <c r="AD595" i="38"/>
  <c r="AC595" i="38"/>
  <c r="AA595" i="38"/>
  <c r="AB595" i="38"/>
  <c r="Z594" i="38"/>
  <c r="AH594" i="38"/>
  <c r="X306" i="38"/>
  <c r="Y306" i="38"/>
  <c r="AA306" i="38"/>
  <c r="AG306" i="38"/>
  <c r="AD594" i="38"/>
  <c r="AC594" i="38"/>
  <c r="AA594" i="38"/>
  <c r="AB594" i="38"/>
  <c r="Z593" i="38"/>
  <c r="AH593" i="38"/>
  <c r="X305" i="38"/>
  <c r="Y305" i="38"/>
  <c r="AA305" i="38"/>
  <c r="AG305" i="38"/>
  <c r="AD593" i="38"/>
  <c r="AC593" i="38"/>
  <c r="AA593" i="38"/>
  <c r="AB593" i="38"/>
  <c r="Z592" i="38"/>
  <c r="AH592" i="38"/>
  <c r="X304" i="38"/>
  <c r="Y304" i="38"/>
  <c r="AA304" i="38"/>
  <c r="AG304" i="38"/>
  <c r="AD592" i="38"/>
  <c r="AC592" i="38"/>
  <c r="AA592" i="38"/>
  <c r="AB592" i="38"/>
  <c r="Z591" i="38"/>
  <c r="AH591" i="38"/>
  <c r="X303" i="38"/>
  <c r="Y303" i="38"/>
  <c r="AA303" i="38"/>
  <c r="AG303" i="38"/>
  <c r="AD591" i="38"/>
  <c r="AC591" i="38"/>
  <c r="AA591" i="38"/>
  <c r="AB591" i="38"/>
  <c r="Z590" i="38"/>
  <c r="AH590" i="38"/>
  <c r="X302" i="38"/>
  <c r="Y302" i="38"/>
  <c r="AA302" i="38"/>
  <c r="AG302" i="38"/>
  <c r="AD590" i="38"/>
  <c r="AC590" i="38"/>
  <c r="AA590" i="38"/>
  <c r="AB590" i="38"/>
  <c r="Z589" i="38"/>
  <c r="AH589" i="38"/>
  <c r="X301" i="38"/>
  <c r="Y301" i="38"/>
  <c r="AA301" i="38"/>
  <c r="AG301" i="38"/>
  <c r="AD589" i="38"/>
  <c r="AC589" i="38"/>
  <c r="AA589" i="38"/>
  <c r="AB589" i="38"/>
  <c r="Z588" i="38"/>
  <c r="AH588" i="38"/>
  <c r="X300" i="38"/>
  <c r="Y300" i="38"/>
  <c r="AA300" i="38"/>
  <c r="AG300" i="38"/>
  <c r="AD588" i="38"/>
  <c r="AC588" i="38"/>
  <c r="AA588" i="38"/>
  <c r="AB588" i="38"/>
  <c r="Z587" i="38"/>
  <c r="AH587" i="38"/>
  <c r="X299" i="38"/>
  <c r="Y299" i="38"/>
  <c r="AA299" i="38"/>
  <c r="AG299" i="38"/>
  <c r="AD587" i="38"/>
  <c r="AC587" i="38"/>
  <c r="AA587" i="38"/>
  <c r="AB587" i="38"/>
  <c r="Z586" i="38"/>
  <c r="AH586" i="38"/>
  <c r="X298" i="38"/>
  <c r="Y298" i="38"/>
  <c r="AA298" i="38"/>
  <c r="AG298" i="38"/>
  <c r="AD586" i="38"/>
  <c r="AC586" i="38"/>
  <c r="AA586" i="38"/>
  <c r="AB586" i="38"/>
  <c r="Z585" i="38"/>
  <c r="AH585" i="38"/>
  <c r="X297" i="38"/>
  <c r="Y297" i="38"/>
  <c r="AA297" i="38"/>
  <c r="AG297" i="38"/>
  <c r="AD585" i="38"/>
  <c r="AC585" i="38"/>
  <c r="AA585" i="38"/>
  <c r="AB585" i="38"/>
  <c r="Z584" i="38"/>
  <c r="AH584" i="38"/>
  <c r="X296" i="38"/>
  <c r="Y296" i="38"/>
  <c r="AA296" i="38"/>
  <c r="AG296" i="38"/>
  <c r="AD584" i="38"/>
  <c r="AC584" i="38"/>
  <c r="AA584" i="38"/>
  <c r="AB584" i="38"/>
  <c r="Z583" i="38"/>
  <c r="AH583" i="38"/>
  <c r="X295" i="38"/>
  <c r="Y295" i="38"/>
  <c r="AA295" i="38"/>
  <c r="AG295" i="38"/>
  <c r="AD583" i="38"/>
  <c r="AC583" i="38"/>
  <c r="AA583" i="38"/>
  <c r="AB583" i="38"/>
  <c r="Z582" i="38"/>
  <c r="AH582" i="38"/>
  <c r="X294" i="38"/>
  <c r="Y294" i="38"/>
  <c r="AA294" i="38"/>
  <c r="AG294" i="38"/>
  <c r="AD582" i="38"/>
  <c r="AC582" i="38"/>
  <c r="AA582" i="38"/>
  <c r="AB582" i="38"/>
  <c r="Z581" i="38"/>
  <c r="AH581" i="38"/>
  <c r="X293" i="38"/>
  <c r="Y293" i="38"/>
  <c r="AA293" i="38"/>
  <c r="AG293" i="38"/>
  <c r="AD581" i="38"/>
  <c r="AC581" i="38"/>
  <c r="AA581" i="38"/>
  <c r="AB581" i="38"/>
  <c r="Z580" i="38"/>
  <c r="AH580" i="38"/>
  <c r="X292" i="38"/>
  <c r="Y292" i="38"/>
  <c r="AA292" i="38"/>
  <c r="AG292" i="38"/>
  <c r="AD580" i="38"/>
  <c r="AC580" i="38"/>
  <c r="AA580" i="38"/>
  <c r="AB580" i="38"/>
  <c r="Z579" i="38"/>
  <c r="AH579" i="38"/>
  <c r="X291" i="38"/>
  <c r="Y291" i="38"/>
  <c r="AA291" i="38"/>
  <c r="AG291" i="38"/>
  <c r="AD579" i="38"/>
  <c r="AC579" i="38"/>
  <c r="AA579" i="38"/>
  <c r="AB579" i="38"/>
  <c r="Z578" i="38"/>
  <c r="AH578" i="38"/>
  <c r="X290" i="38"/>
  <c r="Y290" i="38"/>
  <c r="AA290" i="38"/>
  <c r="AG290" i="38"/>
  <c r="AD578" i="38"/>
  <c r="AC578" i="38"/>
  <c r="AA578" i="38"/>
  <c r="AB578" i="38"/>
  <c r="Z577" i="38"/>
  <c r="AH577" i="38"/>
  <c r="X289" i="38"/>
  <c r="Y289" i="38"/>
  <c r="AA289" i="38"/>
  <c r="AG289" i="38"/>
  <c r="AD577" i="38"/>
  <c r="AC577" i="38"/>
  <c r="AA577" i="38"/>
  <c r="AB577" i="38"/>
  <c r="Z576" i="38"/>
  <c r="AH576" i="38"/>
  <c r="X288" i="38"/>
  <c r="Y288" i="38"/>
  <c r="AA288" i="38"/>
  <c r="AG288" i="38"/>
  <c r="AD576" i="38"/>
  <c r="AC576" i="38"/>
  <c r="AA576" i="38"/>
  <c r="AB576" i="38"/>
  <c r="Z575" i="38"/>
  <c r="AH575" i="38"/>
  <c r="X287" i="38"/>
  <c r="Y287" i="38"/>
  <c r="AA287" i="38"/>
  <c r="AG287" i="38"/>
  <c r="AD575" i="38"/>
  <c r="AC575" i="38"/>
  <c r="AA575" i="38"/>
  <c r="AB575" i="38"/>
  <c r="Z574" i="38"/>
  <c r="AH574" i="38"/>
  <c r="X286" i="38"/>
  <c r="Y286" i="38"/>
  <c r="AA286" i="38"/>
  <c r="AG286" i="38"/>
  <c r="AD574" i="38"/>
  <c r="AC574" i="38"/>
  <c r="AA574" i="38"/>
  <c r="AB574" i="38"/>
  <c r="Z573" i="38"/>
  <c r="AH573" i="38"/>
  <c r="X285" i="38"/>
  <c r="Y285" i="38"/>
  <c r="AA285" i="38"/>
  <c r="AG285" i="38"/>
  <c r="AD573" i="38"/>
  <c r="AC573" i="38"/>
  <c r="AA573" i="38"/>
  <c r="AB573" i="38"/>
  <c r="Z572" i="38"/>
  <c r="AH572" i="38"/>
  <c r="X284" i="38"/>
  <c r="Y284" i="38"/>
  <c r="AA284" i="38"/>
  <c r="AG284" i="38"/>
  <c r="AD572" i="38"/>
  <c r="AC572" i="38"/>
  <c r="AA572" i="38"/>
  <c r="AB572" i="38"/>
  <c r="Z571" i="38"/>
  <c r="AH571" i="38"/>
  <c r="X283" i="38"/>
  <c r="Y283" i="38"/>
  <c r="AA283" i="38"/>
  <c r="AG283" i="38"/>
  <c r="AD571" i="38"/>
  <c r="AC571" i="38"/>
  <c r="AA571" i="38"/>
  <c r="AB571" i="38"/>
  <c r="Z570" i="38"/>
  <c r="AH570" i="38"/>
  <c r="X282" i="38"/>
  <c r="Y282" i="38"/>
  <c r="AA282" i="38"/>
  <c r="AG282" i="38"/>
  <c r="AD570" i="38"/>
  <c r="AC570" i="38"/>
  <c r="AA570" i="38"/>
  <c r="AB570" i="38"/>
  <c r="Z569" i="38"/>
  <c r="AH569" i="38"/>
  <c r="X281" i="38"/>
  <c r="Y281" i="38"/>
  <c r="AA281" i="38"/>
  <c r="AG281" i="38"/>
  <c r="AD569" i="38"/>
  <c r="AC569" i="38"/>
  <c r="AA569" i="38"/>
  <c r="AB569" i="38"/>
  <c r="Z568" i="38"/>
  <c r="AH568" i="38"/>
  <c r="X280" i="38"/>
  <c r="Y280" i="38"/>
  <c r="AA280" i="38"/>
  <c r="AG280" i="38"/>
  <c r="AD568" i="38"/>
  <c r="AC568" i="38"/>
  <c r="AA568" i="38"/>
  <c r="AB568" i="38"/>
  <c r="Z567" i="38"/>
  <c r="AH567" i="38"/>
  <c r="X279" i="38"/>
  <c r="Y279" i="38"/>
  <c r="AA279" i="38"/>
  <c r="AG279" i="38"/>
  <c r="AD567" i="38"/>
  <c r="AC567" i="38"/>
  <c r="AA567" i="38"/>
  <c r="AB567" i="38"/>
  <c r="Z566" i="38"/>
  <c r="AH566" i="38"/>
  <c r="X278" i="38"/>
  <c r="Y278" i="38"/>
  <c r="AA278" i="38"/>
  <c r="AG278" i="38"/>
  <c r="AD566" i="38"/>
  <c r="AC566" i="38"/>
  <c r="AA566" i="38"/>
  <c r="AB566" i="38"/>
  <c r="Z565" i="38"/>
  <c r="AH565" i="38"/>
  <c r="X277" i="38"/>
  <c r="Y277" i="38"/>
  <c r="AA277" i="38"/>
  <c r="AG277" i="38"/>
  <c r="AD565" i="38"/>
  <c r="AC565" i="38"/>
  <c r="AA565" i="38"/>
  <c r="AB565" i="38"/>
  <c r="Z564" i="38"/>
  <c r="AH564" i="38"/>
  <c r="X276" i="38"/>
  <c r="Y276" i="38"/>
  <c r="AA276" i="38"/>
  <c r="AG276" i="38"/>
  <c r="AD564" i="38"/>
  <c r="AC564" i="38"/>
  <c r="AA564" i="38"/>
  <c r="AB564" i="38"/>
  <c r="Z563" i="38"/>
  <c r="AH563" i="38"/>
  <c r="X275" i="38"/>
  <c r="Y275" i="38"/>
  <c r="AA275" i="38"/>
  <c r="AG275" i="38"/>
  <c r="AD563" i="38"/>
  <c r="AC563" i="38"/>
  <c r="AA563" i="38"/>
  <c r="AB563" i="38"/>
  <c r="Z562" i="38"/>
  <c r="AH562" i="38"/>
  <c r="X274" i="38"/>
  <c r="Y274" i="38"/>
  <c r="AA274" i="38"/>
  <c r="AG274" i="38"/>
  <c r="AD562" i="38"/>
  <c r="AC562" i="38"/>
  <c r="AA562" i="38"/>
  <c r="AB562" i="38"/>
  <c r="Z561" i="38"/>
  <c r="AH561" i="38"/>
  <c r="X273" i="38"/>
  <c r="Y273" i="38"/>
  <c r="AA273" i="38"/>
  <c r="AG273" i="38"/>
  <c r="AD561" i="38"/>
  <c r="AC561" i="38"/>
  <c r="AA561" i="38"/>
  <c r="AB561" i="38"/>
  <c r="Z560" i="38"/>
  <c r="AH560" i="38"/>
  <c r="X272" i="38"/>
  <c r="Y272" i="38"/>
  <c r="AA272" i="38"/>
  <c r="AG272" i="38"/>
  <c r="AD560" i="38"/>
  <c r="AC560" i="38"/>
  <c r="AA560" i="38"/>
  <c r="AB560" i="38"/>
  <c r="Z559" i="38"/>
  <c r="AH559" i="38"/>
  <c r="X271" i="38"/>
  <c r="Y271" i="38"/>
  <c r="AA271" i="38"/>
  <c r="AG271" i="38"/>
  <c r="AD559" i="38"/>
  <c r="AC559" i="38"/>
  <c r="AA559" i="38"/>
  <c r="AB559" i="38"/>
  <c r="Z558" i="38"/>
  <c r="AH558" i="38"/>
  <c r="X270" i="38"/>
  <c r="Y270" i="38"/>
  <c r="AA270" i="38"/>
  <c r="AG270" i="38"/>
  <c r="AD558" i="38"/>
  <c r="AC558" i="38"/>
  <c r="AA558" i="38"/>
  <c r="AB558" i="38"/>
  <c r="Z557" i="38"/>
  <c r="AH557" i="38"/>
  <c r="X269" i="38"/>
  <c r="Y269" i="38"/>
  <c r="AA269" i="38"/>
  <c r="AG269" i="38"/>
  <c r="AD557" i="38"/>
  <c r="AC557" i="38"/>
  <c r="AA557" i="38"/>
  <c r="AB557" i="38"/>
  <c r="Z556" i="38"/>
  <c r="AH556" i="38"/>
  <c r="X268" i="38"/>
  <c r="Y268" i="38"/>
  <c r="AA268" i="38"/>
  <c r="AG268" i="38"/>
  <c r="AD556" i="38"/>
  <c r="AC556" i="38"/>
  <c r="AA556" i="38"/>
  <c r="AB556" i="38"/>
  <c r="Z555" i="38"/>
  <c r="AH555" i="38"/>
  <c r="X267" i="38"/>
  <c r="Y267" i="38"/>
  <c r="AA267" i="38"/>
  <c r="AG267" i="38"/>
  <c r="AD555" i="38"/>
  <c r="AC555" i="38"/>
  <c r="AA555" i="38"/>
  <c r="AB555" i="38"/>
  <c r="Z554" i="38"/>
  <c r="AH554" i="38"/>
  <c r="X266" i="38"/>
  <c r="Y266" i="38"/>
  <c r="AA266" i="38"/>
  <c r="AG266" i="38"/>
  <c r="AD554" i="38"/>
  <c r="AC554" i="38"/>
  <c r="AA554" i="38"/>
  <c r="AB554" i="38"/>
  <c r="Z553" i="38"/>
  <c r="AH553" i="38"/>
  <c r="X265" i="38"/>
  <c r="Y265" i="38"/>
  <c r="AA265" i="38"/>
  <c r="AG265" i="38"/>
  <c r="AD553" i="38"/>
  <c r="AC553" i="38"/>
  <c r="AA553" i="38"/>
  <c r="AB553" i="38"/>
  <c r="Z552" i="38"/>
  <c r="AH552" i="38"/>
  <c r="X264" i="38"/>
  <c r="Y264" i="38"/>
  <c r="AA264" i="38"/>
  <c r="AG264" i="38"/>
  <c r="AD552" i="38"/>
  <c r="AC552" i="38"/>
  <c r="AA552" i="38"/>
  <c r="AB552" i="38"/>
  <c r="Z551" i="38"/>
  <c r="AH551" i="38"/>
  <c r="X263" i="38"/>
  <c r="Y263" i="38"/>
  <c r="AA263" i="38"/>
  <c r="AG263" i="38"/>
  <c r="AD551" i="38"/>
  <c r="AC551" i="38"/>
  <c r="AA551" i="38"/>
  <c r="AB551" i="38"/>
  <c r="Z550" i="38"/>
  <c r="AH550" i="38"/>
  <c r="X262" i="38"/>
  <c r="Y262" i="38"/>
  <c r="AA262" i="38"/>
  <c r="AG262" i="38"/>
  <c r="AD550" i="38"/>
  <c r="AC550" i="38"/>
  <c r="AA550" i="38"/>
  <c r="AB550" i="38"/>
  <c r="Z549" i="38"/>
  <c r="AH549" i="38"/>
  <c r="X261" i="38"/>
  <c r="Y261" i="38"/>
  <c r="AA261" i="38"/>
  <c r="AG261" i="38"/>
  <c r="AD549" i="38"/>
  <c r="AC549" i="38"/>
  <c r="AA549" i="38"/>
  <c r="AB549" i="38"/>
  <c r="Z548" i="38"/>
  <c r="AH548" i="38"/>
  <c r="X260" i="38"/>
  <c r="Y260" i="38"/>
  <c r="AA260" i="38"/>
  <c r="AG260" i="38"/>
  <c r="AD548" i="38"/>
  <c r="AC548" i="38"/>
  <c r="AA548" i="38"/>
  <c r="AB548" i="38"/>
  <c r="Z547" i="38"/>
  <c r="AH547" i="38"/>
  <c r="X259" i="38"/>
  <c r="Y259" i="38"/>
  <c r="AA259" i="38"/>
  <c r="AG259" i="38"/>
  <c r="AD547" i="38"/>
  <c r="AC547" i="38"/>
  <c r="AA547" i="38"/>
  <c r="AB547" i="38"/>
  <c r="Z546" i="38"/>
  <c r="AH546" i="38"/>
  <c r="X258" i="38"/>
  <c r="Y258" i="38"/>
  <c r="AA258" i="38"/>
  <c r="AG258" i="38"/>
  <c r="AD546" i="38"/>
  <c r="AC546" i="38"/>
  <c r="AA546" i="38"/>
  <c r="AB546" i="38"/>
  <c r="Z545" i="38"/>
  <c r="AH545" i="38"/>
  <c r="X257" i="38"/>
  <c r="Y257" i="38"/>
  <c r="AA257" i="38"/>
  <c r="AG257" i="38"/>
  <c r="AD545" i="38"/>
  <c r="AC545" i="38"/>
  <c r="AA545" i="38"/>
  <c r="AB545" i="38"/>
  <c r="Z544" i="38"/>
  <c r="AH544" i="38"/>
  <c r="X256" i="38"/>
  <c r="Y256" i="38"/>
  <c r="AA256" i="38"/>
  <c r="AG256" i="38"/>
  <c r="AD544" i="38"/>
  <c r="AC544" i="38"/>
  <c r="AA544" i="38"/>
  <c r="AB544" i="38"/>
  <c r="Z543" i="38"/>
  <c r="AH543" i="38"/>
  <c r="X255" i="38"/>
  <c r="Y255" i="38"/>
  <c r="AA255" i="38"/>
  <c r="AG255" i="38"/>
  <c r="AD543" i="38"/>
  <c r="AC543" i="38"/>
  <c r="AA543" i="38"/>
  <c r="AB543" i="38"/>
  <c r="Z542" i="38"/>
  <c r="AH542" i="38"/>
  <c r="X254" i="38"/>
  <c r="Y254" i="38"/>
  <c r="AA254" i="38"/>
  <c r="AG254" i="38"/>
  <c r="AD542" i="38"/>
  <c r="AC542" i="38"/>
  <c r="AA542" i="38"/>
  <c r="AB542" i="38"/>
  <c r="Z541" i="38"/>
  <c r="AH541" i="38"/>
  <c r="X253" i="38"/>
  <c r="Y253" i="38"/>
  <c r="AA253" i="38"/>
  <c r="AG253" i="38"/>
  <c r="AD541" i="38"/>
  <c r="AC541" i="38"/>
  <c r="AA541" i="38"/>
  <c r="AB541" i="38"/>
  <c r="Z540" i="38"/>
  <c r="AH540" i="38"/>
  <c r="X252" i="38"/>
  <c r="Y252" i="38"/>
  <c r="AA252" i="38"/>
  <c r="AG252" i="38"/>
  <c r="AD540" i="38"/>
  <c r="AC540" i="38"/>
  <c r="AA540" i="38"/>
  <c r="AB540" i="38"/>
  <c r="Z539" i="38"/>
  <c r="AH539" i="38"/>
  <c r="X251" i="38"/>
  <c r="Y251" i="38"/>
  <c r="AA251" i="38"/>
  <c r="AG251" i="38"/>
  <c r="AD539" i="38"/>
  <c r="AC539" i="38"/>
  <c r="AA539" i="38"/>
  <c r="AB539" i="38"/>
  <c r="Z538" i="38"/>
  <c r="AH538" i="38"/>
  <c r="X250" i="38"/>
  <c r="Y250" i="38"/>
  <c r="AA250" i="38"/>
  <c r="AG250" i="38"/>
  <c r="AD538" i="38"/>
  <c r="AC538" i="38"/>
  <c r="AA538" i="38"/>
  <c r="AB538" i="38"/>
  <c r="Z537" i="38"/>
  <c r="AH537" i="38"/>
  <c r="X249" i="38"/>
  <c r="Y249" i="38"/>
  <c r="AA249" i="38"/>
  <c r="AG249" i="38"/>
  <c r="AD537" i="38"/>
  <c r="AC537" i="38"/>
  <c r="AA537" i="38"/>
  <c r="AB537" i="38"/>
  <c r="Z536" i="38"/>
  <c r="AH536" i="38"/>
  <c r="X248" i="38"/>
  <c r="Y248" i="38"/>
  <c r="AA248" i="38"/>
  <c r="AG248" i="38"/>
  <c r="AD536" i="38"/>
  <c r="AC536" i="38"/>
  <c r="AA536" i="38"/>
  <c r="AB536" i="38"/>
  <c r="Z535" i="38"/>
  <c r="AH535" i="38"/>
  <c r="X247" i="38"/>
  <c r="Y247" i="38"/>
  <c r="AA247" i="38"/>
  <c r="AG247" i="38"/>
  <c r="AD535" i="38"/>
  <c r="AC535" i="38"/>
  <c r="AA535" i="38"/>
  <c r="AB535" i="38"/>
  <c r="Z534" i="38"/>
  <c r="AH534" i="38"/>
  <c r="X246" i="38"/>
  <c r="Y246" i="38"/>
  <c r="AA246" i="38"/>
  <c r="AG246" i="38"/>
  <c r="AD534" i="38"/>
  <c r="AC534" i="38"/>
  <c r="AA534" i="38"/>
  <c r="AB534" i="38"/>
  <c r="Z533" i="38"/>
  <c r="AH533" i="38"/>
  <c r="X245" i="38"/>
  <c r="Y245" i="38"/>
  <c r="AA245" i="38"/>
  <c r="AG245" i="38"/>
  <c r="AD533" i="38"/>
  <c r="AC533" i="38"/>
  <c r="AA533" i="38"/>
  <c r="AB533" i="38"/>
  <c r="Z532" i="38"/>
  <c r="AH532" i="38"/>
  <c r="X244" i="38"/>
  <c r="Y244" i="38"/>
  <c r="AA244" i="38"/>
  <c r="AG244" i="38"/>
  <c r="AD532" i="38"/>
  <c r="AC532" i="38"/>
  <c r="AA532" i="38"/>
  <c r="AB532" i="38"/>
  <c r="Z531" i="38"/>
  <c r="AH531" i="38"/>
  <c r="X243" i="38"/>
  <c r="Y243" i="38"/>
  <c r="AA243" i="38"/>
  <c r="AG243" i="38"/>
  <c r="AD531" i="38"/>
  <c r="AC531" i="38"/>
  <c r="AA531" i="38"/>
  <c r="AB531" i="38"/>
  <c r="Z530" i="38"/>
  <c r="AH530" i="38"/>
  <c r="X242" i="38"/>
  <c r="Y242" i="38"/>
  <c r="AA242" i="38"/>
  <c r="AG242" i="38"/>
  <c r="AD530" i="38"/>
  <c r="AC530" i="38"/>
  <c r="AA530" i="38"/>
  <c r="AB530" i="38"/>
  <c r="Z529" i="38"/>
  <c r="AH529" i="38"/>
  <c r="X241" i="38"/>
  <c r="Y241" i="38"/>
  <c r="AA241" i="38"/>
  <c r="AG241" i="38"/>
  <c r="AD529" i="38"/>
  <c r="AC529" i="38"/>
  <c r="AA529" i="38"/>
  <c r="AB529" i="38"/>
  <c r="Z528" i="38"/>
  <c r="AH528" i="38"/>
  <c r="X240" i="38"/>
  <c r="Y240" i="38"/>
  <c r="AA240" i="38"/>
  <c r="AG240" i="38"/>
  <c r="AD528" i="38"/>
  <c r="AC528" i="38"/>
  <c r="AA528" i="38"/>
  <c r="AB528" i="38"/>
  <c r="Z527" i="38"/>
  <c r="AH527" i="38"/>
  <c r="X239" i="38"/>
  <c r="Y239" i="38"/>
  <c r="AA239" i="38"/>
  <c r="AG239" i="38"/>
  <c r="AD527" i="38"/>
  <c r="AC527" i="38"/>
  <c r="AA527" i="38"/>
  <c r="AB527" i="38"/>
  <c r="Z526" i="38"/>
  <c r="AH526" i="38"/>
  <c r="X238" i="38"/>
  <c r="Y238" i="38"/>
  <c r="AA238" i="38"/>
  <c r="AG238" i="38"/>
  <c r="AD526" i="38"/>
  <c r="AC526" i="38"/>
  <c r="AA526" i="38"/>
  <c r="AB526" i="38"/>
  <c r="Z525" i="38"/>
  <c r="AH525" i="38"/>
  <c r="X237" i="38"/>
  <c r="Y237" i="38"/>
  <c r="AA237" i="38"/>
  <c r="AG237" i="38"/>
  <c r="AD525" i="38"/>
  <c r="AC525" i="38"/>
  <c r="AA525" i="38"/>
  <c r="AB525" i="38"/>
  <c r="Z524" i="38"/>
  <c r="AH524" i="38"/>
  <c r="X236" i="38"/>
  <c r="Y236" i="38"/>
  <c r="AA236" i="38"/>
  <c r="AG236" i="38"/>
  <c r="AD524" i="38"/>
  <c r="AC524" i="38"/>
  <c r="AA524" i="38"/>
  <c r="AB524" i="38"/>
  <c r="Z523" i="38"/>
  <c r="AH523" i="38"/>
  <c r="X235" i="38"/>
  <c r="Y235" i="38"/>
  <c r="AA235" i="38"/>
  <c r="AG235" i="38"/>
  <c r="AD523" i="38"/>
  <c r="AC523" i="38"/>
  <c r="AA523" i="38"/>
  <c r="AB523" i="38"/>
  <c r="Z522" i="38"/>
  <c r="AH522" i="38"/>
  <c r="X234" i="38"/>
  <c r="Y234" i="38"/>
  <c r="AA234" i="38"/>
  <c r="AG234" i="38"/>
  <c r="AD522" i="38"/>
  <c r="AC522" i="38"/>
  <c r="AA522" i="38"/>
  <c r="AB522" i="38"/>
  <c r="Z521" i="38"/>
  <c r="AH521" i="38"/>
  <c r="X233" i="38"/>
  <c r="Y233" i="38"/>
  <c r="AA233" i="38"/>
  <c r="AG233" i="38"/>
  <c r="AD521" i="38"/>
  <c r="AC521" i="38"/>
  <c r="AA521" i="38"/>
  <c r="AB521" i="38"/>
  <c r="Z520" i="38"/>
  <c r="AH520" i="38"/>
  <c r="X232" i="38"/>
  <c r="Y232" i="38"/>
  <c r="AA232" i="38"/>
  <c r="AG232" i="38"/>
  <c r="AD520" i="38"/>
  <c r="AC520" i="38"/>
  <c r="AA520" i="38"/>
  <c r="AB520" i="38"/>
  <c r="Z519" i="38"/>
  <c r="AH519" i="38"/>
  <c r="X231" i="38"/>
  <c r="Y231" i="38"/>
  <c r="AA231" i="38"/>
  <c r="AG231" i="38"/>
  <c r="AD519" i="38"/>
  <c r="AC519" i="38"/>
  <c r="AA519" i="38"/>
  <c r="AB519" i="38"/>
  <c r="Z518" i="38"/>
  <c r="AH518" i="38"/>
  <c r="X230" i="38"/>
  <c r="Y230" i="38"/>
  <c r="AA230" i="38"/>
  <c r="AG230" i="38"/>
  <c r="AD518" i="38"/>
  <c r="AC518" i="38"/>
  <c r="AA518" i="38"/>
  <c r="AB518" i="38"/>
  <c r="Z517" i="38"/>
  <c r="AH517" i="38"/>
  <c r="X229" i="38"/>
  <c r="Y229" i="38"/>
  <c r="AA229" i="38"/>
  <c r="AG229" i="38"/>
  <c r="AD517" i="38"/>
  <c r="AC517" i="38"/>
  <c r="AA517" i="38"/>
  <c r="AB517" i="38"/>
  <c r="Z516" i="38"/>
  <c r="AH516" i="38"/>
  <c r="X228" i="38"/>
  <c r="Y228" i="38"/>
  <c r="AA228" i="38"/>
  <c r="AG228" i="38"/>
  <c r="AD516" i="38"/>
  <c r="AC516" i="38"/>
  <c r="AA516" i="38"/>
  <c r="AB516" i="38"/>
  <c r="Z515" i="38"/>
  <c r="AH515" i="38"/>
  <c r="X227" i="38"/>
  <c r="Y227" i="38"/>
  <c r="AA227" i="38"/>
  <c r="AG227" i="38"/>
  <c r="AD515" i="38"/>
  <c r="AC515" i="38"/>
  <c r="AA515" i="38"/>
  <c r="AB515" i="38"/>
  <c r="Z514" i="38"/>
  <c r="AH514" i="38"/>
  <c r="X226" i="38"/>
  <c r="Y226" i="38"/>
  <c r="AA226" i="38"/>
  <c r="AG226" i="38"/>
  <c r="AD514" i="38"/>
  <c r="AC514" i="38"/>
  <c r="AA514" i="38"/>
  <c r="AB514" i="38"/>
  <c r="Z513" i="38"/>
  <c r="AH513" i="38"/>
  <c r="X225" i="38"/>
  <c r="Y225" i="38"/>
  <c r="AA225" i="38"/>
  <c r="AG225" i="38"/>
  <c r="AD513" i="38"/>
  <c r="AC513" i="38"/>
  <c r="AA513" i="38"/>
  <c r="AB513" i="38"/>
  <c r="Z512" i="38"/>
  <c r="AH512" i="38"/>
  <c r="X224" i="38"/>
  <c r="Y224" i="38"/>
  <c r="AA224" i="38"/>
  <c r="AG224" i="38"/>
  <c r="AD512" i="38"/>
  <c r="AC512" i="38"/>
  <c r="AA512" i="38"/>
  <c r="AB512" i="38"/>
  <c r="Z511" i="38"/>
  <c r="AH511" i="38"/>
  <c r="X223" i="38"/>
  <c r="Y223" i="38"/>
  <c r="AA223" i="38"/>
  <c r="AG223" i="38"/>
  <c r="AD511" i="38"/>
  <c r="AC511" i="38"/>
  <c r="AA511" i="38"/>
  <c r="AB511" i="38"/>
  <c r="Z510" i="38"/>
  <c r="AH510" i="38"/>
  <c r="X222" i="38"/>
  <c r="Y222" i="38"/>
  <c r="AA222" i="38"/>
  <c r="AG222" i="38"/>
  <c r="AD510" i="38"/>
  <c r="AC510" i="38"/>
  <c r="AA510" i="38"/>
  <c r="AB510" i="38"/>
  <c r="Z509" i="38"/>
  <c r="AH509" i="38"/>
  <c r="X221" i="38"/>
  <c r="Y221" i="38"/>
  <c r="AA221" i="38"/>
  <c r="AG221" i="38"/>
  <c r="AD509" i="38"/>
  <c r="AC509" i="38"/>
  <c r="AA509" i="38"/>
  <c r="AB509" i="38"/>
  <c r="Z508" i="38"/>
  <c r="AH508" i="38"/>
  <c r="X220" i="38"/>
  <c r="Y220" i="38"/>
  <c r="AA220" i="38"/>
  <c r="AG220" i="38"/>
  <c r="AD508" i="38"/>
  <c r="AC508" i="38"/>
  <c r="AA508" i="38"/>
  <c r="AB508" i="38"/>
  <c r="Z507" i="38"/>
  <c r="AH507" i="38"/>
  <c r="X219" i="38"/>
  <c r="Y219" i="38"/>
  <c r="AA219" i="38"/>
  <c r="AG219" i="38"/>
  <c r="AD507" i="38"/>
  <c r="AC507" i="38"/>
  <c r="AA507" i="38"/>
  <c r="AB507" i="38"/>
  <c r="Z506" i="38"/>
  <c r="AH506" i="38"/>
  <c r="X218" i="38"/>
  <c r="Y218" i="38"/>
  <c r="AA218" i="38"/>
  <c r="AG218" i="38"/>
  <c r="AD506" i="38"/>
  <c r="AC506" i="38"/>
  <c r="AA506" i="38"/>
  <c r="AB506" i="38"/>
  <c r="Z505" i="38"/>
  <c r="AH505" i="38"/>
  <c r="X217" i="38"/>
  <c r="Y217" i="38"/>
  <c r="AA217" i="38"/>
  <c r="AG217" i="38"/>
  <c r="AD505" i="38"/>
  <c r="AC505" i="38"/>
  <c r="AA505" i="38"/>
  <c r="AB505" i="38"/>
  <c r="Z504" i="38"/>
  <c r="AH504" i="38"/>
  <c r="X216" i="38"/>
  <c r="Y216" i="38"/>
  <c r="AA216" i="38"/>
  <c r="AG216" i="38"/>
  <c r="AD504" i="38"/>
  <c r="AC504" i="38"/>
  <c r="AA504" i="38"/>
  <c r="AB504" i="38"/>
  <c r="Z503" i="38"/>
  <c r="AH503" i="38"/>
  <c r="X215" i="38"/>
  <c r="Y215" i="38"/>
  <c r="AA215" i="38"/>
  <c r="AG215" i="38"/>
  <c r="AD503" i="38"/>
  <c r="AC503" i="38"/>
  <c r="AA503" i="38"/>
  <c r="AB503" i="38"/>
  <c r="Z502" i="38"/>
  <c r="AH502" i="38"/>
  <c r="X214" i="38"/>
  <c r="Y214" i="38"/>
  <c r="AA214" i="38"/>
  <c r="AG214" i="38"/>
  <c r="AD502" i="38"/>
  <c r="AC502" i="38"/>
  <c r="AA502" i="38"/>
  <c r="AB502" i="38"/>
  <c r="Z501" i="38"/>
  <c r="AH501" i="38"/>
  <c r="X213" i="38"/>
  <c r="Y213" i="38"/>
  <c r="AA213" i="38"/>
  <c r="AG213" i="38"/>
  <c r="AD501" i="38"/>
  <c r="AC501" i="38"/>
  <c r="AA501" i="38"/>
  <c r="AB501" i="38"/>
  <c r="Z500" i="38"/>
  <c r="AH500" i="38"/>
  <c r="X212" i="38"/>
  <c r="Y212" i="38"/>
  <c r="AA212" i="38"/>
  <c r="AG212" i="38"/>
  <c r="AD500" i="38"/>
  <c r="AC500" i="38"/>
  <c r="AA500" i="38"/>
  <c r="AB500" i="38"/>
  <c r="Z499" i="38"/>
  <c r="AH499" i="38"/>
  <c r="X211" i="38"/>
  <c r="Y211" i="38"/>
  <c r="AA211" i="38"/>
  <c r="AG211" i="38"/>
  <c r="AD499" i="38"/>
  <c r="AC499" i="38"/>
  <c r="AA499" i="38"/>
  <c r="AB499" i="38"/>
  <c r="Z498" i="38"/>
  <c r="AH498" i="38"/>
  <c r="X210" i="38"/>
  <c r="Y210" i="38"/>
  <c r="AA210" i="38"/>
  <c r="AG210" i="38"/>
  <c r="AD498" i="38"/>
  <c r="AC498" i="38"/>
  <c r="AA498" i="38"/>
  <c r="AB498" i="38"/>
  <c r="Z497" i="38"/>
  <c r="AH497" i="38"/>
  <c r="X209" i="38"/>
  <c r="Y209" i="38"/>
  <c r="AA209" i="38"/>
  <c r="AG209" i="38"/>
  <c r="AD497" i="38"/>
  <c r="AC497" i="38"/>
  <c r="AA497" i="38"/>
  <c r="AB497" i="38"/>
  <c r="Z496" i="38"/>
  <c r="AH496" i="38"/>
  <c r="X208" i="38"/>
  <c r="Y208" i="38"/>
  <c r="AA208" i="38"/>
  <c r="AG208" i="38"/>
  <c r="AD496" i="38"/>
  <c r="AC496" i="38"/>
  <c r="AA496" i="38"/>
  <c r="AB496" i="38"/>
  <c r="Z495" i="38"/>
  <c r="AH495" i="38"/>
  <c r="X207" i="38"/>
  <c r="Y207" i="38"/>
  <c r="AA207" i="38"/>
  <c r="AG207" i="38"/>
  <c r="AD495" i="38"/>
  <c r="AC495" i="38"/>
  <c r="AA495" i="38"/>
  <c r="AB495" i="38"/>
  <c r="Z494" i="38"/>
  <c r="AH494" i="38"/>
  <c r="X206" i="38"/>
  <c r="Y206" i="38"/>
  <c r="AA206" i="38"/>
  <c r="AG206" i="38"/>
  <c r="AD494" i="38"/>
  <c r="AC494" i="38"/>
  <c r="AA494" i="38"/>
  <c r="AB494" i="38"/>
  <c r="Z493" i="38"/>
  <c r="AH493" i="38"/>
  <c r="X205" i="38"/>
  <c r="Y205" i="38"/>
  <c r="AA205" i="38"/>
  <c r="AG205" i="38"/>
  <c r="AD493" i="38"/>
  <c r="AC493" i="38"/>
  <c r="AA493" i="38"/>
  <c r="AB493" i="38"/>
  <c r="Z492" i="38"/>
  <c r="AH492" i="38"/>
  <c r="X204" i="38"/>
  <c r="Y204" i="38"/>
  <c r="AA204" i="38"/>
  <c r="AG204" i="38"/>
  <c r="AD492" i="38"/>
  <c r="AC492" i="38"/>
  <c r="AA492" i="38"/>
  <c r="AB492" i="38"/>
  <c r="Z491" i="38"/>
  <c r="AH491" i="38"/>
  <c r="X203" i="38"/>
  <c r="Y203" i="38"/>
  <c r="AA203" i="38"/>
  <c r="AG203" i="38"/>
  <c r="AD491" i="38"/>
  <c r="AC491" i="38"/>
  <c r="AA491" i="38"/>
  <c r="AB491" i="38"/>
  <c r="Z490" i="38"/>
  <c r="AH490" i="38"/>
  <c r="X202" i="38"/>
  <c r="Y202" i="38"/>
  <c r="AA202" i="38"/>
  <c r="AG202" i="38"/>
  <c r="AD490" i="38"/>
  <c r="AC490" i="38"/>
  <c r="AA490" i="38"/>
  <c r="AB490" i="38"/>
  <c r="Z489" i="38"/>
  <c r="AH489" i="38"/>
  <c r="X201" i="38"/>
  <c r="Y201" i="38"/>
  <c r="AA201" i="38"/>
  <c r="AG201" i="38"/>
  <c r="AD489" i="38"/>
  <c r="AC489" i="38"/>
  <c r="AA489" i="38"/>
  <c r="AB489" i="38"/>
  <c r="Z488" i="38"/>
  <c r="AH488" i="38"/>
  <c r="X200" i="38"/>
  <c r="Y200" i="38"/>
  <c r="AA200" i="38"/>
  <c r="AG200" i="38"/>
  <c r="AD488" i="38"/>
  <c r="AC488" i="38"/>
  <c r="AA488" i="38"/>
  <c r="AB488" i="38"/>
  <c r="Z487" i="38"/>
  <c r="AH487" i="38"/>
  <c r="X199" i="38"/>
  <c r="Y199" i="38"/>
  <c r="AA199" i="38"/>
  <c r="AG199" i="38"/>
  <c r="AD487" i="38"/>
  <c r="AC487" i="38"/>
  <c r="AA487" i="38"/>
  <c r="AB487" i="38"/>
  <c r="Z486" i="38"/>
  <c r="AH486" i="38"/>
  <c r="X198" i="38"/>
  <c r="Y198" i="38"/>
  <c r="AA198" i="38"/>
  <c r="AG198" i="38"/>
  <c r="AD486" i="38"/>
  <c r="AC486" i="38"/>
  <c r="AA486" i="38"/>
  <c r="AB486" i="38"/>
  <c r="Z485" i="38"/>
  <c r="AH485" i="38"/>
  <c r="X197" i="38"/>
  <c r="Y197" i="38"/>
  <c r="AA197" i="38"/>
  <c r="AG197" i="38"/>
  <c r="AD485" i="38"/>
  <c r="AC485" i="38"/>
  <c r="AA485" i="38"/>
  <c r="AB485" i="38"/>
  <c r="Z484" i="38"/>
  <c r="AH484" i="38"/>
  <c r="X196" i="38"/>
  <c r="Y196" i="38"/>
  <c r="AA196" i="38"/>
  <c r="AG196" i="38"/>
  <c r="AD484" i="38"/>
  <c r="AC484" i="38"/>
  <c r="AA484" i="38"/>
  <c r="AB484" i="38"/>
  <c r="Z483" i="38"/>
  <c r="AH483" i="38"/>
  <c r="X195" i="38"/>
  <c r="Y195" i="38"/>
  <c r="AA195" i="38"/>
  <c r="AG195" i="38"/>
  <c r="AD483" i="38"/>
  <c r="AC483" i="38"/>
  <c r="AA483" i="38"/>
  <c r="AB483" i="38"/>
  <c r="Z482" i="38"/>
  <c r="AH482" i="38"/>
  <c r="X194" i="38"/>
  <c r="Y194" i="38"/>
  <c r="AA194" i="38"/>
  <c r="AG194" i="38"/>
  <c r="AD482" i="38"/>
  <c r="AC482" i="38"/>
  <c r="AA482" i="38"/>
  <c r="AB482" i="38"/>
  <c r="Z481" i="38"/>
  <c r="AH481" i="38"/>
  <c r="X193" i="38"/>
  <c r="Y193" i="38"/>
  <c r="AA193" i="38"/>
  <c r="AG193" i="38"/>
  <c r="AD481" i="38"/>
  <c r="AC481" i="38"/>
  <c r="AA481" i="38"/>
  <c r="AB481" i="38"/>
  <c r="Z480" i="38"/>
  <c r="AH480" i="38"/>
  <c r="X192" i="38"/>
  <c r="Y192" i="38"/>
  <c r="AA192" i="38"/>
  <c r="AG192" i="38"/>
  <c r="AD480" i="38"/>
  <c r="AC480" i="38"/>
  <c r="AA480" i="38"/>
  <c r="AB480" i="38"/>
  <c r="Z479" i="38"/>
  <c r="AH479" i="38"/>
  <c r="X191" i="38"/>
  <c r="Y191" i="38"/>
  <c r="AA191" i="38"/>
  <c r="AG191" i="38"/>
  <c r="AD479" i="38"/>
  <c r="AC479" i="38"/>
  <c r="AA479" i="38"/>
  <c r="AB479" i="38"/>
  <c r="Z478" i="38"/>
  <c r="AH478" i="38"/>
  <c r="X190" i="38"/>
  <c r="Y190" i="38"/>
  <c r="AA190" i="38"/>
  <c r="AG190" i="38"/>
  <c r="AD478" i="38"/>
  <c r="AC478" i="38"/>
  <c r="AA478" i="38"/>
  <c r="AB478" i="38"/>
  <c r="Z477" i="38"/>
  <c r="AH477" i="38"/>
  <c r="X189" i="38"/>
  <c r="Y189" i="38"/>
  <c r="AA189" i="38"/>
  <c r="AG189" i="38"/>
  <c r="AD477" i="38"/>
  <c r="AC477" i="38"/>
  <c r="AA477" i="38"/>
  <c r="AB477" i="38"/>
  <c r="Z476" i="38"/>
  <c r="AH476" i="38"/>
  <c r="X188" i="38"/>
  <c r="Y188" i="38"/>
  <c r="AA188" i="38"/>
  <c r="AG188" i="38"/>
  <c r="AD476" i="38"/>
  <c r="AC476" i="38"/>
  <c r="AA476" i="38"/>
  <c r="AB476" i="38"/>
  <c r="Z475" i="38"/>
  <c r="AH475" i="38"/>
  <c r="X187" i="38"/>
  <c r="Y187" i="38"/>
  <c r="AA187" i="38"/>
  <c r="AG187" i="38"/>
  <c r="AD475" i="38"/>
  <c r="AC475" i="38"/>
  <c r="AA475" i="38"/>
  <c r="AB475" i="38"/>
  <c r="Z474" i="38"/>
  <c r="AH474" i="38"/>
  <c r="X186" i="38"/>
  <c r="Y186" i="38"/>
  <c r="AA186" i="38"/>
  <c r="AG186" i="38"/>
  <c r="AD474" i="38"/>
  <c r="AC474" i="38"/>
  <c r="AA474" i="38"/>
  <c r="AB474" i="38"/>
  <c r="Z473" i="38"/>
  <c r="AH473" i="38"/>
  <c r="X185" i="38"/>
  <c r="Y185" i="38"/>
  <c r="AA185" i="38"/>
  <c r="AG185" i="38"/>
  <c r="AD473" i="38"/>
  <c r="AC473" i="38"/>
  <c r="AA473" i="38"/>
  <c r="AB473" i="38"/>
  <c r="Z472" i="38"/>
  <c r="AH472" i="38"/>
  <c r="X184" i="38"/>
  <c r="Y184" i="38"/>
  <c r="AA184" i="38"/>
  <c r="AG184" i="38"/>
  <c r="AD472" i="38"/>
  <c r="AC472" i="38"/>
  <c r="AA472" i="38"/>
  <c r="AB472" i="38"/>
  <c r="Z471" i="38"/>
  <c r="AH471" i="38"/>
  <c r="X183" i="38"/>
  <c r="Y183" i="38"/>
  <c r="AA183" i="38"/>
  <c r="AG183" i="38"/>
  <c r="AD471" i="38"/>
  <c r="AC471" i="38"/>
  <c r="AA471" i="38"/>
  <c r="AB471" i="38"/>
  <c r="Z470" i="38"/>
  <c r="AH470" i="38"/>
  <c r="X182" i="38"/>
  <c r="Y182" i="38"/>
  <c r="AA182" i="38"/>
  <c r="AG182" i="38"/>
  <c r="AD470" i="38"/>
  <c r="AC470" i="38"/>
  <c r="AA470" i="38"/>
  <c r="AB470" i="38"/>
  <c r="Z469" i="38"/>
  <c r="AH469" i="38"/>
  <c r="X181" i="38"/>
  <c r="Y181" i="38"/>
  <c r="AA181" i="38"/>
  <c r="AG181" i="38"/>
  <c r="AD469" i="38"/>
  <c r="AC469" i="38"/>
  <c r="AA469" i="38"/>
  <c r="AB469" i="38"/>
  <c r="Z468" i="38"/>
  <c r="AH468" i="38"/>
  <c r="X180" i="38"/>
  <c r="Y180" i="38"/>
  <c r="AA180" i="38"/>
  <c r="AG180" i="38"/>
  <c r="AD468" i="38"/>
  <c r="AC468" i="38"/>
  <c r="AA468" i="38"/>
  <c r="AB468" i="38"/>
  <c r="Z467" i="38"/>
  <c r="AH467" i="38"/>
  <c r="X179" i="38"/>
  <c r="Y179" i="38"/>
  <c r="AA179" i="38"/>
  <c r="AG179" i="38"/>
  <c r="AD467" i="38"/>
  <c r="AC467" i="38"/>
  <c r="AA467" i="38"/>
  <c r="AB467" i="38"/>
  <c r="Z466" i="38"/>
  <c r="AH466" i="38"/>
  <c r="X178" i="38"/>
  <c r="Y178" i="38"/>
  <c r="AA178" i="38"/>
  <c r="AG178" i="38"/>
  <c r="AD466" i="38"/>
  <c r="AC466" i="38"/>
  <c r="AA466" i="38"/>
  <c r="AB466" i="38"/>
  <c r="Z465" i="38"/>
  <c r="AH465" i="38"/>
  <c r="X177" i="38"/>
  <c r="Y177" i="38"/>
  <c r="AA177" i="38"/>
  <c r="AG177" i="38"/>
  <c r="AD465" i="38"/>
  <c r="AC465" i="38"/>
  <c r="AA465" i="38"/>
  <c r="AB465" i="38"/>
  <c r="Z464" i="38"/>
  <c r="AH464" i="38"/>
  <c r="X176" i="38"/>
  <c r="Y176" i="38"/>
  <c r="AA176" i="38"/>
  <c r="AG176" i="38"/>
  <c r="AD464" i="38"/>
  <c r="AC464" i="38"/>
  <c r="AA464" i="38"/>
  <c r="AB464" i="38"/>
  <c r="Z463" i="38"/>
  <c r="AH463" i="38"/>
  <c r="X175" i="38"/>
  <c r="Y175" i="38"/>
  <c r="AA175" i="38"/>
  <c r="AG175" i="38"/>
  <c r="AD463" i="38"/>
  <c r="AC463" i="38"/>
  <c r="AA463" i="38"/>
  <c r="AB463" i="38"/>
  <c r="Z462" i="38"/>
  <c r="AH462" i="38"/>
  <c r="X174" i="38"/>
  <c r="Y174" i="38"/>
  <c r="AA174" i="38"/>
  <c r="AG174" i="38"/>
  <c r="AD462" i="38"/>
  <c r="AC462" i="38"/>
  <c r="AA462" i="38"/>
  <c r="AB462" i="38"/>
  <c r="Z461" i="38"/>
  <c r="AH461" i="38"/>
  <c r="X173" i="38"/>
  <c r="Y173" i="38"/>
  <c r="AA173" i="38"/>
  <c r="AG173" i="38"/>
  <c r="AD461" i="38"/>
  <c r="AC461" i="38"/>
  <c r="AA461" i="38"/>
  <c r="AB461" i="38"/>
  <c r="Z460" i="38"/>
  <c r="AH460" i="38"/>
  <c r="X172" i="38"/>
  <c r="Y172" i="38"/>
  <c r="AA172" i="38"/>
  <c r="AG172" i="38"/>
  <c r="AD460" i="38"/>
  <c r="AC460" i="38"/>
  <c r="AA460" i="38"/>
  <c r="AB460" i="38"/>
  <c r="Z459" i="38"/>
  <c r="AH459" i="38"/>
  <c r="X171" i="38"/>
  <c r="Y171" i="38"/>
  <c r="AA171" i="38"/>
  <c r="AG171" i="38"/>
  <c r="AD459" i="38"/>
  <c r="AC459" i="38"/>
  <c r="AA459" i="38"/>
  <c r="AB459" i="38"/>
  <c r="Z458" i="38"/>
  <c r="AH458" i="38"/>
  <c r="X170" i="38"/>
  <c r="Y170" i="38"/>
  <c r="AA170" i="38"/>
  <c r="AG170" i="38"/>
  <c r="AD458" i="38"/>
  <c r="AC458" i="38"/>
  <c r="AA458" i="38"/>
  <c r="AB458" i="38"/>
  <c r="Z457" i="38"/>
  <c r="AH457" i="38"/>
  <c r="X169" i="38"/>
  <c r="Y169" i="38"/>
  <c r="AA169" i="38"/>
  <c r="AG169" i="38"/>
  <c r="AD457" i="38"/>
  <c r="AC457" i="38"/>
  <c r="AA457" i="38"/>
  <c r="AB457" i="38"/>
  <c r="Z456" i="38"/>
  <c r="AH456" i="38"/>
  <c r="X168" i="38"/>
  <c r="Y168" i="38"/>
  <c r="AA168" i="38"/>
  <c r="AG168" i="38"/>
  <c r="AD456" i="38"/>
  <c r="AC456" i="38"/>
  <c r="AA456" i="38"/>
  <c r="AB456" i="38"/>
  <c r="Z455" i="38"/>
  <c r="AH455" i="38"/>
  <c r="X167" i="38"/>
  <c r="Y167" i="38"/>
  <c r="AA167" i="38"/>
  <c r="AG167" i="38"/>
  <c r="AD455" i="38"/>
  <c r="AC455" i="38"/>
  <c r="AA455" i="38"/>
  <c r="AB455" i="38"/>
  <c r="Z454" i="38"/>
  <c r="AH454" i="38"/>
  <c r="X166" i="38"/>
  <c r="Y166" i="38"/>
  <c r="AA166" i="38"/>
  <c r="AG166" i="38"/>
  <c r="AD454" i="38"/>
  <c r="AC454" i="38"/>
  <c r="AA454" i="38"/>
  <c r="AB454" i="38"/>
  <c r="Z453" i="38"/>
  <c r="AH453" i="38"/>
  <c r="X165" i="38"/>
  <c r="Y165" i="38"/>
  <c r="AA165" i="38"/>
  <c r="AG165" i="38"/>
  <c r="AD453" i="38"/>
  <c r="AC453" i="38"/>
  <c r="AA453" i="38"/>
  <c r="AB453" i="38"/>
  <c r="Z452" i="38"/>
  <c r="AH452" i="38"/>
  <c r="X164" i="38"/>
  <c r="Y164" i="38"/>
  <c r="AA164" i="38"/>
  <c r="AG164" i="38"/>
  <c r="AD452" i="38"/>
  <c r="AC452" i="38"/>
  <c r="AA452" i="38"/>
  <c r="AB452" i="38"/>
  <c r="Z451" i="38"/>
  <c r="AH451" i="38"/>
  <c r="X163" i="38"/>
  <c r="Y163" i="38"/>
  <c r="AA163" i="38"/>
  <c r="AG163" i="38"/>
  <c r="AD451" i="38"/>
  <c r="AC451" i="38"/>
  <c r="AA451" i="38"/>
  <c r="AB451" i="38"/>
  <c r="Z450" i="38"/>
  <c r="AH450" i="38"/>
  <c r="X162" i="38"/>
  <c r="Y162" i="38"/>
  <c r="AA162" i="38"/>
  <c r="AG162" i="38"/>
  <c r="AD450" i="38"/>
  <c r="AC450" i="38"/>
  <c r="AA450" i="38"/>
  <c r="AB450" i="38"/>
  <c r="Z449" i="38"/>
  <c r="AH449" i="38"/>
  <c r="X161" i="38"/>
  <c r="Y161" i="38"/>
  <c r="AA161" i="38"/>
  <c r="AG161" i="38"/>
  <c r="AD449" i="38"/>
  <c r="AC449" i="38"/>
  <c r="AA449" i="38"/>
  <c r="AB449" i="38"/>
  <c r="Z448" i="38"/>
  <c r="AH448" i="38"/>
  <c r="X160" i="38"/>
  <c r="Y160" i="38"/>
  <c r="AA160" i="38"/>
  <c r="AG160" i="38"/>
  <c r="AD448" i="38"/>
  <c r="AC448" i="38"/>
  <c r="AA448" i="38"/>
  <c r="AB448" i="38"/>
  <c r="Z447" i="38"/>
  <c r="AH447" i="38"/>
  <c r="X159" i="38"/>
  <c r="Y159" i="38"/>
  <c r="AA159" i="38"/>
  <c r="AG159" i="38"/>
  <c r="AD447" i="38"/>
  <c r="AC447" i="38"/>
  <c r="AA447" i="38"/>
  <c r="AB447" i="38"/>
  <c r="Z446" i="38"/>
  <c r="AH446" i="38"/>
  <c r="X158" i="38"/>
  <c r="Y158" i="38"/>
  <c r="AA158" i="38"/>
  <c r="AG158" i="38"/>
  <c r="AD446" i="38"/>
  <c r="AC446" i="38"/>
  <c r="AA446" i="38"/>
  <c r="AB446" i="38"/>
  <c r="Z445" i="38"/>
  <c r="AH445" i="38"/>
  <c r="X157" i="38"/>
  <c r="Y157" i="38"/>
  <c r="AA157" i="38"/>
  <c r="AG157" i="38"/>
  <c r="AD445" i="38"/>
  <c r="AC445" i="38"/>
  <c r="AA445" i="38"/>
  <c r="AB445" i="38"/>
  <c r="Z444" i="38"/>
  <c r="AH444" i="38"/>
  <c r="X156" i="38"/>
  <c r="Y156" i="38"/>
  <c r="AA156" i="38"/>
  <c r="AG156" i="38"/>
  <c r="AD444" i="38"/>
  <c r="AC444" i="38"/>
  <c r="AA444" i="38"/>
  <c r="AB444" i="38"/>
  <c r="Z443" i="38"/>
  <c r="AH443" i="38"/>
  <c r="X155" i="38"/>
  <c r="Y155" i="38"/>
  <c r="AA155" i="38"/>
  <c r="AG155" i="38"/>
  <c r="AD443" i="38"/>
  <c r="AC443" i="38"/>
  <c r="AA443" i="38"/>
  <c r="AB443" i="38"/>
  <c r="Z442" i="38"/>
  <c r="AH442" i="38"/>
  <c r="X154" i="38"/>
  <c r="Y154" i="38"/>
  <c r="AA154" i="38"/>
  <c r="AG154" i="38"/>
  <c r="AD442" i="38"/>
  <c r="AC442" i="38"/>
  <c r="AA442" i="38"/>
  <c r="AB442" i="38"/>
  <c r="Z441" i="38"/>
  <c r="AH441" i="38"/>
  <c r="X153" i="38"/>
  <c r="Y153" i="38"/>
  <c r="AA153" i="38"/>
  <c r="AG153" i="38"/>
  <c r="AD441" i="38"/>
  <c r="AC441" i="38"/>
  <c r="AA441" i="38"/>
  <c r="AB441" i="38"/>
  <c r="Z440" i="38"/>
  <c r="AH440" i="38"/>
  <c r="AA152" i="38"/>
  <c r="AG152" i="38"/>
  <c r="AD440" i="38"/>
  <c r="AC440" i="38"/>
  <c r="AA440" i="38"/>
  <c r="AB440" i="38"/>
  <c r="Z439" i="38"/>
  <c r="AH439" i="38"/>
  <c r="AA151" i="38"/>
  <c r="AG151" i="38"/>
  <c r="AD439" i="38"/>
  <c r="AC439" i="38"/>
  <c r="AA439" i="38"/>
  <c r="AB439" i="38"/>
  <c r="Z438" i="38"/>
  <c r="AH438" i="38"/>
  <c r="AA150" i="38"/>
  <c r="AG150" i="38"/>
  <c r="AD438" i="38"/>
  <c r="AC438" i="38"/>
  <c r="AA438" i="38"/>
  <c r="AB438" i="38"/>
  <c r="Z437" i="38"/>
  <c r="AH437" i="38"/>
  <c r="AA149" i="38"/>
  <c r="AG149" i="38"/>
  <c r="AD437" i="38"/>
  <c r="AC437" i="38"/>
  <c r="AA437" i="38"/>
  <c r="AB437" i="38"/>
  <c r="Z436" i="38"/>
  <c r="AH436" i="38"/>
  <c r="AG148" i="38"/>
  <c r="AD436" i="38"/>
  <c r="AC436" i="38"/>
  <c r="Z435" i="38"/>
  <c r="AH435" i="38"/>
  <c r="AA147" i="38"/>
  <c r="AG147" i="38"/>
  <c r="AD435" i="38"/>
  <c r="AC435" i="38"/>
  <c r="AA435" i="38"/>
  <c r="AB435" i="38"/>
  <c r="Z434" i="38"/>
  <c r="AH434" i="38"/>
  <c r="AA146" i="38"/>
  <c r="AG146" i="38"/>
  <c r="AD434" i="38"/>
  <c r="AC434" i="38"/>
  <c r="AA434" i="38"/>
  <c r="AB434" i="38"/>
  <c r="R64" i="38"/>
  <c r="F4" i="38"/>
  <c r="X65" i="38"/>
  <c r="X66" i="38"/>
  <c r="X67" i="38"/>
  <c r="X68" i="38"/>
  <c r="X69" i="38"/>
  <c r="X70" i="38"/>
  <c r="X71" i="38"/>
  <c r="X72" i="38"/>
  <c r="X73" i="38"/>
  <c r="X74" i="38"/>
  <c r="X75" i="38"/>
  <c r="X76" i="38"/>
  <c r="X77" i="38"/>
  <c r="X78" i="38"/>
  <c r="X79" i="38"/>
  <c r="X80" i="38"/>
  <c r="X81" i="38"/>
  <c r="X82" i="38"/>
  <c r="X83" i="38"/>
  <c r="X84" i="38"/>
  <c r="X85" i="38"/>
  <c r="X86" i="38"/>
  <c r="X87" i="38"/>
  <c r="X88" i="38"/>
  <c r="X89" i="38"/>
  <c r="X90" i="38"/>
  <c r="X91" i="38"/>
  <c r="X92" i="38"/>
  <c r="X93" i="38"/>
  <c r="X94" i="38"/>
  <c r="X95" i="38"/>
  <c r="X96" i="38"/>
  <c r="X97" i="38"/>
  <c r="X98" i="38"/>
  <c r="X99" i="38"/>
  <c r="Y65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2" i="38"/>
  <c r="Y83" i="38"/>
  <c r="Y84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R65" i="38"/>
  <c r="F5" i="38"/>
  <c r="R66" i="38"/>
  <c r="F6" i="38"/>
  <c r="R67" i="38"/>
  <c r="F7" i="38"/>
  <c r="R68" i="38"/>
  <c r="F8" i="38"/>
  <c r="R69" i="38"/>
  <c r="F9" i="38"/>
  <c r="R70" i="38"/>
  <c r="F10" i="38"/>
  <c r="R71" i="38"/>
  <c r="F11" i="38"/>
  <c r="R72" i="38"/>
  <c r="F12" i="38"/>
  <c r="O3" i="38"/>
  <c r="P3" i="38"/>
  <c r="Q3" i="38"/>
  <c r="R3" i="38"/>
  <c r="S3" i="38"/>
  <c r="C20" i="38"/>
  <c r="C21" i="38"/>
  <c r="C22" i="38"/>
  <c r="C23" i="38"/>
  <c r="C24" i="38"/>
  <c r="C25" i="38"/>
  <c r="T3" i="38"/>
  <c r="U3" i="38"/>
  <c r="V3" i="38"/>
  <c r="R4" i="38"/>
  <c r="AL3" i="38"/>
  <c r="AL4" i="38"/>
  <c r="AN4" i="38"/>
  <c r="AL5" i="38"/>
  <c r="AN5" i="38"/>
  <c r="AL6" i="38"/>
  <c r="AN6" i="38"/>
  <c r="AL7" i="38"/>
  <c r="AN7" i="38"/>
  <c r="AL8" i="38"/>
  <c r="AN8" i="38"/>
  <c r="AL9" i="38"/>
  <c r="AN9" i="38"/>
  <c r="AL10" i="38"/>
  <c r="AN10" i="38"/>
  <c r="AL11" i="38"/>
  <c r="AN11" i="38"/>
  <c r="AL12" i="38"/>
  <c r="AN12" i="38"/>
  <c r="S434" i="38"/>
  <c r="Z352" i="38"/>
  <c r="AH352" i="38"/>
  <c r="AG64" i="38"/>
  <c r="AC64" i="38"/>
  <c r="AD64" i="38"/>
  <c r="M434" i="38"/>
  <c r="Z64" i="38"/>
  <c r="Z353" i="38"/>
  <c r="AH353" i="38"/>
  <c r="AG65" i="38"/>
  <c r="Z65" i="38"/>
  <c r="Z354" i="38"/>
  <c r="AH354" i="38"/>
  <c r="AG66" i="38"/>
  <c r="Z66" i="38"/>
  <c r="Z355" i="38"/>
  <c r="AH355" i="38"/>
  <c r="AG67" i="38"/>
  <c r="Z67" i="38"/>
  <c r="AA65" i="38"/>
  <c r="AB65" i="38"/>
  <c r="AA66" i="38"/>
  <c r="AB66" i="38"/>
  <c r="AA67" i="38"/>
  <c r="AB67" i="38"/>
  <c r="Z356" i="38"/>
  <c r="AH356" i="38"/>
  <c r="AG68" i="38"/>
  <c r="Z68" i="38"/>
  <c r="AA68" i="38"/>
  <c r="AB68" i="38"/>
  <c r="Z357" i="38"/>
  <c r="AH357" i="38"/>
  <c r="AG69" i="38"/>
  <c r="Z69" i="38"/>
  <c r="AA69" i="38"/>
  <c r="AB69" i="38"/>
  <c r="Z358" i="38"/>
  <c r="AH358" i="38"/>
  <c r="AG70" i="38"/>
  <c r="Z70" i="38"/>
  <c r="AA70" i="38"/>
  <c r="AB70" i="38"/>
  <c r="Z359" i="38"/>
  <c r="AH359" i="38"/>
  <c r="AG71" i="38"/>
  <c r="Z71" i="38"/>
  <c r="AA71" i="38"/>
  <c r="AB71" i="38"/>
  <c r="Z360" i="38"/>
  <c r="AH360" i="38"/>
  <c r="AG72" i="38"/>
  <c r="Z72" i="38"/>
  <c r="AA72" i="38"/>
  <c r="AB72" i="38"/>
  <c r="Z361" i="38"/>
  <c r="AH361" i="38"/>
  <c r="AG73" i="38"/>
  <c r="Z73" i="38"/>
  <c r="AA73" i="38"/>
  <c r="AB73" i="38"/>
  <c r="Z362" i="38"/>
  <c r="AH362" i="38"/>
  <c r="AG74" i="38"/>
  <c r="Z74" i="38"/>
  <c r="AA74" i="38"/>
  <c r="AB74" i="38"/>
  <c r="Z363" i="38"/>
  <c r="AH363" i="38"/>
  <c r="AG75" i="38"/>
  <c r="Z75" i="38"/>
  <c r="AA75" i="38"/>
  <c r="AB75" i="38"/>
  <c r="Z364" i="38"/>
  <c r="AH364" i="38"/>
  <c r="AG76" i="38"/>
  <c r="Z76" i="38"/>
  <c r="AA76" i="38"/>
  <c r="AB76" i="38"/>
  <c r="Z365" i="38"/>
  <c r="AH365" i="38"/>
  <c r="AG77" i="38"/>
  <c r="Z77" i="38"/>
  <c r="AA77" i="38"/>
  <c r="AB77" i="38"/>
  <c r="Z366" i="38"/>
  <c r="AH366" i="38"/>
  <c r="AG78" i="38"/>
  <c r="Z78" i="38"/>
  <c r="AA78" i="38"/>
  <c r="AB78" i="38"/>
  <c r="Z367" i="38"/>
  <c r="AH367" i="38"/>
  <c r="AG79" i="38"/>
  <c r="Z79" i="38"/>
  <c r="AA79" i="38"/>
  <c r="AB79" i="38"/>
  <c r="Z368" i="38"/>
  <c r="AH368" i="38"/>
  <c r="AG80" i="38"/>
  <c r="Z80" i="38"/>
  <c r="AA80" i="38"/>
  <c r="AB80" i="38"/>
  <c r="Z369" i="38"/>
  <c r="AH369" i="38"/>
  <c r="AG81" i="38"/>
  <c r="Z81" i="38"/>
  <c r="AA81" i="38"/>
  <c r="AB81" i="38"/>
  <c r="Z370" i="38"/>
  <c r="AH370" i="38"/>
  <c r="AG82" i="38"/>
  <c r="Z82" i="38"/>
  <c r="AA82" i="38"/>
  <c r="AB82" i="38"/>
  <c r="Z371" i="38"/>
  <c r="AH371" i="38"/>
  <c r="AG83" i="38"/>
  <c r="Z83" i="38"/>
  <c r="AA83" i="38"/>
  <c r="AB83" i="38"/>
  <c r="Z372" i="38"/>
  <c r="AH372" i="38"/>
  <c r="AG84" i="38"/>
  <c r="Z84" i="38"/>
  <c r="AA84" i="38"/>
  <c r="AB84" i="38"/>
  <c r="Z373" i="38"/>
  <c r="AH373" i="38"/>
  <c r="AG85" i="38"/>
  <c r="Z85" i="38"/>
  <c r="AA85" i="38"/>
  <c r="AB85" i="38"/>
  <c r="Z374" i="38"/>
  <c r="AH374" i="38"/>
  <c r="AG86" i="38"/>
  <c r="Z86" i="38"/>
  <c r="AA86" i="38"/>
  <c r="AB86" i="38"/>
  <c r="Z375" i="38"/>
  <c r="AH375" i="38"/>
  <c r="AG87" i="38"/>
  <c r="Z87" i="38"/>
  <c r="AA87" i="38"/>
  <c r="AB87" i="38"/>
  <c r="Z376" i="38"/>
  <c r="AH376" i="38"/>
  <c r="AG88" i="38"/>
  <c r="Z88" i="38"/>
  <c r="AA88" i="38"/>
  <c r="AB88" i="38"/>
  <c r="Z377" i="38"/>
  <c r="AH377" i="38"/>
  <c r="AG89" i="38"/>
  <c r="Z89" i="38"/>
  <c r="AA89" i="38"/>
  <c r="AB89" i="38"/>
  <c r="Z378" i="38"/>
  <c r="AH378" i="38"/>
  <c r="AG90" i="38"/>
  <c r="Z90" i="38"/>
  <c r="AA90" i="38"/>
  <c r="AB90" i="38"/>
  <c r="Z379" i="38"/>
  <c r="AH379" i="38"/>
  <c r="AG91" i="38"/>
  <c r="Z91" i="38"/>
  <c r="AA91" i="38"/>
  <c r="AB91" i="38"/>
  <c r="Z380" i="38"/>
  <c r="AH380" i="38"/>
  <c r="AG92" i="38"/>
  <c r="Z92" i="38"/>
  <c r="AA92" i="38"/>
  <c r="AB92" i="38"/>
  <c r="Z381" i="38"/>
  <c r="AH381" i="38"/>
  <c r="AG93" i="38"/>
  <c r="Z93" i="38"/>
  <c r="AA93" i="38"/>
  <c r="AB93" i="38"/>
  <c r="Z382" i="38"/>
  <c r="AH382" i="38"/>
  <c r="AG94" i="38"/>
  <c r="Z94" i="38"/>
  <c r="AA94" i="38"/>
  <c r="AB94" i="38"/>
  <c r="Z383" i="38"/>
  <c r="AH383" i="38"/>
  <c r="AG95" i="38"/>
  <c r="Z95" i="38"/>
  <c r="AA95" i="38"/>
  <c r="AB95" i="38"/>
  <c r="Z384" i="38"/>
  <c r="AH384" i="38"/>
  <c r="AG96" i="38"/>
  <c r="Z96" i="38"/>
  <c r="AA96" i="38"/>
  <c r="AB96" i="38"/>
  <c r="Z385" i="38"/>
  <c r="AH385" i="38"/>
  <c r="AG97" i="38"/>
  <c r="Z97" i="38"/>
  <c r="AA97" i="38"/>
  <c r="AB97" i="38"/>
  <c r="Z386" i="38"/>
  <c r="AH386" i="38"/>
  <c r="AG98" i="38"/>
  <c r="Z98" i="38"/>
  <c r="AA98" i="38"/>
  <c r="AB98" i="38"/>
  <c r="Z387" i="38"/>
  <c r="AH387" i="38"/>
  <c r="AG99" i="38"/>
  <c r="Z99" i="38"/>
  <c r="AA99" i="38"/>
  <c r="AB99" i="38"/>
  <c r="Z388" i="38"/>
  <c r="AH388" i="38"/>
  <c r="AG100" i="38"/>
  <c r="Z100" i="38"/>
  <c r="Z389" i="38"/>
  <c r="AH389" i="38"/>
  <c r="AG101" i="38"/>
  <c r="Z101" i="38"/>
  <c r="AA101" i="38"/>
  <c r="AB101" i="38"/>
  <c r="Z390" i="38"/>
  <c r="AH390" i="38"/>
  <c r="AG102" i="38"/>
  <c r="Z102" i="38"/>
  <c r="AA102" i="38"/>
  <c r="AB102" i="38"/>
  <c r="Z391" i="38"/>
  <c r="AH391" i="38"/>
  <c r="AG103" i="38"/>
  <c r="Z103" i="38"/>
  <c r="AA103" i="38"/>
  <c r="AB103" i="38"/>
  <c r="Z392" i="38"/>
  <c r="AH392" i="38"/>
  <c r="AG104" i="38"/>
  <c r="Z104" i="38"/>
  <c r="AA104" i="38"/>
  <c r="AB104" i="38"/>
  <c r="Z393" i="38"/>
  <c r="AH393" i="38"/>
  <c r="AG105" i="38"/>
  <c r="Z105" i="38"/>
  <c r="AA105" i="38"/>
  <c r="AB105" i="38"/>
  <c r="Z394" i="38"/>
  <c r="AH394" i="38"/>
  <c r="AG106" i="38"/>
  <c r="Z106" i="38"/>
  <c r="Z395" i="38"/>
  <c r="AH395" i="38"/>
  <c r="AG107" i="38"/>
  <c r="Z107" i="38"/>
  <c r="AA107" i="38"/>
  <c r="AB107" i="38"/>
  <c r="Z396" i="38"/>
  <c r="AH396" i="38"/>
  <c r="AG108" i="38"/>
  <c r="Z108" i="38"/>
  <c r="AA108" i="38"/>
  <c r="AB108" i="38"/>
  <c r="Z397" i="38"/>
  <c r="AH397" i="38"/>
  <c r="AG109" i="38"/>
  <c r="Z109" i="38"/>
  <c r="AA109" i="38"/>
  <c r="AB109" i="38"/>
  <c r="Z398" i="38"/>
  <c r="AH398" i="38"/>
  <c r="AG110" i="38"/>
  <c r="Z110" i="38"/>
  <c r="AA110" i="38"/>
  <c r="AB110" i="38"/>
  <c r="Z399" i="38"/>
  <c r="AH399" i="38"/>
  <c r="AG111" i="38"/>
  <c r="Z111" i="38"/>
  <c r="AA111" i="38"/>
  <c r="AB111" i="38"/>
  <c r="Z400" i="38"/>
  <c r="AH400" i="38"/>
  <c r="AG112" i="38"/>
  <c r="Z112" i="38"/>
  <c r="Z401" i="38"/>
  <c r="AH401" i="38"/>
  <c r="AG113" i="38"/>
  <c r="Z113" i="38"/>
  <c r="AA113" i="38"/>
  <c r="AB113" i="38"/>
  <c r="Z402" i="38"/>
  <c r="AH402" i="38"/>
  <c r="AG114" i="38"/>
  <c r="Z114" i="38"/>
  <c r="AA114" i="38"/>
  <c r="AB114" i="38"/>
  <c r="Z403" i="38"/>
  <c r="AH403" i="38"/>
  <c r="AG115" i="38"/>
  <c r="Z115" i="38"/>
  <c r="AA115" i="38"/>
  <c r="AB115" i="38"/>
  <c r="Z404" i="38"/>
  <c r="AH404" i="38"/>
  <c r="AG116" i="38"/>
  <c r="Z116" i="38"/>
  <c r="AA116" i="38"/>
  <c r="AB116" i="38"/>
  <c r="Z405" i="38"/>
  <c r="AH405" i="38"/>
  <c r="AG117" i="38"/>
  <c r="Z117" i="38"/>
  <c r="AA117" i="38"/>
  <c r="AB117" i="38"/>
  <c r="Z406" i="38"/>
  <c r="AH406" i="38"/>
  <c r="AG118" i="38"/>
  <c r="Z118" i="38"/>
  <c r="Z407" i="38"/>
  <c r="AH407" i="38"/>
  <c r="AG119" i="38"/>
  <c r="Z119" i="38"/>
  <c r="AA119" i="38"/>
  <c r="AB119" i="38"/>
  <c r="Z408" i="38"/>
  <c r="AH408" i="38"/>
  <c r="AG120" i="38"/>
  <c r="Z120" i="38"/>
  <c r="AA120" i="38"/>
  <c r="AB120" i="38"/>
  <c r="Z409" i="38"/>
  <c r="AH409" i="38"/>
  <c r="AG121" i="38"/>
  <c r="Z121" i="38"/>
  <c r="AA121" i="38"/>
  <c r="AB121" i="38"/>
  <c r="Z410" i="38"/>
  <c r="AH410" i="38"/>
  <c r="AG122" i="38"/>
  <c r="Z122" i="38"/>
  <c r="AA122" i="38"/>
  <c r="AB122" i="38"/>
  <c r="Z411" i="38"/>
  <c r="AH411" i="38"/>
  <c r="AG123" i="38"/>
  <c r="Z123" i="38"/>
  <c r="AA123" i="38"/>
  <c r="AB123" i="38"/>
  <c r="Z412" i="38"/>
  <c r="AH412" i="38"/>
  <c r="AG124" i="38"/>
  <c r="Z124" i="38"/>
  <c r="Z413" i="38"/>
  <c r="AH413" i="38"/>
  <c r="AG125" i="38"/>
  <c r="Z125" i="38"/>
  <c r="AA125" i="38"/>
  <c r="AB125" i="38"/>
  <c r="Z414" i="38"/>
  <c r="AH414" i="38"/>
  <c r="AG126" i="38"/>
  <c r="Z126" i="38"/>
  <c r="AA126" i="38"/>
  <c r="AB126" i="38"/>
  <c r="Z415" i="38"/>
  <c r="AH415" i="38"/>
  <c r="AG127" i="38"/>
  <c r="Z127" i="38"/>
  <c r="AA127" i="38"/>
  <c r="AB127" i="38"/>
  <c r="Z416" i="38"/>
  <c r="AH416" i="38"/>
  <c r="AG128" i="38"/>
  <c r="Z128" i="38"/>
  <c r="AA128" i="38"/>
  <c r="AB128" i="38"/>
  <c r="Z417" i="38"/>
  <c r="AH417" i="38"/>
  <c r="AG129" i="38"/>
  <c r="Z129" i="38"/>
  <c r="AA129" i="38"/>
  <c r="AB129" i="38"/>
  <c r="Z418" i="38"/>
  <c r="AH418" i="38"/>
  <c r="AG130" i="38"/>
  <c r="Z130" i="38"/>
  <c r="Z419" i="38"/>
  <c r="AH419" i="38"/>
  <c r="AG131" i="38"/>
  <c r="Z131" i="38"/>
  <c r="AA131" i="38"/>
  <c r="AB131" i="38"/>
  <c r="Z420" i="38"/>
  <c r="AH420" i="38"/>
  <c r="AG132" i="38"/>
  <c r="Z132" i="38"/>
  <c r="AA132" i="38"/>
  <c r="AB132" i="38"/>
  <c r="Z421" i="38"/>
  <c r="AH421" i="38"/>
  <c r="AG133" i="38"/>
  <c r="Z133" i="38"/>
  <c r="AA133" i="38"/>
  <c r="AB133" i="38"/>
  <c r="Z422" i="38"/>
  <c r="AH422" i="38"/>
  <c r="AG134" i="38"/>
  <c r="Z134" i="38"/>
  <c r="AA134" i="38"/>
  <c r="AB134" i="38"/>
  <c r="Z423" i="38"/>
  <c r="AH423" i="38"/>
  <c r="AG135" i="38"/>
  <c r="Z135" i="38"/>
  <c r="AA135" i="38"/>
  <c r="AB135" i="38"/>
  <c r="Z424" i="38"/>
  <c r="AH424" i="38"/>
  <c r="AG136" i="38"/>
  <c r="Z136" i="38"/>
  <c r="Z425" i="38"/>
  <c r="AH425" i="38"/>
  <c r="AG137" i="38"/>
  <c r="Z137" i="38"/>
  <c r="AA137" i="38"/>
  <c r="AB137" i="38"/>
  <c r="Z426" i="38"/>
  <c r="AH426" i="38"/>
  <c r="AG138" i="38"/>
  <c r="Z138" i="38"/>
  <c r="AA138" i="38"/>
  <c r="AB138" i="38"/>
  <c r="Z427" i="38"/>
  <c r="AH427" i="38"/>
  <c r="AG139" i="38"/>
  <c r="Z139" i="38"/>
  <c r="AA139" i="38"/>
  <c r="AB139" i="38"/>
  <c r="Z428" i="38"/>
  <c r="AH428" i="38"/>
  <c r="AG140" i="38"/>
  <c r="Z140" i="38"/>
  <c r="AA140" i="38"/>
  <c r="AB140" i="38"/>
  <c r="Z429" i="38"/>
  <c r="AH429" i="38"/>
  <c r="AG141" i="38"/>
  <c r="Z141" i="38"/>
  <c r="AA141" i="38"/>
  <c r="AB141" i="38"/>
  <c r="Z430" i="38"/>
  <c r="AH430" i="38"/>
  <c r="AG142" i="38"/>
  <c r="Z142" i="38"/>
  <c r="Z431" i="38"/>
  <c r="AH431" i="38"/>
  <c r="AG143" i="38"/>
  <c r="Z143" i="38"/>
  <c r="AA143" i="38"/>
  <c r="AB143" i="38"/>
  <c r="Z432" i="38"/>
  <c r="AH432" i="38"/>
  <c r="AG144" i="38"/>
  <c r="Z144" i="38"/>
  <c r="AA144" i="38"/>
  <c r="AB144" i="38"/>
  <c r="Z433" i="38"/>
  <c r="AH433" i="38"/>
  <c r="AG145" i="38"/>
  <c r="Z145" i="38"/>
  <c r="AA145" i="38"/>
  <c r="AB145" i="38"/>
  <c r="Z146" i="38"/>
  <c r="AB146" i="38"/>
  <c r="Z147" i="38"/>
  <c r="AB147" i="38"/>
  <c r="Z148" i="38"/>
  <c r="Z149" i="38"/>
  <c r="AB149" i="38"/>
  <c r="Z150" i="38"/>
  <c r="AB150" i="38"/>
  <c r="Z151" i="38"/>
  <c r="AB151" i="38"/>
  <c r="Z152" i="38"/>
  <c r="AB152" i="38"/>
  <c r="Z153" i="38"/>
  <c r="AB153" i="38"/>
  <c r="Z154" i="38"/>
  <c r="AB154" i="38"/>
  <c r="Z155" i="38"/>
  <c r="AB155" i="38"/>
  <c r="Z156" i="38"/>
  <c r="AB156" i="38"/>
  <c r="Z157" i="38"/>
  <c r="AB157" i="38"/>
  <c r="Z158" i="38"/>
  <c r="AB158" i="38"/>
  <c r="Z159" i="38"/>
  <c r="AB159" i="38"/>
  <c r="Z160" i="38"/>
  <c r="AB160" i="38"/>
  <c r="Z161" i="38"/>
  <c r="AB161" i="38"/>
  <c r="Z162" i="38"/>
  <c r="AB162" i="38"/>
  <c r="Z163" i="38"/>
  <c r="AB163" i="38"/>
  <c r="Z164" i="38"/>
  <c r="AB164" i="38"/>
  <c r="Z165" i="38"/>
  <c r="AB165" i="38"/>
  <c r="Z166" i="38"/>
  <c r="AB166" i="38"/>
  <c r="Z167" i="38"/>
  <c r="AB167" i="38"/>
  <c r="Z168" i="38"/>
  <c r="AB168" i="38"/>
  <c r="Z169" i="38"/>
  <c r="AB169" i="38"/>
  <c r="Z170" i="38"/>
  <c r="AB170" i="38"/>
  <c r="Z171" i="38"/>
  <c r="AB171" i="38"/>
  <c r="Z172" i="38"/>
  <c r="AB172" i="38"/>
  <c r="Z173" i="38"/>
  <c r="AB173" i="38"/>
  <c r="Z174" i="38"/>
  <c r="AB174" i="38"/>
  <c r="Z175" i="38"/>
  <c r="AB175" i="38"/>
  <c r="Z176" i="38"/>
  <c r="AB176" i="38"/>
  <c r="Z177" i="38"/>
  <c r="AB177" i="38"/>
  <c r="Z178" i="38"/>
  <c r="AB178" i="38"/>
  <c r="Z179" i="38"/>
  <c r="AB179" i="38"/>
  <c r="Z180" i="38"/>
  <c r="AB180" i="38"/>
  <c r="Z181" i="38"/>
  <c r="AB181" i="38"/>
  <c r="Z182" i="38"/>
  <c r="AB182" i="38"/>
  <c r="Z183" i="38"/>
  <c r="AB183" i="38"/>
  <c r="Z184" i="38"/>
  <c r="AB184" i="38"/>
  <c r="Z185" i="38"/>
  <c r="AB185" i="38"/>
  <c r="Z186" i="38"/>
  <c r="AB186" i="38"/>
  <c r="Z187" i="38"/>
  <c r="AB187" i="38"/>
  <c r="Z188" i="38"/>
  <c r="AB188" i="38"/>
  <c r="Z189" i="38"/>
  <c r="AB189" i="38"/>
  <c r="Z190" i="38"/>
  <c r="AB190" i="38"/>
  <c r="Z191" i="38"/>
  <c r="AB191" i="38"/>
  <c r="Z192" i="38"/>
  <c r="AB192" i="38"/>
  <c r="Z193" i="38"/>
  <c r="AB193" i="38"/>
  <c r="Z194" i="38"/>
  <c r="AB194" i="38"/>
  <c r="Z195" i="38"/>
  <c r="AB195" i="38"/>
  <c r="Z196" i="38"/>
  <c r="AB196" i="38"/>
  <c r="Z197" i="38"/>
  <c r="AB197" i="38"/>
  <c r="Z198" i="38"/>
  <c r="AB198" i="38"/>
  <c r="Z199" i="38"/>
  <c r="AB199" i="38"/>
  <c r="Z200" i="38"/>
  <c r="AB200" i="38"/>
  <c r="Z201" i="38"/>
  <c r="AB201" i="38"/>
  <c r="Z202" i="38"/>
  <c r="AB202" i="38"/>
  <c r="Z203" i="38"/>
  <c r="AB203" i="38"/>
  <c r="Z204" i="38"/>
  <c r="AB204" i="38"/>
  <c r="Z205" i="38"/>
  <c r="AB205" i="38"/>
  <c r="Z206" i="38"/>
  <c r="AB206" i="38"/>
  <c r="Z207" i="38"/>
  <c r="AB207" i="38"/>
  <c r="Z208" i="38"/>
  <c r="AB208" i="38"/>
  <c r="Z209" i="38"/>
  <c r="AB209" i="38"/>
  <c r="Z210" i="38"/>
  <c r="AB210" i="38"/>
  <c r="Z211" i="38"/>
  <c r="AB211" i="38"/>
  <c r="Z212" i="38"/>
  <c r="AB212" i="38"/>
  <c r="Z213" i="38"/>
  <c r="AB213" i="38"/>
  <c r="Z214" i="38"/>
  <c r="AB214" i="38"/>
  <c r="Z215" i="38"/>
  <c r="AB215" i="38"/>
  <c r="Z216" i="38"/>
  <c r="AB216" i="38"/>
  <c r="Z217" i="38"/>
  <c r="AB217" i="38"/>
  <c r="Z218" i="38"/>
  <c r="AB218" i="38"/>
  <c r="Z219" i="38"/>
  <c r="AB219" i="38"/>
  <c r="Z220" i="38"/>
  <c r="AB220" i="38"/>
  <c r="Z221" i="38"/>
  <c r="AB221" i="38"/>
  <c r="Z222" i="38"/>
  <c r="AB222" i="38"/>
  <c r="Z223" i="38"/>
  <c r="AB223" i="38"/>
  <c r="Z224" i="38"/>
  <c r="AB224" i="38"/>
  <c r="Z225" i="38"/>
  <c r="AB225" i="38"/>
  <c r="Z226" i="38"/>
  <c r="AB226" i="38"/>
  <c r="Z227" i="38"/>
  <c r="AB227" i="38"/>
  <c r="Z228" i="38"/>
  <c r="AB228" i="38"/>
  <c r="Z229" i="38"/>
  <c r="AB229" i="38"/>
  <c r="Z230" i="38"/>
  <c r="AB230" i="38"/>
  <c r="Z231" i="38"/>
  <c r="AB231" i="38"/>
  <c r="Z232" i="38"/>
  <c r="AB232" i="38"/>
  <c r="Z233" i="38"/>
  <c r="AB233" i="38"/>
  <c r="Z234" i="38"/>
  <c r="AB234" i="38"/>
  <c r="Z235" i="38"/>
  <c r="AB235" i="38"/>
  <c r="Z236" i="38"/>
  <c r="AB236" i="38"/>
  <c r="Z237" i="38"/>
  <c r="AB237" i="38"/>
  <c r="Z238" i="38"/>
  <c r="AB238" i="38"/>
  <c r="Z239" i="38"/>
  <c r="AB239" i="38"/>
  <c r="Z240" i="38"/>
  <c r="AB240" i="38"/>
  <c r="Z241" i="38"/>
  <c r="AB241" i="38"/>
  <c r="Z242" i="38"/>
  <c r="AB242" i="38"/>
  <c r="Z243" i="38"/>
  <c r="AB243" i="38"/>
  <c r="Z244" i="38"/>
  <c r="AB244" i="38"/>
  <c r="Z245" i="38"/>
  <c r="AB245" i="38"/>
  <c r="Z246" i="38"/>
  <c r="AB246" i="38"/>
  <c r="Z247" i="38"/>
  <c r="AB247" i="38"/>
  <c r="Z248" i="38"/>
  <c r="AB248" i="38"/>
  <c r="Z249" i="38"/>
  <c r="AB249" i="38"/>
  <c r="Z250" i="38"/>
  <c r="AB250" i="38"/>
  <c r="Z251" i="38"/>
  <c r="AB251" i="38"/>
  <c r="Z252" i="38"/>
  <c r="AB252" i="38"/>
  <c r="Z253" i="38"/>
  <c r="AB253" i="38"/>
  <c r="Z254" i="38"/>
  <c r="AB254" i="38"/>
  <c r="Z255" i="38"/>
  <c r="AB255" i="38"/>
  <c r="Z256" i="38"/>
  <c r="AB256" i="38"/>
  <c r="Z257" i="38"/>
  <c r="AB257" i="38"/>
  <c r="Z258" i="38"/>
  <c r="AB258" i="38"/>
  <c r="Z259" i="38"/>
  <c r="AB259" i="38"/>
  <c r="Z260" i="38"/>
  <c r="AB260" i="38"/>
  <c r="Z261" i="38"/>
  <c r="AB261" i="38"/>
  <c r="Z262" i="38"/>
  <c r="AB262" i="38"/>
  <c r="Z263" i="38"/>
  <c r="AB263" i="38"/>
  <c r="Z264" i="38"/>
  <c r="AB264" i="38"/>
  <c r="Z265" i="38"/>
  <c r="AB265" i="38"/>
  <c r="Z266" i="38"/>
  <c r="AB266" i="38"/>
  <c r="Z267" i="38"/>
  <c r="AB267" i="38"/>
  <c r="Z268" i="38"/>
  <c r="AB268" i="38"/>
  <c r="Z269" i="38"/>
  <c r="AB269" i="38"/>
  <c r="Z270" i="38"/>
  <c r="AB270" i="38"/>
  <c r="Z271" i="38"/>
  <c r="AB271" i="38"/>
  <c r="Z272" i="38"/>
  <c r="AB272" i="38"/>
  <c r="Z273" i="38"/>
  <c r="AB273" i="38"/>
  <c r="Z274" i="38"/>
  <c r="AB274" i="38"/>
  <c r="Z275" i="38"/>
  <c r="AB275" i="38"/>
  <c r="Z276" i="38"/>
  <c r="AB276" i="38"/>
  <c r="Z277" i="38"/>
  <c r="AB277" i="38"/>
  <c r="Z278" i="38"/>
  <c r="AB278" i="38"/>
  <c r="Z279" i="38"/>
  <c r="AB279" i="38"/>
  <c r="Z280" i="38"/>
  <c r="AB280" i="38"/>
  <c r="Z281" i="38"/>
  <c r="AB281" i="38"/>
  <c r="Z282" i="38"/>
  <c r="AB282" i="38"/>
  <c r="Z283" i="38"/>
  <c r="AB283" i="38"/>
  <c r="Z284" i="38"/>
  <c r="AB284" i="38"/>
  <c r="Z285" i="38"/>
  <c r="AB285" i="38"/>
  <c r="Z286" i="38"/>
  <c r="AB286" i="38"/>
  <c r="Z287" i="38"/>
  <c r="AB287" i="38"/>
  <c r="Z288" i="38"/>
  <c r="AB288" i="38"/>
  <c r="Z289" i="38"/>
  <c r="AB289" i="38"/>
  <c r="Z290" i="38"/>
  <c r="AB290" i="38"/>
  <c r="Z291" i="38"/>
  <c r="AB291" i="38"/>
  <c r="Z292" i="38"/>
  <c r="AB292" i="38"/>
  <c r="Z293" i="38"/>
  <c r="AB293" i="38"/>
  <c r="Z294" i="38"/>
  <c r="AB294" i="38"/>
  <c r="Z295" i="38"/>
  <c r="AB295" i="38"/>
  <c r="Z296" i="38"/>
  <c r="AB296" i="38"/>
  <c r="Z297" i="38"/>
  <c r="AB297" i="38"/>
  <c r="Z298" i="38"/>
  <c r="AB298" i="38"/>
  <c r="Z299" i="38"/>
  <c r="AB299" i="38"/>
  <c r="Z300" i="38"/>
  <c r="AB300" i="38"/>
  <c r="Z301" i="38"/>
  <c r="AB301" i="38"/>
  <c r="Z302" i="38"/>
  <c r="AB302" i="38"/>
  <c r="Z303" i="38"/>
  <c r="AB303" i="38"/>
  <c r="Z304" i="38"/>
  <c r="AB304" i="38"/>
  <c r="Z305" i="38"/>
  <c r="AB305" i="38"/>
  <c r="Z306" i="38"/>
  <c r="AB306" i="38"/>
  <c r="Z307" i="38"/>
  <c r="AB307" i="38"/>
  <c r="Z308" i="38"/>
  <c r="AB308" i="38"/>
  <c r="Z309" i="38"/>
  <c r="AB309" i="38"/>
  <c r="Z310" i="38"/>
  <c r="AB310" i="38"/>
  <c r="Z311" i="38"/>
  <c r="AB311" i="38"/>
  <c r="Z312" i="38"/>
  <c r="AB312" i="38"/>
  <c r="Z313" i="38"/>
  <c r="AB313" i="38"/>
  <c r="Z314" i="38"/>
  <c r="AB314" i="38"/>
  <c r="Z315" i="38"/>
  <c r="AB315" i="38"/>
  <c r="Z316" i="38"/>
  <c r="AB316" i="38"/>
  <c r="Z317" i="38"/>
  <c r="AB317" i="38"/>
  <c r="Z318" i="38"/>
  <c r="AB318" i="38"/>
  <c r="Z319" i="38"/>
  <c r="AB319" i="38"/>
  <c r="Z320" i="38"/>
  <c r="AB320" i="38"/>
  <c r="Z321" i="38"/>
  <c r="AB321" i="38"/>
  <c r="Z322" i="38"/>
  <c r="AB322" i="38"/>
  <c r="Z323" i="38"/>
  <c r="AB323" i="38"/>
  <c r="Z324" i="38"/>
  <c r="AB324" i="38"/>
  <c r="Z325" i="38"/>
  <c r="AB325" i="38"/>
  <c r="Z326" i="38"/>
  <c r="AB326" i="38"/>
  <c r="Z327" i="38"/>
  <c r="AB327" i="38"/>
  <c r="Z328" i="38"/>
  <c r="AB328" i="38"/>
  <c r="Z329" i="38"/>
  <c r="AB329" i="38"/>
  <c r="Z330" i="38"/>
  <c r="AB330" i="38"/>
  <c r="Z331" i="38"/>
  <c r="AB331" i="38"/>
  <c r="Z332" i="38"/>
  <c r="AB332" i="38"/>
  <c r="Z333" i="38"/>
  <c r="AB333" i="38"/>
  <c r="Z334" i="38"/>
  <c r="AB334" i="38"/>
  <c r="Z335" i="38"/>
  <c r="AB335" i="38"/>
  <c r="Z336" i="38"/>
  <c r="AB336" i="38"/>
  <c r="Z337" i="38"/>
  <c r="AB337" i="38"/>
  <c r="Z338" i="38"/>
  <c r="AB338" i="38"/>
  <c r="Z339" i="38"/>
  <c r="AB339" i="38"/>
  <c r="Z340" i="38"/>
  <c r="AB340" i="38"/>
  <c r="Z341" i="38"/>
  <c r="AB341" i="38"/>
  <c r="Z342" i="38"/>
  <c r="AB342" i="38"/>
  <c r="Z343" i="38"/>
  <c r="AB343" i="38"/>
  <c r="Z344" i="38"/>
  <c r="AB344" i="38"/>
  <c r="Z345" i="38"/>
  <c r="AB345" i="38"/>
  <c r="Z346" i="38"/>
  <c r="AB346" i="38"/>
  <c r="Z347" i="38"/>
  <c r="AB347" i="38"/>
  <c r="Z348" i="38"/>
  <c r="AB348" i="38"/>
  <c r="Z349" i="38"/>
  <c r="AB349" i="38"/>
  <c r="Z350" i="38"/>
  <c r="AB350" i="38"/>
  <c r="Z351" i="38"/>
  <c r="AB351" i="38"/>
  <c r="AA353" i="38"/>
  <c r="AB353" i="38"/>
  <c r="AA354" i="38"/>
  <c r="AB354" i="38"/>
  <c r="AA355" i="38"/>
  <c r="AB355" i="38"/>
  <c r="AA356" i="38"/>
  <c r="AB356" i="38"/>
  <c r="AA357" i="38"/>
  <c r="AB357" i="38"/>
  <c r="AA358" i="38"/>
  <c r="AB358" i="38"/>
  <c r="AA359" i="38"/>
  <c r="AB359" i="38"/>
  <c r="AA360" i="38"/>
  <c r="AB360" i="38"/>
  <c r="AA361" i="38"/>
  <c r="AB361" i="38"/>
  <c r="AA362" i="38"/>
  <c r="AB362" i="38"/>
  <c r="AA363" i="38"/>
  <c r="AB363" i="38"/>
  <c r="AA364" i="38"/>
  <c r="AB364" i="38"/>
  <c r="AA365" i="38"/>
  <c r="AB365" i="38"/>
  <c r="AA366" i="38"/>
  <c r="AB366" i="38"/>
  <c r="AA367" i="38"/>
  <c r="AB367" i="38"/>
  <c r="AA368" i="38"/>
  <c r="AB368" i="38"/>
  <c r="AA369" i="38"/>
  <c r="AB369" i="38"/>
  <c r="AA370" i="38"/>
  <c r="AB370" i="38"/>
  <c r="AA371" i="38"/>
  <c r="AB371" i="38"/>
  <c r="AA372" i="38"/>
  <c r="AB372" i="38"/>
  <c r="AA373" i="38"/>
  <c r="AB373" i="38"/>
  <c r="AA374" i="38"/>
  <c r="AB374" i="38"/>
  <c r="AA375" i="38"/>
  <c r="AB375" i="38"/>
  <c r="AA376" i="38"/>
  <c r="AB376" i="38"/>
  <c r="AA377" i="38"/>
  <c r="AB377" i="38"/>
  <c r="AA378" i="38"/>
  <c r="AB378" i="38"/>
  <c r="AA379" i="38"/>
  <c r="AB379" i="38"/>
  <c r="AA380" i="38"/>
  <c r="AB380" i="38"/>
  <c r="AA381" i="38"/>
  <c r="AB381" i="38"/>
  <c r="AA382" i="38"/>
  <c r="AB382" i="38"/>
  <c r="AA383" i="38"/>
  <c r="AB383" i="38"/>
  <c r="AA384" i="38"/>
  <c r="AB384" i="38"/>
  <c r="AA385" i="38"/>
  <c r="AB385" i="38"/>
  <c r="AA386" i="38"/>
  <c r="AB386" i="38"/>
  <c r="AA387" i="38"/>
  <c r="AB387" i="38"/>
  <c r="AA389" i="38"/>
  <c r="AB389" i="38"/>
  <c r="AA390" i="38"/>
  <c r="AB390" i="38"/>
  <c r="AA391" i="38"/>
  <c r="AB391" i="38"/>
  <c r="AA392" i="38"/>
  <c r="AB392" i="38"/>
  <c r="AA393" i="38"/>
  <c r="AB393" i="38"/>
  <c r="AA395" i="38"/>
  <c r="AB395" i="38"/>
  <c r="AA396" i="38"/>
  <c r="AB396" i="38"/>
  <c r="AA397" i="38"/>
  <c r="AB397" i="38"/>
  <c r="AA398" i="38"/>
  <c r="AB398" i="38"/>
  <c r="AA399" i="38"/>
  <c r="AB399" i="38"/>
  <c r="AA401" i="38"/>
  <c r="AB401" i="38"/>
  <c r="AA402" i="38"/>
  <c r="AB402" i="38"/>
  <c r="AA403" i="38"/>
  <c r="AB403" i="38"/>
  <c r="AA404" i="38"/>
  <c r="AB404" i="38"/>
  <c r="AA405" i="38"/>
  <c r="AB405" i="38"/>
  <c r="AA407" i="38"/>
  <c r="AB407" i="38"/>
  <c r="AA408" i="38"/>
  <c r="AB408" i="38"/>
  <c r="AA409" i="38"/>
  <c r="AB409" i="38"/>
  <c r="AA410" i="38"/>
  <c r="AB410" i="38"/>
  <c r="AA411" i="38"/>
  <c r="AB411" i="38"/>
  <c r="AA413" i="38"/>
  <c r="AB413" i="38"/>
  <c r="AA414" i="38"/>
  <c r="AB414" i="38"/>
  <c r="AA415" i="38"/>
  <c r="AB415" i="38"/>
  <c r="AA416" i="38"/>
  <c r="AB416" i="38"/>
  <c r="AA417" i="38"/>
  <c r="AB417" i="38"/>
  <c r="AA419" i="38"/>
  <c r="AB419" i="38"/>
  <c r="AA420" i="38"/>
  <c r="AB420" i="38"/>
  <c r="AA421" i="38"/>
  <c r="AB421" i="38"/>
  <c r="AA422" i="38"/>
  <c r="AB422" i="38"/>
  <c r="AA423" i="38"/>
  <c r="AB423" i="38"/>
  <c r="AA425" i="38"/>
  <c r="AB425" i="38"/>
  <c r="AA426" i="38"/>
  <c r="AB426" i="38"/>
  <c r="AA427" i="38"/>
  <c r="AB427" i="38"/>
  <c r="AA428" i="38"/>
  <c r="AB428" i="38"/>
  <c r="AA429" i="38"/>
  <c r="AB429" i="38"/>
  <c r="AA431" i="38"/>
  <c r="AB431" i="38"/>
  <c r="AA432" i="38"/>
  <c r="AB432" i="38"/>
  <c r="AA433" i="38"/>
  <c r="AB433" i="38"/>
  <c r="AD433" i="38"/>
  <c r="AC433" i="38"/>
  <c r="R433" i="38"/>
  <c r="L433" i="38"/>
  <c r="AD432" i="38"/>
  <c r="AC432" i="38"/>
  <c r="Q432" i="38"/>
  <c r="K432" i="38"/>
  <c r="AD431" i="38"/>
  <c r="AC431" i="38"/>
  <c r="P431" i="38"/>
  <c r="J431" i="38"/>
  <c r="AD430" i="38"/>
  <c r="AC430" i="38"/>
  <c r="O430" i="38"/>
  <c r="I430" i="38"/>
  <c r="AD429" i="38"/>
  <c r="AC429" i="38"/>
  <c r="N429" i="38"/>
  <c r="H429" i="38"/>
  <c r="AD428" i="38"/>
  <c r="AC428" i="38"/>
  <c r="T428" i="38"/>
  <c r="B428" i="38"/>
  <c r="AD427" i="38"/>
  <c r="AC427" i="38"/>
  <c r="T427" i="38"/>
  <c r="G427" i="38"/>
  <c r="F427" i="38"/>
  <c r="E427" i="38"/>
  <c r="D427" i="38"/>
  <c r="C427" i="38"/>
  <c r="B427" i="38"/>
  <c r="AD426" i="38"/>
  <c r="AC426" i="38"/>
  <c r="T426" i="38"/>
  <c r="S426" i="38"/>
  <c r="R426" i="38"/>
  <c r="Q426" i="38"/>
  <c r="P426" i="38"/>
  <c r="O426" i="38"/>
  <c r="N426" i="38"/>
  <c r="M426" i="38"/>
  <c r="L426" i="38"/>
  <c r="K426" i="38"/>
  <c r="J426" i="38"/>
  <c r="I426" i="38"/>
  <c r="H426" i="38"/>
  <c r="G426" i="38"/>
  <c r="F426" i="38"/>
  <c r="E426" i="38"/>
  <c r="D426" i="38"/>
  <c r="C426" i="38"/>
  <c r="B426" i="38"/>
  <c r="AD425" i="38"/>
  <c r="AC425" i="38"/>
  <c r="Q4" i="38"/>
  <c r="AG3" i="38"/>
  <c r="AG4" i="38"/>
  <c r="AI4" i="38"/>
  <c r="AG5" i="38"/>
  <c r="AI5" i="38"/>
  <c r="AG6" i="38"/>
  <c r="AI6" i="38"/>
  <c r="AG7" i="38"/>
  <c r="AI7" i="38"/>
  <c r="AG8" i="38"/>
  <c r="AI8" i="38"/>
  <c r="AG9" i="38"/>
  <c r="AI9" i="38"/>
  <c r="AG10" i="38"/>
  <c r="AI10" i="38"/>
  <c r="AG11" i="38"/>
  <c r="AI11" i="38"/>
  <c r="AG12" i="38"/>
  <c r="AI12" i="38"/>
  <c r="S425" i="38"/>
  <c r="M425" i="38"/>
  <c r="AD424" i="38"/>
  <c r="AC424" i="38"/>
  <c r="R424" i="38"/>
  <c r="L424" i="38"/>
  <c r="AD423" i="38"/>
  <c r="AC423" i="38"/>
  <c r="Q423" i="38"/>
  <c r="K423" i="38"/>
  <c r="AD422" i="38"/>
  <c r="AC422" i="38"/>
  <c r="P422" i="38"/>
  <c r="J422" i="38"/>
  <c r="AD421" i="38"/>
  <c r="AC421" i="38"/>
  <c r="O421" i="38"/>
  <c r="I421" i="38"/>
  <c r="AD420" i="38"/>
  <c r="AC420" i="38"/>
  <c r="N420" i="38"/>
  <c r="H420" i="38"/>
  <c r="AD419" i="38"/>
  <c r="AC419" i="38"/>
  <c r="T419" i="38"/>
  <c r="B419" i="38"/>
  <c r="AD418" i="38"/>
  <c r="AC418" i="38"/>
  <c r="T418" i="38"/>
  <c r="G418" i="38"/>
  <c r="F418" i="38"/>
  <c r="E418" i="38"/>
  <c r="D418" i="38"/>
  <c r="C418" i="38"/>
  <c r="B418" i="38"/>
  <c r="AD417" i="38"/>
  <c r="AC417" i="38"/>
  <c r="T417" i="38"/>
  <c r="S417" i="38"/>
  <c r="R417" i="38"/>
  <c r="Q417" i="38"/>
  <c r="P417" i="38"/>
  <c r="O417" i="38"/>
  <c r="N417" i="38"/>
  <c r="M417" i="38"/>
  <c r="L417" i="38"/>
  <c r="K417" i="38"/>
  <c r="J417" i="38"/>
  <c r="I417" i="38"/>
  <c r="H417" i="38"/>
  <c r="G417" i="38"/>
  <c r="F417" i="38"/>
  <c r="E417" i="38"/>
  <c r="D417" i="38"/>
  <c r="C417" i="38"/>
  <c r="B417" i="38"/>
  <c r="AD416" i="38"/>
  <c r="AC416" i="38"/>
  <c r="P4" i="38"/>
  <c r="AB3" i="38"/>
  <c r="AB4" i="38"/>
  <c r="AD4" i="38"/>
  <c r="AB5" i="38"/>
  <c r="AD5" i="38"/>
  <c r="AB6" i="38"/>
  <c r="AD6" i="38"/>
  <c r="AB7" i="38"/>
  <c r="AD7" i="38"/>
  <c r="AB8" i="38"/>
  <c r="AD8" i="38"/>
  <c r="AB9" i="38"/>
  <c r="AD9" i="38"/>
  <c r="AB10" i="38"/>
  <c r="AD10" i="38"/>
  <c r="AB11" i="38"/>
  <c r="AD11" i="38"/>
  <c r="AB12" i="38"/>
  <c r="AD12" i="38"/>
  <c r="S416" i="38"/>
  <c r="M416" i="38"/>
  <c r="AD415" i="38"/>
  <c r="AC415" i="38"/>
  <c r="R415" i="38"/>
  <c r="L415" i="38"/>
  <c r="AD414" i="38"/>
  <c r="AC414" i="38"/>
  <c r="Q414" i="38"/>
  <c r="K414" i="38"/>
  <c r="AD413" i="38"/>
  <c r="AC413" i="38"/>
  <c r="P413" i="38"/>
  <c r="J413" i="38"/>
  <c r="AD412" i="38"/>
  <c r="AC412" i="38"/>
  <c r="O412" i="38"/>
  <c r="I412" i="38"/>
  <c r="AD411" i="38"/>
  <c r="AC411" i="38"/>
  <c r="N411" i="38"/>
  <c r="H411" i="38"/>
  <c r="AD410" i="38"/>
  <c r="AC410" i="38"/>
  <c r="T410" i="38"/>
  <c r="B410" i="38"/>
  <c r="AD409" i="38"/>
  <c r="AC409" i="38"/>
  <c r="T409" i="38"/>
  <c r="G409" i="38"/>
  <c r="F409" i="38"/>
  <c r="E409" i="38"/>
  <c r="D409" i="38"/>
  <c r="C409" i="38"/>
  <c r="B409" i="38"/>
  <c r="AD408" i="38"/>
  <c r="AC408" i="38"/>
  <c r="T408" i="38"/>
  <c r="S408" i="38"/>
  <c r="R408" i="38"/>
  <c r="Q408" i="38"/>
  <c r="P408" i="38"/>
  <c r="O408" i="38"/>
  <c r="N408" i="38"/>
  <c r="M408" i="38"/>
  <c r="L408" i="38"/>
  <c r="K408" i="38"/>
  <c r="J408" i="38"/>
  <c r="I408" i="38"/>
  <c r="H408" i="38"/>
  <c r="G408" i="38"/>
  <c r="F408" i="38"/>
  <c r="E408" i="38"/>
  <c r="D408" i="38"/>
  <c r="C408" i="38"/>
  <c r="B408" i="38"/>
  <c r="AD407" i="38"/>
  <c r="AC407" i="38"/>
  <c r="O4" i="38"/>
  <c r="W3" i="38"/>
  <c r="W4" i="38"/>
  <c r="Y4" i="38"/>
  <c r="W5" i="38"/>
  <c r="Y5" i="38"/>
  <c r="W6" i="38"/>
  <c r="Z19" i="38"/>
  <c r="Y6" i="38"/>
  <c r="W7" i="38"/>
  <c r="Y7" i="38"/>
  <c r="W8" i="38"/>
  <c r="Z21" i="38"/>
  <c r="Y8" i="38"/>
  <c r="W9" i="38"/>
  <c r="Y9" i="38"/>
  <c r="W10" i="38"/>
  <c r="Y10" i="38"/>
  <c r="W11" i="38"/>
  <c r="Y11" i="38"/>
  <c r="W12" i="38"/>
  <c r="Y12" i="38"/>
  <c r="S407" i="38"/>
  <c r="M407" i="38"/>
  <c r="AD406" i="38"/>
  <c r="AC406" i="38"/>
  <c r="R406" i="38"/>
  <c r="L406" i="38"/>
  <c r="AD405" i="38"/>
  <c r="AC405" i="38"/>
  <c r="Q405" i="38"/>
  <c r="K405" i="38"/>
  <c r="AD404" i="38"/>
  <c r="AC404" i="38"/>
  <c r="P404" i="38"/>
  <c r="J404" i="38"/>
  <c r="AD403" i="38"/>
  <c r="AC403" i="38"/>
  <c r="O403" i="38"/>
  <c r="I403" i="38"/>
  <c r="AD402" i="38"/>
  <c r="AC402" i="38"/>
  <c r="N402" i="38"/>
  <c r="H402" i="38"/>
  <c r="AD401" i="38"/>
  <c r="AC401" i="38"/>
  <c r="T401" i="38"/>
  <c r="B401" i="38"/>
  <c r="AD400" i="38"/>
  <c r="AC400" i="38"/>
  <c r="T400" i="38"/>
  <c r="G400" i="38"/>
  <c r="F400" i="38"/>
  <c r="E400" i="38"/>
  <c r="D400" i="38"/>
  <c r="C400" i="38"/>
  <c r="B400" i="38"/>
  <c r="AD399" i="38"/>
  <c r="AC399" i="38"/>
  <c r="AD398" i="38"/>
  <c r="AC398" i="38"/>
  <c r="AD397" i="38"/>
  <c r="AC397" i="38"/>
  <c r="AD396" i="38"/>
  <c r="AC396" i="38"/>
  <c r="S396" i="38"/>
  <c r="F13" i="38"/>
  <c r="C17" i="38"/>
  <c r="C18" i="38"/>
  <c r="C19" i="38"/>
  <c r="BT51" i="38"/>
  <c r="BU51" i="38"/>
  <c r="BV51" i="38"/>
  <c r="BW51" i="38"/>
  <c r="BX51" i="38"/>
  <c r="BY51" i="38"/>
  <c r="BZ51" i="38"/>
  <c r="CA51" i="38"/>
  <c r="BR53" i="38"/>
  <c r="BR54" i="38"/>
  <c r="BR55" i="38"/>
  <c r="BR56" i="38"/>
  <c r="BR57" i="38"/>
  <c r="BR58" i="38"/>
  <c r="BR59" i="38"/>
  <c r="BR60" i="38"/>
  <c r="BT40" i="38"/>
  <c r="BT29" i="38"/>
  <c r="BR31" i="38"/>
  <c r="BU40" i="38"/>
  <c r="BU29" i="38"/>
  <c r="BR32" i="38"/>
  <c r="BV40" i="38"/>
  <c r="BV29" i="38"/>
  <c r="BR33" i="38"/>
  <c r="BW40" i="38"/>
  <c r="BW29" i="38"/>
  <c r="BR34" i="38"/>
  <c r="BX40" i="38"/>
  <c r="BX29" i="38"/>
  <c r="BR35" i="38"/>
  <c r="BY40" i="38"/>
  <c r="BY29" i="38"/>
  <c r="BR36" i="38"/>
  <c r="BZ40" i="38"/>
  <c r="BZ29" i="38"/>
  <c r="BR37" i="38"/>
  <c r="CA40" i="38"/>
  <c r="CA29" i="38"/>
  <c r="BR38" i="38"/>
  <c r="BR42" i="38"/>
  <c r="BR43" i="38"/>
  <c r="BR44" i="38"/>
  <c r="BR45" i="38"/>
  <c r="BR46" i="38"/>
  <c r="BR47" i="38"/>
  <c r="BR48" i="38"/>
  <c r="BR49" i="38"/>
  <c r="Y17" i="38"/>
  <c r="Y18" i="38"/>
  <c r="Y19" i="38"/>
  <c r="Y20" i="38"/>
  <c r="Y21" i="38"/>
  <c r="Y22" i="38"/>
  <c r="Y23" i="38"/>
  <c r="Y24" i="38"/>
  <c r="Y25" i="38"/>
  <c r="AC65" i="38"/>
  <c r="AC66" i="38"/>
  <c r="AD65" i="38"/>
  <c r="AD66" i="38"/>
  <c r="AC67" i="38"/>
  <c r="AD67" i="38"/>
  <c r="AC68" i="38"/>
  <c r="AD68" i="38"/>
  <c r="AC69" i="38"/>
  <c r="AD69" i="38"/>
  <c r="AC70" i="38"/>
  <c r="AD70" i="38"/>
  <c r="AC71" i="38"/>
  <c r="AD71" i="38"/>
  <c r="AC72" i="38"/>
  <c r="AD72" i="38"/>
  <c r="AC73" i="38"/>
  <c r="AD73" i="38"/>
  <c r="AC74" i="38"/>
  <c r="AD74" i="38"/>
  <c r="AC75" i="38"/>
  <c r="AD75" i="38"/>
  <c r="AC76" i="38"/>
  <c r="AD76" i="38"/>
  <c r="AC77" i="38"/>
  <c r="AD77" i="38"/>
  <c r="AC78" i="38"/>
  <c r="AD78" i="38"/>
  <c r="AC79" i="38"/>
  <c r="AD79" i="38"/>
  <c r="AC80" i="38"/>
  <c r="AD80" i="38"/>
  <c r="AC81" i="38"/>
  <c r="AD81" i="38"/>
  <c r="AC82" i="38"/>
  <c r="AD82" i="38"/>
  <c r="AC83" i="38"/>
  <c r="AD83" i="38"/>
  <c r="AC84" i="38"/>
  <c r="AD84" i="38"/>
  <c r="AC85" i="38"/>
  <c r="AD85" i="38"/>
  <c r="AC86" i="38"/>
  <c r="AD86" i="38"/>
  <c r="AC87" i="38"/>
  <c r="AD87" i="38"/>
  <c r="AC88" i="38"/>
  <c r="AD88" i="38"/>
  <c r="AC89" i="38"/>
  <c r="AD89" i="38"/>
  <c r="AC90" i="38"/>
  <c r="AD90" i="38"/>
  <c r="AC91" i="38"/>
  <c r="AD91" i="38"/>
  <c r="AC92" i="38"/>
  <c r="AD92" i="38"/>
  <c r="AC93" i="38"/>
  <c r="AD93" i="38"/>
  <c r="AC94" i="38"/>
  <c r="AD94" i="38"/>
  <c r="AC95" i="38"/>
  <c r="AD95" i="38"/>
  <c r="AC96" i="38"/>
  <c r="AD96" i="38"/>
  <c r="AC97" i="38"/>
  <c r="AD97" i="38"/>
  <c r="AC98" i="38"/>
  <c r="AD98" i="38"/>
  <c r="AC99" i="38"/>
  <c r="AD99" i="38"/>
  <c r="AC100" i="38"/>
  <c r="AD100" i="38"/>
  <c r="AC101" i="38"/>
  <c r="AD101" i="38"/>
  <c r="AC102" i="38"/>
  <c r="AD102" i="38"/>
  <c r="AC103" i="38"/>
  <c r="AD103" i="38"/>
  <c r="AC104" i="38"/>
  <c r="AD104" i="38"/>
  <c r="AC105" i="38"/>
  <c r="AD105" i="38"/>
  <c r="AC106" i="38"/>
  <c r="AD106" i="38"/>
  <c r="AC107" i="38"/>
  <c r="AD107" i="38"/>
  <c r="AC108" i="38"/>
  <c r="AD108" i="38"/>
  <c r="AC109" i="38"/>
  <c r="AD109" i="38"/>
  <c r="AC110" i="38"/>
  <c r="AD110" i="38"/>
  <c r="AC111" i="38"/>
  <c r="AD111" i="38"/>
  <c r="AC112" i="38"/>
  <c r="AD112" i="38"/>
  <c r="AC113" i="38"/>
  <c r="AD113" i="38"/>
  <c r="AC114" i="38"/>
  <c r="AD114" i="38"/>
  <c r="AC115" i="38"/>
  <c r="AD115" i="38"/>
  <c r="AC116" i="38"/>
  <c r="AD116" i="38"/>
  <c r="AC117" i="38"/>
  <c r="AD117" i="38"/>
  <c r="AC118" i="38"/>
  <c r="AD118" i="38"/>
  <c r="AC119" i="38"/>
  <c r="AD119" i="38"/>
  <c r="AC120" i="38"/>
  <c r="AD120" i="38"/>
  <c r="AC121" i="38"/>
  <c r="AD121" i="38"/>
  <c r="AC122" i="38"/>
  <c r="AD122" i="38"/>
  <c r="AC123" i="38"/>
  <c r="AD123" i="38"/>
  <c r="AC124" i="38"/>
  <c r="AD124" i="38"/>
  <c r="AC125" i="38"/>
  <c r="AD125" i="38"/>
  <c r="AC126" i="38"/>
  <c r="AD126" i="38"/>
  <c r="AC127" i="38"/>
  <c r="AD127" i="38"/>
  <c r="AC128" i="38"/>
  <c r="AD128" i="38"/>
  <c r="AC129" i="38"/>
  <c r="AD129" i="38"/>
  <c r="AC130" i="38"/>
  <c r="AD130" i="38"/>
  <c r="AC131" i="38"/>
  <c r="AD131" i="38"/>
  <c r="AC132" i="38"/>
  <c r="AD132" i="38"/>
  <c r="AC133" i="38"/>
  <c r="AD133" i="38"/>
  <c r="AC134" i="38"/>
  <c r="AD134" i="38"/>
  <c r="AC135" i="38"/>
  <c r="AD135" i="38"/>
  <c r="AC136" i="38"/>
  <c r="AD136" i="38"/>
  <c r="AC137" i="38"/>
  <c r="AD137" i="38"/>
  <c r="AC138" i="38"/>
  <c r="AD138" i="38"/>
  <c r="AC139" i="38"/>
  <c r="AD139" i="38"/>
  <c r="AC140" i="38"/>
  <c r="AD140" i="38"/>
  <c r="AC141" i="38"/>
  <c r="AD141" i="38"/>
  <c r="AC142" i="38"/>
  <c r="AD142" i="38"/>
  <c r="AC143" i="38"/>
  <c r="AD143" i="38"/>
  <c r="AC144" i="38"/>
  <c r="AD144" i="38"/>
  <c r="AC145" i="38"/>
  <c r="AD145" i="38"/>
  <c r="AC146" i="38"/>
  <c r="AD146" i="38"/>
  <c r="AC147" i="38"/>
  <c r="AD147" i="38"/>
  <c r="AC148" i="38"/>
  <c r="AD148" i="38"/>
  <c r="AC149" i="38"/>
  <c r="AD149" i="38"/>
  <c r="AC150" i="38"/>
  <c r="AD150" i="38"/>
  <c r="AC151" i="38"/>
  <c r="AD151" i="38"/>
  <c r="AC152" i="38"/>
  <c r="AD152" i="38"/>
  <c r="AC153" i="38"/>
  <c r="AD153" i="38"/>
  <c r="AC154" i="38"/>
  <c r="AD154" i="38"/>
  <c r="AC155" i="38"/>
  <c r="AD155" i="38"/>
  <c r="AC156" i="38"/>
  <c r="AD156" i="38"/>
  <c r="AC157" i="38"/>
  <c r="AD157" i="38"/>
  <c r="AC158" i="38"/>
  <c r="AD158" i="38"/>
  <c r="AC159" i="38"/>
  <c r="AD159" i="38"/>
  <c r="AC160" i="38"/>
  <c r="AD160" i="38"/>
  <c r="AC161" i="38"/>
  <c r="AD161" i="38"/>
  <c r="AC162" i="38"/>
  <c r="AD162" i="38"/>
  <c r="AC163" i="38"/>
  <c r="AD163" i="38"/>
  <c r="AC164" i="38"/>
  <c r="AD164" i="38"/>
  <c r="AC165" i="38"/>
  <c r="AD165" i="38"/>
  <c r="AC166" i="38"/>
  <c r="AD166" i="38"/>
  <c r="AC167" i="38"/>
  <c r="AD167" i="38"/>
  <c r="AC168" i="38"/>
  <c r="AD168" i="38"/>
  <c r="AC169" i="38"/>
  <c r="AD169" i="38"/>
  <c r="AC170" i="38"/>
  <c r="AD170" i="38"/>
  <c r="AC171" i="38"/>
  <c r="AD171" i="38"/>
  <c r="AC172" i="38"/>
  <c r="AD172" i="38"/>
  <c r="AC173" i="38"/>
  <c r="AD173" i="38"/>
  <c r="AC174" i="38"/>
  <c r="AD174" i="38"/>
  <c r="AC175" i="38"/>
  <c r="AD175" i="38"/>
  <c r="AC176" i="38"/>
  <c r="AD176" i="38"/>
  <c r="AC177" i="38"/>
  <c r="AD177" i="38"/>
  <c r="AC178" i="38"/>
  <c r="AD178" i="38"/>
  <c r="AC179" i="38"/>
  <c r="AD179" i="38"/>
  <c r="AC180" i="38"/>
  <c r="AD180" i="38"/>
  <c r="AC181" i="38"/>
  <c r="AD181" i="38"/>
  <c r="AC182" i="38"/>
  <c r="AD182" i="38"/>
  <c r="AC183" i="38"/>
  <c r="AD183" i="38"/>
  <c r="AC184" i="38"/>
  <c r="AD184" i="38"/>
  <c r="AC185" i="38"/>
  <c r="AD185" i="38"/>
  <c r="AC186" i="38"/>
  <c r="AD186" i="38"/>
  <c r="AC187" i="38"/>
  <c r="AD187" i="38"/>
  <c r="AC188" i="38"/>
  <c r="AD188" i="38"/>
  <c r="AC189" i="38"/>
  <c r="AD189" i="38"/>
  <c r="AC190" i="38"/>
  <c r="AD190" i="38"/>
  <c r="AC191" i="38"/>
  <c r="AD191" i="38"/>
  <c r="AC192" i="38"/>
  <c r="AD192" i="38"/>
  <c r="AC193" i="38"/>
  <c r="AD193" i="38"/>
  <c r="AC194" i="38"/>
  <c r="AD194" i="38"/>
  <c r="AC195" i="38"/>
  <c r="AD195" i="38"/>
  <c r="AC196" i="38"/>
  <c r="AD196" i="38"/>
  <c r="AC197" i="38"/>
  <c r="AD197" i="38"/>
  <c r="AC198" i="38"/>
  <c r="AD198" i="38"/>
  <c r="AC199" i="38"/>
  <c r="AD199" i="38"/>
  <c r="AC200" i="38"/>
  <c r="AD200" i="38"/>
  <c r="AC201" i="38"/>
  <c r="AD201" i="38"/>
  <c r="AC202" i="38"/>
  <c r="AD202" i="38"/>
  <c r="AC203" i="38"/>
  <c r="AD203" i="38"/>
  <c r="AC204" i="38"/>
  <c r="AD204" i="38"/>
  <c r="AC205" i="38"/>
  <c r="AD205" i="38"/>
  <c r="AC206" i="38"/>
  <c r="AD206" i="38"/>
  <c r="AC207" i="38"/>
  <c r="AD207" i="38"/>
  <c r="AC208" i="38"/>
  <c r="AD208" i="38"/>
  <c r="AC209" i="38"/>
  <c r="AD209" i="38"/>
  <c r="AC210" i="38"/>
  <c r="AD210" i="38"/>
  <c r="AC211" i="38"/>
  <c r="AD211" i="38"/>
  <c r="AC212" i="38"/>
  <c r="AD212" i="38"/>
  <c r="AC213" i="38"/>
  <c r="AD213" i="38"/>
  <c r="AC214" i="38"/>
  <c r="AD214" i="38"/>
  <c r="AC215" i="38"/>
  <c r="AD215" i="38"/>
  <c r="AC216" i="38"/>
  <c r="AD216" i="38"/>
  <c r="AC217" i="38"/>
  <c r="AD217" i="38"/>
  <c r="AC218" i="38"/>
  <c r="AD218" i="38"/>
  <c r="AC219" i="38"/>
  <c r="AD219" i="38"/>
  <c r="AC220" i="38"/>
  <c r="AD220" i="38"/>
  <c r="AC221" i="38"/>
  <c r="AD221" i="38"/>
  <c r="AC222" i="38"/>
  <c r="AD222" i="38"/>
  <c r="AC223" i="38"/>
  <c r="AD223" i="38"/>
  <c r="AC224" i="38"/>
  <c r="AD224" i="38"/>
  <c r="AC225" i="38"/>
  <c r="AD225" i="38"/>
  <c r="AC226" i="38"/>
  <c r="AD226" i="38"/>
  <c r="AC227" i="38"/>
  <c r="AD227" i="38"/>
  <c r="AC228" i="38"/>
  <c r="AD228" i="38"/>
  <c r="AC229" i="38"/>
  <c r="AD229" i="38"/>
  <c r="AC230" i="38"/>
  <c r="AD230" i="38"/>
  <c r="AC231" i="38"/>
  <c r="AD231" i="38"/>
  <c r="AC232" i="38"/>
  <c r="AD232" i="38"/>
  <c r="AC233" i="38"/>
  <c r="AD233" i="38"/>
  <c r="AC234" i="38"/>
  <c r="AD234" i="38"/>
  <c r="AC235" i="38"/>
  <c r="AD235" i="38"/>
  <c r="AC236" i="38"/>
  <c r="AD236" i="38"/>
  <c r="AC237" i="38"/>
  <c r="AD237" i="38"/>
  <c r="AC238" i="38"/>
  <c r="AD238" i="38"/>
  <c r="AC239" i="38"/>
  <c r="AD239" i="38"/>
  <c r="AC240" i="38"/>
  <c r="AD240" i="38"/>
  <c r="AC241" i="38"/>
  <c r="AD241" i="38"/>
  <c r="AC242" i="38"/>
  <c r="AD242" i="38"/>
  <c r="AC243" i="38"/>
  <c r="AD243" i="38"/>
  <c r="AC244" i="38"/>
  <c r="AD244" i="38"/>
  <c r="AC245" i="38"/>
  <c r="AD245" i="38"/>
  <c r="AC246" i="38"/>
  <c r="AD246" i="38"/>
  <c r="AC247" i="38"/>
  <c r="AD247" i="38"/>
  <c r="AC248" i="38"/>
  <c r="AD248" i="38"/>
  <c r="AC249" i="38"/>
  <c r="AD249" i="38"/>
  <c r="AC250" i="38"/>
  <c r="AD250" i="38"/>
  <c r="AC251" i="38"/>
  <c r="AD251" i="38"/>
  <c r="AC252" i="38"/>
  <c r="AD252" i="38"/>
  <c r="AC253" i="38"/>
  <c r="AD253" i="38"/>
  <c r="AC254" i="38"/>
  <c r="AD254" i="38"/>
  <c r="AC255" i="38"/>
  <c r="AD255" i="38"/>
  <c r="AC256" i="38"/>
  <c r="AD256" i="38"/>
  <c r="AC257" i="38"/>
  <c r="AD257" i="38"/>
  <c r="AC258" i="38"/>
  <c r="AD258" i="38"/>
  <c r="AC259" i="38"/>
  <c r="AD259" i="38"/>
  <c r="AC260" i="38"/>
  <c r="AD260" i="38"/>
  <c r="AC261" i="38"/>
  <c r="AD261" i="38"/>
  <c r="AC262" i="38"/>
  <c r="AD262" i="38"/>
  <c r="AC263" i="38"/>
  <c r="AD263" i="38"/>
  <c r="AC264" i="38"/>
  <c r="AD264" i="38"/>
  <c r="AC265" i="38"/>
  <c r="AD265" i="38"/>
  <c r="AC266" i="38"/>
  <c r="AD266" i="38"/>
  <c r="AC267" i="38"/>
  <c r="AD267" i="38"/>
  <c r="AC268" i="38"/>
  <c r="AD268" i="38"/>
  <c r="AC269" i="38"/>
  <c r="AD269" i="38"/>
  <c r="AC270" i="38"/>
  <c r="AD270" i="38"/>
  <c r="AC271" i="38"/>
  <c r="AD271" i="38"/>
  <c r="AC272" i="38"/>
  <c r="AD272" i="38"/>
  <c r="AC273" i="38"/>
  <c r="AD273" i="38"/>
  <c r="AC274" i="38"/>
  <c r="AD274" i="38"/>
  <c r="AC275" i="38"/>
  <c r="AD275" i="38"/>
  <c r="AC276" i="38"/>
  <c r="AD276" i="38"/>
  <c r="AC277" i="38"/>
  <c r="AD277" i="38"/>
  <c r="AC278" i="38"/>
  <c r="AD278" i="38"/>
  <c r="AC279" i="38"/>
  <c r="AD279" i="38"/>
  <c r="AC280" i="38"/>
  <c r="AD280" i="38"/>
  <c r="AC281" i="38"/>
  <c r="AD281" i="38"/>
  <c r="AC282" i="38"/>
  <c r="AD282" i="38"/>
  <c r="AC283" i="38"/>
  <c r="AD283" i="38"/>
  <c r="AC284" i="38"/>
  <c r="AD284" i="38"/>
  <c r="AC285" i="38"/>
  <c r="AD285" i="38"/>
  <c r="AC286" i="38"/>
  <c r="AD286" i="38"/>
  <c r="AC287" i="38"/>
  <c r="AD287" i="38"/>
  <c r="AC288" i="38"/>
  <c r="AD288" i="38"/>
  <c r="AC289" i="38"/>
  <c r="AD289" i="38"/>
  <c r="AC290" i="38"/>
  <c r="AD290" i="38"/>
  <c r="AC291" i="38"/>
  <c r="AD291" i="38"/>
  <c r="AC292" i="38"/>
  <c r="AD292" i="38"/>
  <c r="AC293" i="38"/>
  <c r="AD293" i="38"/>
  <c r="AC294" i="38"/>
  <c r="AD294" i="38"/>
  <c r="AC295" i="38"/>
  <c r="AD295" i="38"/>
  <c r="AC296" i="38"/>
  <c r="AD296" i="38"/>
  <c r="AC297" i="38"/>
  <c r="AD297" i="38"/>
  <c r="AC298" i="38"/>
  <c r="AD298" i="38"/>
  <c r="AC299" i="38"/>
  <c r="AD299" i="38"/>
  <c r="AC300" i="38"/>
  <c r="AD300" i="38"/>
  <c r="AC301" i="38"/>
  <c r="AD301" i="38"/>
  <c r="AC302" i="38"/>
  <c r="AD302" i="38"/>
  <c r="AC303" i="38"/>
  <c r="AD303" i="38"/>
  <c r="AC304" i="38"/>
  <c r="AD304" i="38"/>
  <c r="AC305" i="38"/>
  <c r="AD305" i="38"/>
  <c r="AC306" i="38"/>
  <c r="AD306" i="38"/>
  <c r="AC307" i="38"/>
  <c r="AD307" i="38"/>
  <c r="AC308" i="38"/>
  <c r="AD308" i="38"/>
  <c r="AC309" i="38"/>
  <c r="AD309" i="38"/>
  <c r="AC310" i="38"/>
  <c r="AD310" i="38"/>
  <c r="AC311" i="38"/>
  <c r="AD311" i="38"/>
  <c r="AC312" i="38"/>
  <c r="AD312" i="38"/>
  <c r="AC313" i="38"/>
  <c r="AD313" i="38"/>
  <c r="AC314" i="38"/>
  <c r="AD314" i="38"/>
  <c r="AC315" i="38"/>
  <c r="AD315" i="38"/>
  <c r="AC316" i="38"/>
  <c r="AD316" i="38"/>
  <c r="AC317" i="38"/>
  <c r="AD317" i="38"/>
  <c r="AC318" i="38"/>
  <c r="AD318" i="38"/>
  <c r="AC319" i="38"/>
  <c r="AD319" i="38"/>
  <c r="AC320" i="38"/>
  <c r="AD320" i="38"/>
  <c r="AC321" i="38"/>
  <c r="AD321" i="38"/>
  <c r="AC322" i="38"/>
  <c r="AD322" i="38"/>
  <c r="AC323" i="38"/>
  <c r="AD323" i="38"/>
  <c r="AC324" i="38"/>
  <c r="AD324" i="38"/>
  <c r="AC325" i="38"/>
  <c r="AD325" i="38"/>
  <c r="AC326" i="38"/>
  <c r="AD326" i="38"/>
  <c r="AC327" i="38"/>
  <c r="AD327" i="38"/>
  <c r="AC328" i="38"/>
  <c r="AD328" i="38"/>
  <c r="AC329" i="38"/>
  <c r="AD329" i="38"/>
  <c r="AC330" i="38"/>
  <c r="AD330" i="38"/>
  <c r="AC331" i="38"/>
  <c r="AD331" i="38"/>
  <c r="AC332" i="38"/>
  <c r="AD332" i="38"/>
  <c r="AC333" i="38"/>
  <c r="AD333" i="38"/>
  <c r="AC334" i="38"/>
  <c r="AD334" i="38"/>
  <c r="AC335" i="38"/>
  <c r="AD335" i="38"/>
  <c r="AC336" i="38"/>
  <c r="AD336" i="38"/>
  <c r="AC337" i="38"/>
  <c r="AD337" i="38"/>
  <c r="AC338" i="38"/>
  <c r="AD338" i="38"/>
  <c r="AC339" i="38"/>
  <c r="AD339" i="38"/>
  <c r="AC340" i="38"/>
  <c r="AD340" i="38"/>
  <c r="AC341" i="38"/>
  <c r="AD341" i="38"/>
  <c r="AC342" i="38"/>
  <c r="AD342" i="38"/>
  <c r="AC343" i="38"/>
  <c r="AD343" i="38"/>
  <c r="AC344" i="38"/>
  <c r="AD344" i="38"/>
  <c r="AC345" i="38"/>
  <c r="AD345" i="38"/>
  <c r="AC346" i="38"/>
  <c r="AD346" i="38"/>
  <c r="AC347" i="38"/>
  <c r="AD347" i="38"/>
  <c r="AC348" i="38"/>
  <c r="AD348" i="38"/>
  <c r="AC349" i="38"/>
  <c r="AD349" i="38"/>
  <c r="AC350" i="38"/>
  <c r="AD350" i="38"/>
  <c r="AC351" i="38"/>
  <c r="AD351" i="38"/>
  <c r="AC352" i="38"/>
  <c r="AD352" i="38"/>
  <c r="AC353" i="38"/>
  <c r="AD353" i="38"/>
  <c r="AC354" i="38"/>
  <c r="AD354" i="38"/>
  <c r="AC355" i="38"/>
  <c r="AD355" i="38"/>
  <c r="AC356" i="38"/>
  <c r="AD356" i="38"/>
  <c r="AC357" i="38"/>
  <c r="AD357" i="38"/>
  <c r="AC358" i="38"/>
  <c r="AD358" i="38"/>
  <c r="AC359" i="38"/>
  <c r="AD359" i="38"/>
  <c r="AC360" i="38"/>
  <c r="AD360" i="38"/>
  <c r="AC361" i="38"/>
  <c r="AD361" i="38"/>
  <c r="AC362" i="38"/>
  <c r="AD362" i="38"/>
  <c r="AC363" i="38"/>
  <c r="AD363" i="38"/>
  <c r="AC364" i="38"/>
  <c r="AD364" i="38"/>
  <c r="AC365" i="38"/>
  <c r="AD365" i="38"/>
  <c r="AC366" i="38"/>
  <c r="AD366" i="38"/>
  <c r="AC367" i="38"/>
  <c r="AD367" i="38"/>
  <c r="AC368" i="38"/>
  <c r="AD368" i="38"/>
  <c r="AC369" i="38"/>
  <c r="AD369" i="38"/>
  <c r="AC370" i="38"/>
  <c r="AD370" i="38"/>
  <c r="AC371" i="38"/>
  <c r="AD371" i="38"/>
  <c r="AC372" i="38"/>
  <c r="AD372" i="38"/>
  <c r="AC373" i="38"/>
  <c r="AD373" i="38"/>
  <c r="AC374" i="38"/>
  <c r="AD374" i="38"/>
  <c r="AC375" i="38"/>
  <c r="AD375" i="38"/>
  <c r="AC376" i="38"/>
  <c r="AD376" i="38"/>
  <c r="AC377" i="38"/>
  <c r="AD377" i="38"/>
  <c r="AC378" i="38"/>
  <c r="AD378" i="38"/>
  <c r="AC379" i="38"/>
  <c r="AD379" i="38"/>
  <c r="AC380" i="38"/>
  <c r="AD380" i="38"/>
  <c r="AC381" i="38"/>
  <c r="AD381" i="38"/>
  <c r="AC382" i="38"/>
  <c r="AD382" i="38"/>
  <c r="AC383" i="38"/>
  <c r="AD383" i="38"/>
  <c r="AC384" i="38"/>
  <c r="AD384" i="38"/>
  <c r="AC385" i="38"/>
  <c r="AD385" i="38"/>
  <c r="AC386" i="38"/>
  <c r="AD386" i="38"/>
  <c r="AC387" i="38"/>
  <c r="AD387" i="38"/>
  <c r="AC388" i="38"/>
  <c r="AD388" i="38"/>
  <c r="AC389" i="38"/>
  <c r="AD389" i="38"/>
  <c r="AC390" i="38"/>
  <c r="AD390" i="38"/>
  <c r="AC391" i="38"/>
  <c r="AD391" i="38"/>
  <c r="AC392" i="38"/>
  <c r="AD392" i="38"/>
  <c r="AC393" i="38"/>
  <c r="AD393" i="38"/>
  <c r="AC394" i="38"/>
  <c r="AD394" i="38"/>
  <c r="AC395" i="38"/>
  <c r="AD395" i="38"/>
  <c r="J396" i="38"/>
  <c r="R395" i="38"/>
  <c r="I395" i="38"/>
  <c r="Q394" i="38"/>
  <c r="H394" i="38"/>
  <c r="P393" i="38"/>
  <c r="G393" i="38"/>
  <c r="O392" i="38"/>
  <c r="F392" i="38"/>
  <c r="N391" i="38"/>
  <c r="E391" i="38"/>
  <c r="M390" i="38"/>
  <c r="D390" i="38"/>
  <c r="L389" i="38"/>
  <c r="C389" i="38"/>
  <c r="K388" i="38"/>
  <c r="B388" i="38"/>
  <c r="AF351" i="38"/>
  <c r="AE351" i="38"/>
  <c r="AF350" i="38"/>
  <c r="AE350" i="38"/>
  <c r="AF349" i="38"/>
  <c r="AE349" i="38"/>
  <c r="AF348" i="38"/>
  <c r="AE348" i="38"/>
  <c r="AF347" i="38"/>
  <c r="AE347" i="38"/>
  <c r="AF346" i="38"/>
  <c r="AE346" i="38"/>
  <c r="AF345" i="38"/>
  <c r="AE345" i="38"/>
  <c r="AF344" i="38"/>
  <c r="AE344" i="38"/>
  <c r="AF343" i="38"/>
  <c r="AE343" i="38"/>
  <c r="AF342" i="38"/>
  <c r="AE342" i="38"/>
  <c r="AF341" i="38"/>
  <c r="AE341" i="38"/>
  <c r="AF340" i="38"/>
  <c r="AE340" i="38"/>
  <c r="AF339" i="38"/>
  <c r="AE339" i="38"/>
  <c r="AF338" i="38"/>
  <c r="AE338" i="38"/>
  <c r="AF337" i="38"/>
  <c r="AE337" i="38"/>
  <c r="AF336" i="38"/>
  <c r="AE336" i="38"/>
  <c r="AF335" i="38"/>
  <c r="AE335" i="38"/>
  <c r="AF334" i="38"/>
  <c r="AE334" i="38"/>
  <c r="AF333" i="38"/>
  <c r="AE333" i="38"/>
  <c r="AF332" i="38"/>
  <c r="AE332" i="38"/>
  <c r="AF331" i="38"/>
  <c r="AE331" i="38"/>
  <c r="AF330" i="38"/>
  <c r="AE330" i="38"/>
  <c r="AF329" i="38"/>
  <c r="AE329" i="38"/>
  <c r="AF328" i="38"/>
  <c r="AE328" i="38"/>
  <c r="AF327" i="38"/>
  <c r="AE327" i="38"/>
  <c r="AF326" i="38"/>
  <c r="AE326" i="38"/>
  <c r="AF325" i="38"/>
  <c r="AE325" i="38"/>
  <c r="AF324" i="38"/>
  <c r="AE324" i="38"/>
  <c r="AF323" i="38"/>
  <c r="AE323" i="38"/>
  <c r="AF322" i="38"/>
  <c r="AE322" i="38"/>
  <c r="AF321" i="38"/>
  <c r="AE321" i="38"/>
  <c r="AF320" i="38"/>
  <c r="AE320" i="38"/>
  <c r="AF319" i="38"/>
  <c r="AE319" i="38"/>
  <c r="AF318" i="38"/>
  <c r="AE318" i="38"/>
  <c r="AF317" i="38"/>
  <c r="AE317" i="38"/>
  <c r="AF316" i="38"/>
  <c r="AE316" i="38"/>
  <c r="AF315" i="38"/>
  <c r="AE315" i="38"/>
  <c r="AF314" i="38"/>
  <c r="AE314" i="38"/>
  <c r="AF313" i="38"/>
  <c r="AE313" i="38"/>
  <c r="AF312" i="38"/>
  <c r="AE312" i="38"/>
  <c r="AF311" i="38"/>
  <c r="AE311" i="38"/>
  <c r="AF310" i="38"/>
  <c r="AE310" i="38"/>
  <c r="AF309" i="38"/>
  <c r="AE309" i="38"/>
  <c r="AF308" i="38"/>
  <c r="AE308" i="38"/>
  <c r="AF307" i="38"/>
  <c r="AE307" i="38"/>
  <c r="AF306" i="38"/>
  <c r="AE306" i="38"/>
  <c r="AF305" i="38"/>
  <c r="AE305" i="38"/>
  <c r="AF304" i="38"/>
  <c r="AE304" i="38"/>
  <c r="AF303" i="38"/>
  <c r="AE303" i="38"/>
  <c r="AF302" i="38"/>
  <c r="AE302" i="38"/>
  <c r="AF301" i="38"/>
  <c r="AE301" i="38"/>
  <c r="AF300" i="38"/>
  <c r="AE300" i="38"/>
  <c r="AF299" i="38"/>
  <c r="AE299" i="38"/>
  <c r="AF298" i="38"/>
  <c r="AE298" i="38"/>
  <c r="AF297" i="38"/>
  <c r="AE297" i="38"/>
  <c r="AF296" i="38"/>
  <c r="AE296" i="38"/>
  <c r="AF295" i="38"/>
  <c r="AE295" i="38"/>
  <c r="AF294" i="38"/>
  <c r="AE294" i="38"/>
  <c r="AF293" i="38"/>
  <c r="AE293" i="38"/>
  <c r="AF292" i="38"/>
  <c r="AE292" i="38"/>
  <c r="AF291" i="38"/>
  <c r="AE291" i="38"/>
  <c r="AF290" i="38"/>
  <c r="AE290" i="38"/>
  <c r="AF289" i="38"/>
  <c r="AE289" i="38"/>
  <c r="AF288" i="38"/>
  <c r="AE288" i="38"/>
  <c r="AF287" i="38"/>
  <c r="AE287" i="38"/>
  <c r="AF286" i="38"/>
  <c r="AE286" i="38"/>
  <c r="AF285" i="38"/>
  <c r="AE285" i="38"/>
  <c r="AF284" i="38"/>
  <c r="AE284" i="38"/>
  <c r="AF283" i="38"/>
  <c r="AE283" i="38"/>
  <c r="AF282" i="38"/>
  <c r="AE282" i="38"/>
  <c r="AF281" i="38"/>
  <c r="AE281" i="38"/>
  <c r="AF280" i="38"/>
  <c r="AE280" i="38"/>
  <c r="AF279" i="38"/>
  <c r="AE279" i="38"/>
  <c r="AF278" i="38"/>
  <c r="AE278" i="38"/>
  <c r="AF277" i="38"/>
  <c r="AE277" i="38"/>
  <c r="AF276" i="38"/>
  <c r="AE276" i="38"/>
  <c r="AF275" i="38"/>
  <c r="AE275" i="38"/>
  <c r="AF274" i="38"/>
  <c r="AE274" i="38"/>
  <c r="AF273" i="38"/>
  <c r="AE273" i="38"/>
  <c r="AF272" i="38"/>
  <c r="AE272" i="38"/>
  <c r="AF271" i="38"/>
  <c r="AE271" i="38"/>
  <c r="AF270" i="38"/>
  <c r="AE270" i="38"/>
  <c r="AF269" i="38"/>
  <c r="AE269" i="38"/>
  <c r="AF268" i="38"/>
  <c r="AE268" i="38"/>
  <c r="AF267" i="38"/>
  <c r="AE267" i="38"/>
  <c r="AF266" i="38"/>
  <c r="AE266" i="38"/>
  <c r="AF265" i="38"/>
  <c r="AE265" i="38"/>
  <c r="AF264" i="38"/>
  <c r="AE264" i="38"/>
  <c r="AF263" i="38"/>
  <c r="AE263" i="38"/>
  <c r="AF262" i="38"/>
  <c r="AE262" i="38"/>
  <c r="AF261" i="38"/>
  <c r="AE261" i="38"/>
  <c r="AF260" i="38"/>
  <c r="AE260" i="38"/>
  <c r="AF259" i="38"/>
  <c r="AE259" i="38"/>
  <c r="AF258" i="38"/>
  <c r="AE258" i="38"/>
  <c r="AF257" i="38"/>
  <c r="AE257" i="38"/>
  <c r="AF256" i="38"/>
  <c r="AE256" i="38"/>
  <c r="AF255" i="38"/>
  <c r="AE255" i="38"/>
  <c r="AF254" i="38"/>
  <c r="AE254" i="38"/>
  <c r="AF253" i="38"/>
  <c r="AE253" i="38"/>
  <c r="AF252" i="38"/>
  <c r="AE252" i="38"/>
  <c r="AF251" i="38"/>
  <c r="AE251" i="38"/>
  <c r="AF250" i="38"/>
  <c r="AE250" i="38"/>
  <c r="AF249" i="38"/>
  <c r="AE249" i="38"/>
  <c r="AF248" i="38"/>
  <c r="AE248" i="38"/>
  <c r="AF247" i="38"/>
  <c r="AE247" i="38"/>
  <c r="AF246" i="38"/>
  <c r="AE246" i="38"/>
  <c r="AF245" i="38"/>
  <c r="AE245" i="38"/>
  <c r="AF244" i="38"/>
  <c r="AE244" i="38"/>
  <c r="AF243" i="38"/>
  <c r="AE243" i="38"/>
  <c r="AF242" i="38"/>
  <c r="AE242" i="38"/>
  <c r="AF241" i="38"/>
  <c r="AE241" i="38"/>
  <c r="AF240" i="38"/>
  <c r="AE240" i="38"/>
  <c r="AF239" i="38"/>
  <c r="AE239" i="38"/>
  <c r="AF238" i="38"/>
  <c r="AE238" i="38"/>
  <c r="AF237" i="38"/>
  <c r="AE237" i="38"/>
  <c r="AF236" i="38"/>
  <c r="AE236" i="38"/>
  <c r="AF235" i="38"/>
  <c r="AE235" i="38"/>
  <c r="AF234" i="38"/>
  <c r="AE234" i="38"/>
  <c r="AF233" i="38"/>
  <c r="AE233" i="38"/>
  <c r="AF232" i="38"/>
  <c r="AE232" i="38"/>
  <c r="AF231" i="38"/>
  <c r="AE231" i="38"/>
  <c r="AF230" i="38"/>
  <c r="AE230" i="38"/>
  <c r="AF229" i="38"/>
  <c r="AE229" i="38"/>
  <c r="AF228" i="38"/>
  <c r="AE228" i="38"/>
  <c r="AF227" i="38"/>
  <c r="AE227" i="38"/>
  <c r="AF226" i="38"/>
  <c r="AE226" i="38"/>
  <c r="AF225" i="38"/>
  <c r="AE225" i="38"/>
  <c r="AF224" i="38"/>
  <c r="AE224" i="38"/>
  <c r="T224" i="38"/>
  <c r="S224" i="38"/>
  <c r="R224" i="38"/>
  <c r="Q224" i="38"/>
  <c r="P224" i="38"/>
  <c r="O224" i="38"/>
  <c r="N224" i="38"/>
  <c r="AF223" i="38"/>
  <c r="AE223" i="38"/>
  <c r="AF222" i="38"/>
  <c r="AE222" i="38"/>
  <c r="AF221" i="38"/>
  <c r="AE221" i="38"/>
  <c r="AF220" i="38"/>
  <c r="AE220" i="38"/>
  <c r="AF219" i="38"/>
  <c r="AE219" i="38"/>
  <c r="AF218" i="38"/>
  <c r="AE218" i="38"/>
  <c r="AF217" i="38"/>
  <c r="AE217" i="38"/>
  <c r="AF216" i="38"/>
  <c r="AE216" i="38"/>
  <c r="AF215" i="38"/>
  <c r="AE215" i="38"/>
  <c r="AF214" i="38"/>
  <c r="AE214" i="38"/>
  <c r="AF213" i="38"/>
  <c r="AE213" i="38"/>
  <c r="AF212" i="38"/>
  <c r="AE212" i="38"/>
  <c r="AF211" i="38"/>
  <c r="AE211" i="38"/>
  <c r="AF210" i="38"/>
  <c r="AE210" i="38"/>
  <c r="AF209" i="38"/>
  <c r="AE209" i="38"/>
  <c r="AF208" i="38"/>
  <c r="AE208" i="38"/>
  <c r="AF207" i="38"/>
  <c r="AE207" i="38"/>
  <c r="AF206" i="38"/>
  <c r="AE206" i="38"/>
  <c r="AF205" i="38"/>
  <c r="AE205" i="38"/>
  <c r="AF204" i="38"/>
  <c r="AE204" i="38"/>
  <c r="AF203" i="38"/>
  <c r="AE203" i="38"/>
  <c r="AF202" i="38"/>
  <c r="AE202" i="38"/>
  <c r="AF201" i="38"/>
  <c r="AE201" i="38"/>
  <c r="AF200" i="38"/>
  <c r="AE200" i="38"/>
  <c r="AF199" i="38"/>
  <c r="AE199" i="38"/>
  <c r="AF198" i="38"/>
  <c r="AE198" i="38"/>
  <c r="AF197" i="38"/>
  <c r="AE197" i="38"/>
  <c r="AF196" i="38"/>
  <c r="AE196" i="38"/>
  <c r="AF195" i="38"/>
  <c r="AE195" i="38"/>
  <c r="AF194" i="38"/>
  <c r="AE194" i="38"/>
  <c r="AF193" i="38"/>
  <c r="AE193" i="38"/>
  <c r="AF192" i="38"/>
  <c r="AE192" i="38"/>
  <c r="AF191" i="38"/>
  <c r="AE191" i="38"/>
  <c r="AF190" i="38"/>
  <c r="AE190" i="38"/>
  <c r="AF189" i="38"/>
  <c r="AE189" i="38"/>
  <c r="AF188" i="38"/>
  <c r="AE188" i="38"/>
  <c r="AF187" i="38"/>
  <c r="AE187" i="38"/>
  <c r="AF186" i="38"/>
  <c r="AE186" i="38"/>
  <c r="AF185" i="38"/>
  <c r="AE185" i="38"/>
  <c r="AF184" i="38"/>
  <c r="AE184" i="38"/>
  <c r="AF183" i="38"/>
  <c r="AE183" i="38"/>
  <c r="AF182" i="38"/>
  <c r="AE182" i="38"/>
  <c r="AF181" i="38"/>
  <c r="AE181" i="38"/>
  <c r="AF180" i="38"/>
  <c r="AE180" i="38"/>
  <c r="AF179" i="38"/>
  <c r="AE179" i="38"/>
  <c r="AF178" i="38"/>
  <c r="AE178" i="38"/>
  <c r="AF177" i="38"/>
  <c r="AE177" i="38"/>
  <c r="AF176" i="38"/>
  <c r="AE176" i="38"/>
  <c r="AF175" i="38"/>
  <c r="AE175" i="38"/>
  <c r="AF174" i="38"/>
  <c r="AE174" i="38"/>
  <c r="AF173" i="38"/>
  <c r="AE173" i="38"/>
  <c r="AF172" i="38"/>
  <c r="AE172" i="38"/>
  <c r="AF171" i="38"/>
  <c r="AE171" i="38"/>
  <c r="AF170" i="38"/>
  <c r="AE170" i="38"/>
  <c r="AF169" i="38"/>
  <c r="AE169" i="38"/>
  <c r="AF168" i="38"/>
  <c r="AE168" i="38"/>
  <c r="AF167" i="38"/>
  <c r="AE167" i="38"/>
  <c r="AF166" i="38"/>
  <c r="AE166" i="38"/>
  <c r="AF165" i="38"/>
  <c r="AE165" i="38"/>
  <c r="AF164" i="38"/>
  <c r="AE164" i="38"/>
  <c r="AF163" i="38"/>
  <c r="AE163" i="38"/>
  <c r="AF162" i="38"/>
  <c r="AE162" i="38"/>
  <c r="AF161" i="38"/>
  <c r="AE161" i="38"/>
  <c r="AF160" i="38"/>
  <c r="AE160" i="38"/>
  <c r="AF159" i="38"/>
  <c r="AE159" i="38"/>
  <c r="AF158" i="38"/>
  <c r="AE158" i="38"/>
  <c r="AF157" i="38"/>
  <c r="AE157" i="38"/>
  <c r="AF156" i="38"/>
  <c r="AE156" i="38"/>
  <c r="AF155" i="38"/>
  <c r="AE155" i="38"/>
  <c r="AF154" i="38"/>
  <c r="AE154" i="38"/>
  <c r="AF153" i="38"/>
  <c r="AE153" i="38"/>
  <c r="AF152" i="38"/>
  <c r="AE152" i="38"/>
  <c r="AF151" i="38"/>
  <c r="AE151" i="38"/>
  <c r="AF150" i="38"/>
  <c r="AE150" i="38"/>
  <c r="AF149" i="38"/>
  <c r="AE149" i="38"/>
  <c r="AF147" i="38"/>
  <c r="AE147" i="38"/>
  <c r="AF146" i="38"/>
  <c r="AE146" i="38"/>
  <c r="AF145" i="38"/>
  <c r="AE145" i="38"/>
  <c r="AF144" i="38"/>
  <c r="AE144" i="38"/>
  <c r="AF143" i="38"/>
  <c r="AE143" i="38"/>
  <c r="AF141" i="38"/>
  <c r="AE141" i="38"/>
  <c r="AF140" i="38"/>
  <c r="AE140" i="38"/>
  <c r="AF139" i="38"/>
  <c r="AE139" i="38"/>
  <c r="AF138" i="38"/>
  <c r="AE138" i="38"/>
  <c r="AF137" i="38"/>
  <c r="AE137" i="38"/>
  <c r="AF135" i="38"/>
  <c r="AE135" i="38"/>
  <c r="AF134" i="38"/>
  <c r="AE134" i="38"/>
  <c r="AF133" i="38"/>
  <c r="AE133" i="38"/>
  <c r="AF132" i="38"/>
  <c r="AE132" i="38"/>
  <c r="AF131" i="38"/>
  <c r="AE131" i="38"/>
  <c r="AF129" i="38"/>
  <c r="AE129" i="38"/>
  <c r="AF128" i="38"/>
  <c r="AE128" i="38"/>
  <c r="AF127" i="38"/>
  <c r="AE127" i="38"/>
  <c r="AF126" i="38"/>
  <c r="AE126" i="38"/>
  <c r="AF125" i="38"/>
  <c r="AE125" i="38"/>
  <c r="AF123" i="38"/>
  <c r="AE123" i="38"/>
  <c r="AF122" i="38"/>
  <c r="AE122" i="38"/>
  <c r="AF121" i="38"/>
  <c r="AE121" i="38"/>
  <c r="AF120" i="38"/>
  <c r="AE120" i="38"/>
  <c r="AF119" i="38"/>
  <c r="AE119" i="38"/>
  <c r="AF117" i="38"/>
  <c r="AE117" i="38"/>
  <c r="AF116" i="38"/>
  <c r="AE116" i="38"/>
  <c r="AF115" i="38"/>
  <c r="AE115" i="38"/>
  <c r="AF114" i="38"/>
  <c r="AE114" i="38"/>
  <c r="AF113" i="38"/>
  <c r="AE113" i="38"/>
  <c r="AF111" i="38"/>
  <c r="AE111" i="38"/>
  <c r="AF110" i="38"/>
  <c r="AE110" i="38"/>
  <c r="AF109" i="38"/>
  <c r="AE109" i="38"/>
  <c r="AF108" i="38"/>
  <c r="AE108" i="38"/>
  <c r="AF107" i="38"/>
  <c r="AE107" i="38"/>
  <c r="AF105" i="38"/>
  <c r="AE105" i="38"/>
  <c r="AF104" i="38"/>
  <c r="AE104" i="38"/>
  <c r="AF103" i="38"/>
  <c r="AE103" i="38"/>
  <c r="AF102" i="38"/>
  <c r="AE102" i="38"/>
  <c r="AF101" i="38"/>
  <c r="AE101" i="38"/>
  <c r="AF99" i="38"/>
  <c r="AE99" i="38"/>
  <c r="AF98" i="38"/>
  <c r="AE98" i="38"/>
  <c r="AF97" i="38"/>
  <c r="AE97" i="38"/>
  <c r="AF96" i="38"/>
  <c r="AE96" i="38"/>
  <c r="AF95" i="38"/>
  <c r="AE95" i="38"/>
  <c r="AF94" i="38"/>
  <c r="AE94" i="38"/>
  <c r="AF93" i="38"/>
  <c r="AE93" i="38"/>
  <c r="AF92" i="38"/>
  <c r="AE92" i="38"/>
  <c r="AF91" i="38"/>
  <c r="AE91" i="38"/>
  <c r="AF90" i="38"/>
  <c r="AE90" i="38"/>
  <c r="AF89" i="38"/>
  <c r="AE89" i="38"/>
  <c r="AF88" i="38"/>
  <c r="AE88" i="38"/>
  <c r="AF87" i="38"/>
  <c r="AE87" i="38"/>
  <c r="AF86" i="38"/>
  <c r="AE86" i="38"/>
  <c r="AF85" i="38"/>
  <c r="AE85" i="38"/>
  <c r="AF84" i="38"/>
  <c r="AE84" i="38"/>
  <c r="AF83" i="38"/>
  <c r="AE83" i="38"/>
  <c r="AF82" i="38"/>
  <c r="AE82" i="38"/>
  <c r="AF81" i="38"/>
  <c r="AE81" i="38"/>
  <c r="AF80" i="38"/>
  <c r="AE80" i="38"/>
  <c r="AF79" i="38"/>
  <c r="AE79" i="38"/>
  <c r="AF78" i="38"/>
  <c r="AE78" i="38"/>
  <c r="AF77" i="38"/>
  <c r="AE77" i="38"/>
  <c r="AF76" i="38"/>
  <c r="AE76" i="38"/>
  <c r="AF75" i="38"/>
  <c r="AE75" i="38"/>
  <c r="AF74" i="38"/>
  <c r="AE74" i="38"/>
  <c r="AF73" i="38"/>
  <c r="AE73" i="38"/>
  <c r="AF72" i="38"/>
  <c r="AE72" i="38"/>
  <c r="AF71" i="38"/>
  <c r="AE71" i="38"/>
  <c r="AF70" i="38"/>
  <c r="AE70" i="38"/>
  <c r="AF69" i="38"/>
  <c r="AE69" i="38"/>
  <c r="AF68" i="38"/>
  <c r="AE68" i="38"/>
  <c r="AF67" i="38"/>
  <c r="AE67" i="38"/>
  <c r="AF66" i="38"/>
  <c r="AE66" i="38"/>
  <c r="AF65" i="38"/>
  <c r="AE65" i="38"/>
  <c r="BS51" i="38"/>
  <c r="BR52" i="38"/>
  <c r="BR30" i="38"/>
  <c r="BS29" i="38"/>
  <c r="BR41" i="38"/>
  <c r="BS40" i="38"/>
  <c r="C38" i="38"/>
  <c r="C37" i="38"/>
  <c r="C36" i="38"/>
  <c r="C35" i="38"/>
  <c r="C34" i="38"/>
  <c r="C33" i="38"/>
  <c r="C32" i="38"/>
  <c r="C31" i="38"/>
  <c r="C30" i="38"/>
  <c r="I25" i="38"/>
  <c r="G25" i="38"/>
  <c r="F25" i="38"/>
  <c r="E25" i="38"/>
  <c r="D25" i="38"/>
  <c r="I24" i="38"/>
  <c r="G24" i="38"/>
  <c r="F24" i="38"/>
  <c r="E24" i="38"/>
  <c r="D24" i="38"/>
  <c r="I23" i="38"/>
  <c r="G23" i="38"/>
  <c r="F23" i="38"/>
  <c r="E23" i="38"/>
  <c r="D23" i="38"/>
  <c r="I22" i="38"/>
  <c r="G22" i="38"/>
  <c r="F22" i="38"/>
  <c r="E22" i="38"/>
  <c r="D22" i="38"/>
  <c r="I21" i="38"/>
  <c r="G21" i="38"/>
  <c r="F21" i="38"/>
  <c r="E21" i="38"/>
  <c r="D21" i="38"/>
  <c r="I20" i="38"/>
  <c r="G20" i="38"/>
  <c r="F20" i="38"/>
  <c r="E20" i="38"/>
  <c r="D20" i="38"/>
  <c r="I19" i="38"/>
  <c r="G19" i="38"/>
  <c r="F19" i="38"/>
  <c r="E19" i="38"/>
  <c r="D19" i="38"/>
  <c r="I18" i="38"/>
  <c r="G18" i="38"/>
  <c r="F18" i="38"/>
  <c r="E18" i="38"/>
  <c r="D18" i="38"/>
  <c r="I17" i="38"/>
  <c r="G17" i="38"/>
  <c r="F17" i="38"/>
  <c r="E17" i="38"/>
  <c r="D17" i="38"/>
  <c r="B13" i="38"/>
  <c r="L95" i="26"/>
  <c r="J95" i="26"/>
  <c r="L94" i="26"/>
  <c r="J94" i="26"/>
  <c r="L93" i="26"/>
  <c r="J93" i="26"/>
  <c r="L92" i="26"/>
  <c r="J92" i="26"/>
  <c r="L91" i="26"/>
  <c r="J91" i="26"/>
  <c r="L90" i="26"/>
  <c r="J90" i="26"/>
  <c r="L89" i="26"/>
  <c r="J89" i="26"/>
  <c r="L88" i="26"/>
  <c r="J88" i="26"/>
  <c r="L87" i="26"/>
  <c r="J87" i="26"/>
  <c r="L86" i="26"/>
  <c r="J86" i="26"/>
  <c r="L85" i="26"/>
  <c r="J85" i="26"/>
  <c r="L84" i="26"/>
  <c r="J84" i="26"/>
  <c r="L83" i="26"/>
  <c r="J83" i="26"/>
  <c r="L82" i="26"/>
  <c r="J82" i="26"/>
  <c r="L81" i="26"/>
  <c r="J81" i="26"/>
  <c r="L80" i="26"/>
  <c r="J80" i="26"/>
  <c r="L79" i="26"/>
  <c r="J79" i="26"/>
  <c r="L78" i="26"/>
  <c r="J78" i="26"/>
  <c r="L77" i="26"/>
  <c r="J77" i="26"/>
  <c r="L76" i="26"/>
  <c r="J76" i="26"/>
  <c r="L75" i="26"/>
  <c r="J75" i="26"/>
  <c r="L74" i="26"/>
  <c r="J74" i="26"/>
  <c r="L73" i="26"/>
  <c r="J73" i="26"/>
  <c r="L72" i="26"/>
  <c r="J72" i="26"/>
  <c r="L71" i="26"/>
  <c r="J71" i="26"/>
  <c r="L70" i="26"/>
  <c r="J70" i="26"/>
  <c r="L69" i="26"/>
  <c r="J69" i="26"/>
  <c r="L68" i="26"/>
  <c r="J68" i="26"/>
  <c r="L67" i="26"/>
  <c r="J67" i="26"/>
  <c r="L66" i="26"/>
  <c r="J66" i="26"/>
  <c r="L65" i="26"/>
  <c r="J65" i="26"/>
  <c r="L64" i="26"/>
  <c r="J64" i="26"/>
  <c r="L63" i="26"/>
  <c r="J63" i="26"/>
  <c r="L62" i="26"/>
  <c r="J62" i="26"/>
  <c r="L61" i="26"/>
  <c r="J61" i="26"/>
  <c r="L60" i="26"/>
  <c r="J60" i="26"/>
  <c r="L59" i="26"/>
  <c r="J59" i="26"/>
  <c r="L58" i="26"/>
  <c r="J58" i="26"/>
  <c r="L57" i="26"/>
  <c r="J57" i="26"/>
  <c r="L56" i="26"/>
  <c r="J56" i="26"/>
  <c r="L55" i="26"/>
  <c r="J55" i="26"/>
  <c r="L54" i="26"/>
  <c r="J54" i="26"/>
  <c r="L53" i="26"/>
  <c r="J53" i="26"/>
  <c r="L52" i="26"/>
  <c r="J52" i="26"/>
  <c r="L51" i="26"/>
  <c r="J51" i="26"/>
  <c r="L50" i="26"/>
  <c r="J50" i="26"/>
  <c r="L49" i="26"/>
  <c r="J49" i="26"/>
  <c r="L48" i="26"/>
  <c r="J48" i="26"/>
  <c r="L47" i="26"/>
  <c r="J47" i="26"/>
  <c r="L46" i="26"/>
  <c r="J46" i="26"/>
  <c r="L45" i="26"/>
  <c r="J45" i="26"/>
  <c r="L44" i="26"/>
  <c r="J44" i="26"/>
  <c r="L43" i="26"/>
  <c r="J43" i="26"/>
  <c r="L42" i="26"/>
  <c r="J42" i="26"/>
  <c r="L41" i="26"/>
  <c r="J41" i="26"/>
  <c r="L40" i="26"/>
  <c r="J40" i="26"/>
  <c r="L39" i="26"/>
  <c r="J39" i="26"/>
  <c r="L38" i="26"/>
  <c r="J38" i="26"/>
  <c r="L37" i="26"/>
  <c r="J37" i="26"/>
  <c r="L36" i="26"/>
  <c r="J36" i="26"/>
  <c r="L35" i="26"/>
  <c r="J35" i="26"/>
  <c r="L34" i="26"/>
  <c r="J34" i="26"/>
  <c r="L33" i="26"/>
  <c r="J33" i="26"/>
  <c r="L32" i="26"/>
  <c r="J32" i="26"/>
  <c r="L31" i="26"/>
  <c r="J31" i="26"/>
  <c r="L30" i="26"/>
  <c r="J30" i="26"/>
  <c r="L29" i="26"/>
  <c r="J29" i="26"/>
  <c r="L28" i="26"/>
  <c r="J28" i="26"/>
  <c r="L27" i="26"/>
  <c r="J27" i="26"/>
  <c r="L26" i="26"/>
  <c r="J26" i="26"/>
  <c r="L25" i="26"/>
  <c r="J25" i="26"/>
  <c r="L24" i="26"/>
  <c r="J24" i="26"/>
  <c r="L23" i="26"/>
  <c r="J23" i="26"/>
  <c r="L22" i="26"/>
  <c r="J22" i="26"/>
  <c r="L21" i="26"/>
  <c r="J21" i="26"/>
  <c r="L20" i="26"/>
  <c r="J20" i="26"/>
  <c r="L19" i="26"/>
  <c r="J19" i="26"/>
  <c r="L18" i="26"/>
  <c r="J18" i="26"/>
  <c r="L17" i="26"/>
  <c r="J17" i="26"/>
  <c r="L16" i="26"/>
  <c r="J16" i="26"/>
  <c r="L15" i="26"/>
  <c r="J15" i="26"/>
  <c r="L14" i="26"/>
  <c r="J14" i="26"/>
  <c r="L13" i="26"/>
  <c r="J13" i="26"/>
  <c r="L12" i="26"/>
  <c r="J12" i="26"/>
  <c r="L11" i="26"/>
  <c r="J11" i="26"/>
  <c r="L10" i="26"/>
  <c r="J10" i="26"/>
  <c r="L9" i="26"/>
  <c r="J9" i="26"/>
  <c r="L8" i="26"/>
  <c r="J8" i="26"/>
  <c r="L7" i="26"/>
  <c r="J7" i="26"/>
  <c r="L6" i="26"/>
  <c r="J6" i="26"/>
  <c r="Z4" i="38"/>
  <c r="Z5" i="38"/>
  <c r="Z6" i="38"/>
  <c r="Z7" i="38"/>
  <c r="Z8" i="38"/>
  <c r="Z9" i="38"/>
  <c r="Z10" i="38"/>
  <c r="Z11" i="38"/>
  <c r="Z12" i="38"/>
  <c r="AA4" i="38"/>
  <c r="AA5" i="38"/>
  <c r="AA6" i="38"/>
  <c r="AA7" i="38"/>
  <c r="AA8" i="38"/>
  <c r="AA9" i="38"/>
  <c r="AA10" i="38"/>
  <c r="AA11" i="38"/>
  <c r="AA12" i="38"/>
  <c r="X10" i="38"/>
  <c r="AE4" i="38"/>
  <c r="AE5" i="38"/>
  <c r="AE6" i="38"/>
  <c r="AE7" i="38"/>
  <c r="AE8" i="38"/>
  <c r="AE9" i="38"/>
  <c r="AE10" i="38"/>
  <c r="AE11" i="38"/>
  <c r="AE12" i="38"/>
  <c r="AF4" i="38"/>
  <c r="AF5" i="38"/>
  <c r="AF6" i="38"/>
  <c r="AF7" i="38"/>
  <c r="AF8" i="38"/>
  <c r="AF9" i="38"/>
  <c r="AF10" i="38"/>
  <c r="AF11" i="38"/>
  <c r="AF12" i="38"/>
  <c r="AC10" i="38"/>
  <c r="AJ4" i="38"/>
  <c r="AJ5" i="38"/>
  <c r="AJ6" i="38"/>
  <c r="AJ7" i="38"/>
  <c r="AJ8" i="38"/>
  <c r="AJ9" i="38"/>
  <c r="AJ10" i="38"/>
  <c r="AJ11" i="38"/>
  <c r="AJ12" i="38"/>
  <c r="AK4" i="38"/>
  <c r="AK5" i="38"/>
  <c r="AK6" i="38"/>
  <c r="AK7" i="38"/>
  <c r="AK8" i="38"/>
  <c r="AK9" i="38"/>
  <c r="AK10" i="38"/>
  <c r="AK11" i="38"/>
  <c r="AK12" i="38"/>
  <c r="AH10" i="38"/>
  <c r="AO4" i="38"/>
  <c r="AO5" i="38"/>
  <c r="AO6" i="38"/>
  <c r="AO7" i="38"/>
  <c r="AO8" i="38"/>
  <c r="AO9" i="38"/>
  <c r="AO10" i="38"/>
  <c r="AO11" i="38"/>
  <c r="AO12" i="38"/>
  <c r="AP4" i="38"/>
  <c r="AP5" i="38"/>
  <c r="AP6" i="38"/>
  <c r="AP7" i="38"/>
  <c r="AP8" i="38"/>
  <c r="AP9" i="38"/>
  <c r="AP10" i="38"/>
  <c r="AP11" i="38"/>
  <c r="AP12" i="38"/>
  <c r="AM10" i="38"/>
  <c r="X11" i="38"/>
  <c r="AC11" i="38"/>
  <c r="AH11" i="38"/>
  <c r="AM11" i="38"/>
  <c r="X12" i="38"/>
  <c r="AC12" i="38"/>
  <c r="AH12" i="38"/>
  <c r="AM12" i="38"/>
  <c r="Z17" i="38"/>
  <c r="Z18" i="38"/>
  <c r="Z20" i="38"/>
  <c r="Z22" i="38"/>
  <c r="Z23" i="38"/>
  <c r="Z24" i="38"/>
  <c r="Z25" i="38"/>
  <c r="C10" i="38"/>
  <c r="C11" i="38"/>
  <c r="C12" i="38"/>
  <c r="C381" i="38"/>
  <c r="D381" i="38"/>
  <c r="E381" i="38"/>
  <c r="F381" i="38"/>
  <c r="G381" i="38"/>
  <c r="J381" i="38"/>
  <c r="I381" i="38"/>
  <c r="H381" i="38"/>
  <c r="K381" i="38"/>
  <c r="C382" i="38"/>
  <c r="D382" i="38"/>
  <c r="E382" i="38"/>
  <c r="F382" i="38"/>
  <c r="G382" i="38"/>
  <c r="J382" i="38"/>
  <c r="I382" i="38"/>
  <c r="H382" i="38"/>
  <c r="K382" i="38"/>
  <c r="C383" i="38"/>
  <c r="D383" i="38"/>
  <c r="E383" i="38"/>
  <c r="F383" i="38"/>
  <c r="G383" i="38"/>
  <c r="J383" i="38"/>
  <c r="I383" i="38"/>
  <c r="H383" i="38"/>
  <c r="K383" i="38"/>
  <c r="B383" i="38"/>
  <c r="B382" i="38"/>
  <c r="B381" i="38"/>
  <c r="H387" i="38"/>
  <c r="I387" i="38"/>
  <c r="J387" i="38"/>
  <c r="K387" i="38"/>
  <c r="L387" i="38"/>
  <c r="M387" i="38"/>
  <c r="N387" i="38"/>
  <c r="O387" i="38"/>
  <c r="P387" i="38"/>
  <c r="Q387" i="38"/>
  <c r="R387" i="38"/>
  <c r="S387" i="38"/>
  <c r="H388" i="38"/>
  <c r="I388" i="38"/>
  <c r="J388" i="38"/>
  <c r="L388" i="38"/>
  <c r="M388" i="38"/>
  <c r="N388" i="38"/>
  <c r="O388" i="38"/>
  <c r="P388" i="38"/>
  <c r="Q388" i="38"/>
  <c r="R388" i="38"/>
  <c r="S388" i="38"/>
  <c r="H389" i="38"/>
  <c r="I389" i="38"/>
  <c r="J389" i="38"/>
  <c r="K389" i="38"/>
  <c r="M389" i="38"/>
  <c r="N389" i="38"/>
  <c r="O389" i="38"/>
  <c r="P389" i="38"/>
  <c r="Q389" i="38"/>
  <c r="R389" i="38"/>
  <c r="S389" i="38"/>
  <c r="H390" i="38"/>
  <c r="I390" i="38"/>
  <c r="J390" i="38"/>
  <c r="K390" i="38"/>
  <c r="L390" i="38"/>
  <c r="N390" i="38"/>
  <c r="O390" i="38"/>
  <c r="P390" i="38"/>
  <c r="Q390" i="38"/>
  <c r="R390" i="38"/>
  <c r="S390" i="38"/>
  <c r="H391" i="38"/>
  <c r="I391" i="38"/>
  <c r="J391" i="38"/>
  <c r="K391" i="38"/>
  <c r="L391" i="38"/>
  <c r="M391" i="38"/>
  <c r="O391" i="38"/>
  <c r="P391" i="38"/>
  <c r="Q391" i="38"/>
  <c r="R391" i="38"/>
  <c r="S391" i="38"/>
  <c r="H392" i="38"/>
  <c r="I392" i="38"/>
  <c r="J392" i="38"/>
  <c r="K392" i="38"/>
  <c r="L392" i="38"/>
  <c r="M392" i="38"/>
  <c r="N392" i="38"/>
  <c r="P392" i="38"/>
  <c r="Q392" i="38"/>
  <c r="R392" i="38"/>
  <c r="S392" i="38"/>
  <c r="H393" i="38"/>
  <c r="I393" i="38"/>
  <c r="J393" i="38"/>
  <c r="K393" i="38"/>
  <c r="L393" i="38"/>
  <c r="M393" i="38"/>
  <c r="N393" i="38"/>
  <c r="O393" i="38"/>
  <c r="Q393" i="38"/>
  <c r="R393" i="38"/>
  <c r="S393" i="38"/>
  <c r="B394" i="38"/>
  <c r="C394" i="38"/>
  <c r="D394" i="38"/>
  <c r="E394" i="38"/>
  <c r="F394" i="38"/>
  <c r="G394" i="38"/>
  <c r="I394" i="38"/>
  <c r="J394" i="38"/>
  <c r="K394" i="38"/>
  <c r="L394" i="38"/>
  <c r="M394" i="38"/>
  <c r="N394" i="38"/>
  <c r="O394" i="38"/>
  <c r="P394" i="38"/>
  <c r="R394" i="38"/>
  <c r="S394" i="38"/>
  <c r="B395" i="38"/>
  <c r="C395" i="38"/>
  <c r="D395" i="38"/>
  <c r="E395" i="38"/>
  <c r="F395" i="38"/>
  <c r="G395" i="38"/>
  <c r="H395" i="38"/>
  <c r="J395" i="38"/>
  <c r="K395" i="38"/>
  <c r="L395" i="38"/>
  <c r="M395" i="38"/>
  <c r="N395" i="38"/>
  <c r="O395" i="38"/>
  <c r="P395" i="38"/>
  <c r="Q395" i="38"/>
  <c r="S395" i="38"/>
  <c r="B396" i="38"/>
  <c r="C396" i="38"/>
  <c r="D396" i="38"/>
  <c r="E396" i="38"/>
  <c r="F396" i="38"/>
  <c r="G396" i="38"/>
  <c r="H396" i="38"/>
  <c r="I396" i="38"/>
  <c r="K396" i="38"/>
  <c r="L396" i="38"/>
  <c r="M396" i="38"/>
  <c r="N396" i="38"/>
  <c r="O396" i="38"/>
  <c r="P396" i="38"/>
  <c r="Q396" i="38"/>
  <c r="R396" i="38"/>
  <c r="X4" i="38"/>
  <c r="C402" i="38"/>
  <c r="H401" i="38"/>
  <c r="H400" i="38"/>
  <c r="N400" i="38"/>
  <c r="X5" i="38"/>
  <c r="C403" i="38"/>
  <c r="I401" i="38"/>
  <c r="I400" i="38"/>
  <c r="O400" i="38"/>
  <c r="X6" i="38"/>
  <c r="C404" i="38"/>
  <c r="J401" i="38"/>
  <c r="J400" i="38"/>
  <c r="P400" i="38"/>
  <c r="X7" i="38"/>
  <c r="C405" i="38"/>
  <c r="K401" i="38"/>
  <c r="K400" i="38"/>
  <c r="Q400" i="38"/>
  <c r="X8" i="38"/>
  <c r="C406" i="38"/>
  <c r="L401" i="38"/>
  <c r="L400" i="38"/>
  <c r="R400" i="38"/>
  <c r="X9" i="38"/>
  <c r="C407" i="38"/>
  <c r="M401" i="38"/>
  <c r="M400" i="38"/>
  <c r="S400" i="38"/>
  <c r="N401" i="38"/>
  <c r="O401" i="38"/>
  <c r="P401" i="38"/>
  <c r="Q401" i="38"/>
  <c r="R401" i="38"/>
  <c r="S401" i="38"/>
  <c r="B402" i="38"/>
  <c r="D402" i="38"/>
  <c r="E402" i="38"/>
  <c r="F402" i="38"/>
  <c r="G402" i="38"/>
  <c r="I402" i="38"/>
  <c r="J402" i="38"/>
  <c r="K402" i="38"/>
  <c r="L402" i="38"/>
  <c r="M402" i="38"/>
  <c r="O402" i="38"/>
  <c r="P402" i="38"/>
  <c r="Q402" i="38"/>
  <c r="R402" i="38"/>
  <c r="S402" i="38"/>
  <c r="T402" i="38"/>
  <c r="B403" i="38"/>
  <c r="D403" i="38"/>
  <c r="E403" i="38"/>
  <c r="F403" i="38"/>
  <c r="G403" i="38"/>
  <c r="H403" i="38"/>
  <c r="J403" i="38"/>
  <c r="K403" i="38"/>
  <c r="L403" i="38"/>
  <c r="M403" i="38"/>
  <c r="N403" i="38"/>
  <c r="P403" i="38"/>
  <c r="Q403" i="38"/>
  <c r="R403" i="38"/>
  <c r="S403" i="38"/>
  <c r="T403" i="38"/>
  <c r="B404" i="38"/>
  <c r="D404" i="38"/>
  <c r="E404" i="38"/>
  <c r="F404" i="38"/>
  <c r="G404" i="38"/>
  <c r="H404" i="38"/>
  <c r="I404" i="38"/>
  <c r="K404" i="38"/>
  <c r="L404" i="38"/>
  <c r="M404" i="38"/>
  <c r="N404" i="38"/>
  <c r="O404" i="38"/>
  <c r="Q404" i="38"/>
  <c r="R404" i="38"/>
  <c r="S404" i="38"/>
  <c r="T404" i="38"/>
  <c r="B405" i="38"/>
  <c r="D405" i="38"/>
  <c r="E405" i="38"/>
  <c r="F405" i="38"/>
  <c r="G405" i="38"/>
  <c r="H405" i="38"/>
  <c r="I405" i="38"/>
  <c r="J405" i="38"/>
  <c r="L405" i="38"/>
  <c r="M405" i="38"/>
  <c r="N405" i="38"/>
  <c r="O405" i="38"/>
  <c r="P405" i="38"/>
  <c r="R405" i="38"/>
  <c r="S405" i="38"/>
  <c r="T405" i="38"/>
  <c r="B406" i="38"/>
  <c r="D406" i="38"/>
  <c r="E406" i="38"/>
  <c r="F406" i="38"/>
  <c r="G406" i="38"/>
  <c r="H406" i="38"/>
  <c r="I406" i="38"/>
  <c r="J406" i="38"/>
  <c r="K406" i="38"/>
  <c r="M406" i="38"/>
  <c r="N406" i="38"/>
  <c r="O406" i="38"/>
  <c r="P406" i="38"/>
  <c r="Q406" i="38"/>
  <c r="S406" i="38"/>
  <c r="T406" i="38"/>
  <c r="B407" i="38"/>
  <c r="D407" i="38"/>
  <c r="E407" i="38"/>
  <c r="F407" i="38"/>
  <c r="G407" i="38"/>
  <c r="H407" i="38"/>
  <c r="I407" i="38"/>
  <c r="J407" i="38"/>
  <c r="K407" i="38"/>
  <c r="L407" i="38"/>
  <c r="N407" i="38"/>
  <c r="O407" i="38"/>
  <c r="P407" i="38"/>
  <c r="Q407" i="38"/>
  <c r="R407" i="38"/>
  <c r="T407" i="38"/>
  <c r="AC4" i="38"/>
  <c r="C411" i="38"/>
  <c r="H410" i="38"/>
  <c r="H409" i="38"/>
  <c r="N409" i="38"/>
  <c r="AC5" i="38"/>
  <c r="C412" i="38"/>
  <c r="I410" i="38"/>
  <c r="I409" i="38"/>
  <c r="O409" i="38"/>
  <c r="AC6" i="38"/>
  <c r="C413" i="38"/>
  <c r="J410" i="38"/>
  <c r="J409" i="38"/>
  <c r="P409" i="38"/>
  <c r="AC7" i="38"/>
  <c r="C414" i="38"/>
  <c r="K410" i="38"/>
  <c r="K409" i="38"/>
  <c r="Q409" i="38"/>
  <c r="AC8" i="38"/>
  <c r="C415" i="38"/>
  <c r="L410" i="38"/>
  <c r="L409" i="38"/>
  <c r="R409" i="38"/>
  <c r="AC9" i="38"/>
  <c r="C416" i="38"/>
  <c r="M410" i="38"/>
  <c r="M409" i="38"/>
  <c r="S409" i="38"/>
  <c r="N410" i="38"/>
  <c r="O410" i="38"/>
  <c r="P410" i="38"/>
  <c r="Q410" i="38"/>
  <c r="R410" i="38"/>
  <c r="S410" i="38"/>
  <c r="B411" i="38"/>
  <c r="D411" i="38"/>
  <c r="E411" i="38"/>
  <c r="F411" i="38"/>
  <c r="G411" i="38"/>
  <c r="I411" i="38"/>
  <c r="J411" i="38"/>
  <c r="K411" i="38"/>
  <c r="L411" i="38"/>
  <c r="M411" i="38"/>
  <c r="O411" i="38"/>
  <c r="P411" i="38"/>
  <c r="Q411" i="38"/>
  <c r="R411" i="38"/>
  <c r="S411" i="38"/>
  <c r="T411" i="38"/>
  <c r="B412" i="38"/>
  <c r="D412" i="38"/>
  <c r="E412" i="38"/>
  <c r="F412" i="38"/>
  <c r="G412" i="38"/>
  <c r="H412" i="38"/>
  <c r="J412" i="38"/>
  <c r="K412" i="38"/>
  <c r="L412" i="38"/>
  <c r="M412" i="38"/>
  <c r="N412" i="38"/>
  <c r="P412" i="38"/>
  <c r="Q412" i="38"/>
  <c r="R412" i="38"/>
  <c r="S412" i="38"/>
  <c r="T412" i="38"/>
  <c r="B413" i="38"/>
  <c r="D413" i="38"/>
  <c r="E413" i="38"/>
  <c r="F413" i="38"/>
  <c r="G413" i="38"/>
  <c r="H413" i="38"/>
  <c r="I413" i="38"/>
  <c r="K413" i="38"/>
  <c r="L413" i="38"/>
  <c r="M413" i="38"/>
  <c r="N413" i="38"/>
  <c r="O413" i="38"/>
  <c r="Q413" i="38"/>
  <c r="R413" i="38"/>
  <c r="S413" i="38"/>
  <c r="T413" i="38"/>
  <c r="B414" i="38"/>
  <c r="D414" i="38"/>
  <c r="E414" i="38"/>
  <c r="F414" i="38"/>
  <c r="G414" i="38"/>
  <c r="H414" i="38"/>
  <c r="I414" i="38"/>
  <c r="J414" i="38"/>
  <c r="L414" i="38"/>
  <c r="M414" i="38"/>
  <c r="N414" i="38"/>
  <c r="O414" i="38"/>
  <c r="P414" i="38"/>
  <c r="R414" i="38"/>
  <c r="S414" i="38"/>
  <c r="T414" i="38"/>
  <c r="B415" i="38"/>
  <c r="D415" i="38"/>
  <c r="E415" i="38"/>
  <c r="F415" i="38"/>
  <c r="G415" i="38"/>
  <c r="H415" i="38"/>
  <c r="I415" i="38"/>
  <c r="J415" i="38"/>
  <c r="K415" i="38"/>
  <c r="M415" i="38"/>
  <c r="N415" i="38"/>
  <c r="O415" i="38"/>
  <c r="P415" i="38"/>
  <c r="Q415" i="38"/>
  <c r="S415" i="38"/>
  <c r="T415" i="38"/>
  <c r="B416" i="38"/>
  <c r="D416" i="38"/>
  <c r="E416" i="38"/>
  <c r="F416" i="38"/>
  <c r="G416" i="38"/>
  <c r="H416" i="38"/>
  <c r="I416" i="38"/>
  <c r="J416" i="38"/>
  <c r="K416" i="38"/>
  <c r="L416" i="38"/>
  <c r="N416" i="38"/>
  <c r="O416" i="38"/>
  <c r="P416" i="38"/>
  <c r="Q416" i="38"/>
  <c r="R416" i="38"/>
  <c r="T416" i="38"/>
  <c r="AH4" i="38"/>
  <c r="C420" i="38"/>
  <c r="H419" i="38"/>
  <c r="H418" i="38"/>
  <c r="N418" i="38"/>
  <c r="AH5" i="38"/>
  <c r="C421" i="38"/>
  <c r="I419" i="38"/>
  <c r="I418" i="38"/>
  <c r="O418" i="38"/>
  <c r="AH6" i="38"/>
  <c r="C422" i="38"/>
  <c r="J419" i="38"/>
  <c r="J418" i="38"/>
  <c r="P418" i="38"/>
  <c r="AH7" i="38"/>
  <c r="C423" i="38"/>
  <c r="K419" i="38"/>
  <c r="K418" i="38"/>
  <c r="Q418" i="38"/>
  <c r="AH8" i="38"/>
  <c r="C424" i="38"/>
  <c r="L419" i="38"/>
  <c r="L418" i="38"/>
  <c r="R418" i="38"/>
  <c r="AH9" i="38"/>
  <c r="C425" i="38"/>
  <c r="M419" i="38"/>
  <c r="M418" i="38"/>
  <c r="S418" i="38"/>
  <c r="N419" i="38"/>
  <c r="O419" i="38"/>
  <c r="P419" i="38"/>
  <c r="Q419" i="38"/>
  <c r="R419" i="38"/>
  <c r="S419" i="38"/>
  <c r="B420" i="38"/>
  <c r="D420" i="38"/>
  <c r="E420" i="38"/>
  <c r="F420" i="38"/>
  <c r="G420" i="38"/>
  <c r="I420" i="38"/>
  <c r="J420" i="38"/>
  <c r="K420" i="38"/>
  <c r="L420" i="38"/>
  <c r="M420" i="38"/>
  <c r="O420" i="38"/>
  <c r="P420" i="38"/>
  <c r="Q420" i="38"/>
  <c r="R420" i="38"/>
  <c r="S420" i="38"/>
  <c r="T420" i="38"/>
  <c r="B421" i="38"/>
  <c r="D421" i="38"/>
  <c r="E421" i="38"/>
  <c r="F421" i="38"/>
  <c r="G421" i="38"/>
  <c r="H421" i="38"/>
  <c r="J421" i="38"/>
  <c r="K421" i="38"/>
  <c r="L421" i="38"/>
  <c r="M421" i="38"/>
  <c r="N421" i="38"/>
  <c r="P421" i="38"/>
  <c r="Q421" i="38"/>
  <c r="R421" i="38"/>
  <c r="S421" i="38"/>
  <c r="T421" i="38"/>
  <c r="B422" i="38"/>
  <c r="D422" i="38"/>
  <c r="E422" i="38"/>
  <c r="F422" i="38"/>
  <c r="G422" i="38"/>
  <c r="H422" i="38"/>
  <c r="I422" i="38"/>
  <c r="K422" i="38"/>
  <c r="L422" i="38"/>
  <c r="M422" i="38"/>
  <c r="N422" i="38"/>
  <c r="O422" i="38"/>
  <c r="Q422" i="38"/>
  <c r="R422" i="38"/>
  <c r="S422" i="38"/>
  <c r="T422" i="38"/>
  <c r="B423" i="38"/>
  <c r="D423" i="38"/>
  <c r="E423" i="38"/>
  <c r="F423" i="38"/>
  <c r="G423" i="38"/>
  <c r="H423" i="38"/>
  <c r="I423" i="38"/>
  <c r="J423" i="38"/>
  <c r="L423" i="38"/>
  <c r="M423" i="38"/>
  <c r="N423" i="38"/>
  <c r="O423" i="38"/>
  <c r="P423" i="38"/>
  <c r="R423" i="38"/>
  <c r="S423" i="38"/>
  <c r="T423" i="38"/>
  <c r="B424" i="38"/>
  <c r="D424" i="38"/>
  <c r="E424" i="38"/>
  <c r="F424" i="38"/>
  <c r="G424" i="38"/>
  <c r="H424" i="38"/>
  <c r="I424" i="38"/>
  <c r="J424" i="38"/>
  <c r="K424" i="38"/>
  <c r="M424" i="38"/>
  <c r="N424" i="38"/>
  <c r="O424" i="38"/>
  <c r="P424" i="38"/>
  <c r="Q424" i="38"/>
  <c r="S424" i="38"/>
  <c r="T424" i="38"/>
  <c r="B425" i="38"/>
  <c r="D425" i="38"/>
  <c r="E425" i="38"/>
  <c r="F425" i="38"/>
  <c r="G425" i="38"/>
  <c r="H425" i="38"/>
  <c r="I425" i="38"/>
  <c r="J425" i="38"/>
  <c r="K425" i="38"/>
  <c r="L425" i="38"/>
  <c r="N425" i="38"/>
  <c r="O425" i="38"/>
  <c r="P425" i="38"/>
  <c r="Q425" i="38"/>
  <c r="R425" i="38"/>
  <c r="T425" i="38"/>
  <c r="AM4" i="38"/>
  <c r="C429" i="38"/>
  <c r="H428" i="38"/>
  <c r="H427" i="38"/>
  <c r="N427" i="38"/>
  <c r="AM5" i="38"/>
  <c r="C430" i="38"/>
  <c r="I428" i="38"/>
  <c r="I427" i="38"/>
  <c r="O427" i="38"/>
  <c r="AM6" i="38"/>
  <c r="C431" i="38"/>
  <c r="J428" i="38"/>
  <c r="J427" i="38"/>
  <c r="P427" i="38"/>
  <c r="AM7" i="38"/>
  <c r="C432" i="38"/>
  <c r="K428" i="38"/>
  <c r="K427" i="38"/>
  <c r="Q427" i="38"/>
  <c r="AM8" i="38"/>
  <c r="C433" i="38"/>
  <c r="L428" i="38"/>
  <c r="L427" i="38"/>
  <c r="R427" i="38"/>
  <c r="AM9" i="38"/>
  <c r="C434" i="38"/>
  <c r="M428" i="38"/>
  <c r="M427" i="38"/>
  <c r="S427" i="38"/>
  <c r="N428" i="38"/>
  <c r="O428" i="38"/>
  <c r="P428" i="38"/>
  <c r="Q428" i="38"/>
  <c r="R428" i="38"/>
  <c r="S428" i="38"/>
  <c r="B429" i="38"/>
  <c r="D429" i="38"/>
  <c r="E429" i="38"/>
  <c r="F429" i="38"/>
  <c r="G429" i="38"/>
  <c r="I429" i="38"/>
  <c r="J429" i="38"/>
  <c r="K429" i="38"/>
  <c r="L429" i="38"/>
  <c r="M429" i="38"/>
  <c r="O429" i="38"/>
  <c r="P429" i="38"/>
  <c r="Q429" i="38"/>
  <c r="R429" i="38"/>
  <c r="S429" i="38"/>
  <c r="T429" i="38"/>
  <c r="B430" i="38"/>
  <c r="D430" i="38"/>
  <c r="E430" i="38"/>
  <c r="F430" i="38"/>
  <c r="G430" i="38"/>
  <c r="H430" i="38"/>
  <c r="J430" i="38"/>
  <c r="K430" i="38"/>
  <c r="L430" i="38"/>
  <c r="M430" i="38"/>
  <c r="N430" i="38"/>
  <c r="P430" i="38"/>
  <c r="Q430" i="38"/>
  <c r="R430" i="38"/>
  <c r="S430" i="38"/>
  <c r="T430" i="38"/>
  <c r="B431" i="38"/>
  <c r="D431" i="38"/>
  <c r="E431" i="38"/>
  <c r="F431" i="38"/>
  <c r="G431" i="38"/>
  <c r="H431" i="38"/>
  <c r="I431" i="38"/>
  <c r="K431" i="38"/>
  <c r="L431" i="38"/>
  <c r="M431" i="38"/>
  <c r="N431" i="38"/>
  <c r="O431" i="38"/>
  <c r="Q431" i="38"/>
  <c r="R431" i="38"/>
  <c r="S431" i="38"/>
  <c r="T431" i="38"/>
  <c r="B432" i="38"/>
  <c r="D432" i="38"/>
  <c r="E432" i="38"/>
  <c r="F432" i="38"/>
  <c r="G432" i="38"/>
  <c r="H432" i="38"/>
  <c r="I432" i="38"/>
  <c r="J432" i="38"/>
  <c r="L432" i="38"/>
  <c r="M432" i="38"/>
  <c r="N432" i="38"/>
  <c r="O432" i="38"/>
  <c r="P432" i="38"/>
  <c r="R432" i="38"/>
  <c r="S432" i="38"/>
  <c r="T432" i="38"/>
  <c r="B433" i="38"/>
  <c r="D433" i="38"/>
  <c r="E433" i="38"/>
  <c r="F433" i="38"/>
  <c r="G433" i="38"/>
  <c r="H433" i="38"/>
  <c r="I433" i="38"/>
  <c r="J433" i="38"/>
  <c r="K433" i="38"/>
  <c r="M433" i="38"/>
  <c r="N433" i="38"/>
  <c r="O433" i="38"/>
  <c r="P433" i="38"/>
  <c r="Q433" i="38"/>
  <c r="S433" i="38"/>
  <c r="T433" i="38"/>
  <c r="B434" i="38"/>
  <c r="D434" i="38"/>
  <c r="E434" i="38"/>
  <c r="F434" i="38"/>
  <c r="G434" i="38"/>
  <c r="H434" i="38"/>
  <c r="I434" i="38"/>
  <c r="J434" i="38"/>
  <c r="K434" i="38"/>
  <c r="L434" i="38"/>
  <c r="N434" i="38"/>
  <c r="O434" i="38"/>
  <c r="P434" i="38"/>
  <c r="Q434" i="38"/>
  <c r="R434" i="38"/>
  <c r="T434" i="38"/>
  <c r="Z5" i="39"/>
  <c r="Z4" i="39"/>
  <c r="Z6" i="39"/>
  <c r="Z7" i="39"/>
  <c r="Z8" i="39"/>
  <c r="Z9" i="39"/>
  <c r="Z10" i="39"/>
  <c r="Z11" i="39"/>
  <c r="Z12" i="39"/>
  <c r="AA5" i="39"/>
  <c r="AE5" i="39"/>
  <c r="AE4" i="39"/>
  <c r="AE6" i="39"/>
  <c r="AE7" i="39"/>
  <c r="AE8" i="39"/>
  <c r="AE9" i="39"/>
  <c r="AE10" i="39"/>
  <c r="AE11" i="39"/>
  <c r="AE12" i="39"/>
  <c r="AF5" i="39"/>
  <c r="AJ5" i="39"/>
  <c r="AJ4" i="39"/>
  <c r="AJ6" i="39"/>
  <c r="AJ7" i="39"/>
  <c r="AJ8" i="39"/>
  <c r="AJ9" i="39"/>
  <c r="AJ10" i="39"/>
  <c r="AJ11" i="39"/>
  <c r="AJ12" i="39"/>
  <c r="AK5" i="39"/>
  <c r="AO5" i="39"/>
  <c r="AO4" i="39"/>
  <c r="AO6" i="39"/>
  <c r="AO7" i="39"/>
  <c r="AO8" i="39"/>
  <c r="AO9" i="39"/>
  <c r="AO10" i="39"/>
  <c r="AO11" i="39"/>
  <c r="AO12" i="39"/>
  <c r="AP5" i="39"/>
  <c r="AA6" i="39"/>
  <c r="AF6" i="39"/>
  <c r="AK6" i="39"/>
  <c r="AP6" i="39"/>
  <c r="AA7" i="39"/>
  <c r="AF7" i="39"/>
  <c r="AK7" i="39"/>
  <c r="AP7" i="39"/>
  <c r="AA8" i="39"/>
  <c r="AF8" i="39"/>
  <c r="AK8" i="39"/>
  <c r="AP8" i="39"/>
  <c r="AA9" i="39"/>
  <c r="AF9" i="39"/>
  <c r="AK9" i="39"/>
  <c r="AP9" i="39"/>
  <c r="AA4" i="39"/>
  <c r="AA10" i="39"/>
  <c r="X10" i="39"/>
  <c r="AF4" i="39"/>
  <c r="AF10" i="39"/>
  <c r="AC10" i="39"/>
  <c r="AK4" i="39"/>
  <c r="AK10" i="39"/>
  <c r="AH10" i="39"/>
  <c r="AP4" i="39"/>
  <c r="AP10" i="39"/>
  <c r="AM10" i="39"/>
  <c r="AA11" i="39"/>
  <c r="X11" i="39"/>
  <c r="AF11" i="39"/>
  <c r="AC11" i="39"/>
  <c r="AK11" i="39"/>
  <c r="AH11" i="39"/>
  <c r="AP11" i="39"/>
  <c r="AM11" i="39"/>
  <c r="AA12" i="39"/>
  <c r="X12" i="39"/>
  <c r="AF12" i="39"/>
  <c r="AC12" i="39"/>
  <c r="AK12" i="39"/>
  <c r="AH12" i="39"/>
  <c r="AP12" i="39"/>
  <c r="AM12" i="39"/>
  <c r="Z17" i="39"/>
  <c r="AG17" i="39"/>
  <c r="AH17" i="39"/>
  <c r="Z18" i="39"/>
  <c r="AG18" i="39"/>
  <c r="AH18" i="39"/>
  <c r="Z19" i="39"/>
  <c r="AG19" i="39"/>
  <c r="AH19" i="39"/>
  <c r="Z20" i="39"/>
  <c r="AG20" i="39"/>
  <c r="AH20" i="39"/>
  <c r="Z21" i="39"/>
  <c r="AG21" i="39"/>
  <c r="AH21" i="39"/>
  <c r="Z22" i="39"/>
  <c r="AG22" i="39"/>
  <c r="AH22" i="39"/>
  <c r="Z23" i="39"/>
  <c r="AG23" i="39"/>
  <c r="AH23" i="39"/>
  <c r="Z24" i="39"/>
  <c r="AG24" i="39"/>
  <c r="AH24" i="39"/>
  <c r="Z25" i="39"/>
  <c r="AG25" i="39"/>
  <c r="AH25" i="39"/>
  <c r="C381" i="39"/>
  <c r="B381" i="39"/>
  <c r="D381" i="39"/>
  <c r="E381" i="39"/>
  <c r="F381" i="39"/>
  <c r="G381" i="39"/>
  <c r="H381" i="39"/>
  <c r="I381" i="39"/>
  <c r="J381" i="39"/>
  <c r="K381" i="39"/>
  <c r="C382" i="39"/>
  <c r="B382" i="39"/>
  <c r="D382" i="39"/>
  <c r="E382" i="39"/>
  <c r="F382" i="39"/>
  <c r="G382" i="39"/>
  <c r="H382" i="39"/>
  <c r="I382" i="39"/>
  <c r="J382" i="39"/>
  <c r="K382" i="39"/>
  <c r="C383" i="39"/>
  <c r="B383" i="39"/>
  <c r="D383" i="39"/>
  <c r="E383" i="39"/>
  <c r="F383" i="39"/>
  <c r="G383" i="39"/>
  <c r="H383" i="39"/>
  <c r="I383" i="39"/>
  <c r="J383" i="39"/>
  <c r="K383" i="39"/>
  <c r="H387" i="39"/>
  <c r="I387" i="39"/>
  <c r="J387" i="39"/>
  <c r="K387" i="39"/>
  <c r="L387" i="39"/>
  <c r="M387" i="39"/>
  <c r="N387" i="39"/>
  <c r="O387" i="39"/>
  <c r="P387" i="39"/>
  <c r="Q387" i="39"/>
  <c r="R387" i="39"/>
  <c r="S387" i="39"/>
  <c r="H388" i="39"/>
  <c r="I388" i="39"/>
  <c r="J388" i="39"/>
  <c r="L388" i="39"/>
  <c r="M388" i="39"/>
  <c r="N388" i="39"/>
  <c r="O388" i="39"/>
  <c r="P388" i="39"/>
  <c r="Q388" i="39"/>
  <c r="R388" i="39"/>
  <c r="S388" i="39"/>
  <c r="H389" i="39"/>
  <c r="I389" i="39"/>
  <c r="J389" i="39"/>
  <c r="K389" i="39"/>
  <c r="M389" i="39"/>
  <c r="N389" i="39"/>
  <c r="O389" i="39"/>
  <c r="P389" i="39"/>
  <c r="Q389" i="39"/>
  <c r="R389" i="39"/>
  <c r="S389" i="39"/>
  <c r="H390" i="39"/>
  <c r="I390" i="39"/>
  <c r="J390" i="39"/>
  <c r="K390" i="39"/>
  <c r="L390" i="39"/>
  <c r="N390" i="39"/>
  <c r="O390" i="39"/>
  <c r="P390" i="39"/>
  <c r="Q390" i="39"/>
  <c r="R390" i="39"/>
  <c r="S390" i="39"/>
  <c r="H391" i="39"/>
  <c r="I391" i="39"/>
  <c r="J391" i="39"/>
  <c r="K391" i="39"/>
  <c r="L391" i="39"/>
  <c r="M391" i="39"/>
  <c r="O391" i="39"/>
  <c r="P391" i="39"/>
  <c r="Q391" i="39"/>
  <c r="R391" i="39"/>
  <c r="S391" i="39"/>
  <c r="H392" i="39"/>
  <c r="I392" i="39"/>
  <c r="J392" i="39"/>
  <c r="K392" i="39"/>
  <c r="L392" i="39"/>
  <c r="M392" i="39"/>
  <c r="N392" i="39"/>
  <c r="P392" i="39"/>
  <c r="Q392" i="39"/>
  <c r="R392" i="39"/>
  <c r="S392" i="39"/>
  <c r="H393" i="39"/>
  <c r="I393" i="39"/>
  <c r="J393" i="39"/>
  <c r="K393" i="39"/>
  <c r="L393" i="39"/>
  <c r="M393" i="39"/>
  <c r="N393" i="39"/>
  <c r="O393" i="39"/>
  <c r="Q393" i="39"/>
  <c r="R393" i="39"/>
  <c r="S393" i="39"/>
  <c r="B394" i="39"/>
  <c r="C394" i="39"/>
  <c r="D394" i="39"/>
  <c r="E394" i="39"/>
  <c r="F394" i="39"/>
  <c r="G394" i="39"/>
  <c r="I394" i="39"/>
  <c r="J394" i="39"/>
  <c r="K394" i="39"/>
  <c r="L394" i="39"/>
  <c r="M394" i="39"/>
  <c r="N394" i="39"/>
  <c r="O394" i="39"/>
  <c r="P394" i="39"/>
  <c r="R394" i="39"/>
  <c r="S394" i="39"/>
  <c r="B395" i="39"/>
  <c r="C395" i="39"/>
  <c r="D395" i="39"/>
  <c r="E395" i="39"/>
  <c r="F395" i="39"/>
  <c r="G395" i="39"/>
  <c r="H395" i="39"/>
  <c r="J395" i="39"/>
  <c r="K395" i="39"/>
  <c r="L395" i="39"/>
  <c r="M395" i="39"/>
  <c r="N395" i="39"/>
  <c r="O395" i="39"/>
  <c r="P395" i="39"/>
  <c r="Q395" i="39"/>
  <c r="S395" i="39"/>
  <c r="B396" i="39"/>
  <c r="C396" i="39"/>
  <c r="D396" i="39"/>
  <c r="E396" i="39"/>
  <c r="F396" i="39"/>
  <c r="G396" i="39"/>
  <c r="H396" i="39"/>
  <c r="I396" i="39"/>
  <c r="K396" i="39"/>
  <c r="L396" i="39"/>
  <c r="M396" i="39"/>
  <c r="N396" i="39"/>
  <c r="O396" i="39"/>
  <c r="P396" i="39"/>
  <c r="Q396" i="39"/>
  <c r="R396" i="39"/>
  <c r="X4" i="39"/>
  <c r="C402" i="39"/>
  <c r="H401" i="39"/>
  <c r="H400" i="39"/>
  <c r="N400" i="39"/>
  <c r="X5" i="39"/>
  <c r="C403" i="39"/>
  <c r="I401" i="39"/>
  <c r="I400" i="39"/>
  <c r="O400" i="39"/>
  <c r="X6" i="39"/>
  <c r="C404" i="39"/>
  <c r="J401" i="39"/>
  <c r="J400" i="39"/>
  <c r="P400" i="39"/>
  <c r="X7" i="39"/>
  <c r="C405" i="39"/>
  <c r="K401" i="39"/>
  <c r="K400" i="39"/>
  <c r="Q400" i="39"/>
  <c r="X8" i="39"/>
  <c r="C406" i="39"/>
  <c r="L401" i="39"/>
  <c r="L400" i="39"/>
  <c r="R400" i="39"/>
  <c r="X9" i="39"/>
  <c r="C407" i="39"/>
  <c r="M401" i="39"/>
  <c r="M400" i="39"/>
  <c r="S400" i="39"/>
  <c r="N401" i="39"/>
  <c r="O401" i="39"/>
  <c r="P401" i="39"/>
  <c r="Q401" i="39"/>
  <c r="R401" i="39"/>
  <c r="S401" i="39"/>
  <c r="B402" i="39"/>
  <c r="D402" i="39"/>
  <c r="E402" i="39"/>
  <c r="F402" i="39"/>
  <c r="G402" i="39"/>
  <c r="I402" i="39"/>
  <c r="J402" i="39"/>
  <c r="K402" i="39"/>
  <c r="L402" i="39"/>
  <c r="M402" i="39"/>
  <c r="O402" i="39"/>
  <c r="P402" i="39"/>
  <c r="Q402" i="39"/>
  <c r="R402" i="39"/>
  <c r="S402" i="39"/>
  <c r="T402" i="39"/>
  <c r="B403" i="39"/>
  <c r="D403" i="39"/>
  <c r="E403" i="39"/>
  <c r="F403" i="39"/>
  <c r="G403" i="39"/>
  <c r="H403" i="39"/>
  <c r="J403" i="39"/>
  <c r="K403" i="39"/>
  <c r="L403" i="39"/>
  <c r="M403" i="39"/>
  <c r="N403" i="39"/>
  <c r="P403" i="39"/>
  <c r="Q403" i="39"/>
  <c r="R403" i="39"/>
  <c r="S403" i="39"/>
  <c r="T403" i="39"/>
  <c r="B404" i="39"/>
  <c r="D404" i="39"/>
  <c r="E404" i="39"/>
  <c r="F404" i="39"/>
  <c r="G404" i="39"/>
  <c r="H404" i="39"/>
  <c r="I404" i="39"/>
  <c r="K404" i="39"/>
  <c r="L404" i="39"/>
  <c r="M404" i="39"/>
  <c r="N404" i="39"/>
  <c r="O404" i="39"/>
  <c r="Q404" i="39"/>
  <c r="R404" i="39"/>
  <c r="S404" i="39"/>
  <c r="T404" i="39"/>
  <c r="B405" i="39"/>
  <c r="D405" i="39"/>
  <c r="E405" i="39"/>
  <c r="F405" i="39"/>
  <c r="G405" i="39"/>
  <c r="H405" i="39"/>
  <c r="I405" i="39"/>
  <c r="J405" i="39"/>
  <c r="L405" i="39"/>
  <c r="M405" i="39"/>
  <c r="N405" i="39"/>
  <c r="O405" i="39"/>
  <c r="P405" i="39"/>
  <c r="R405" i="39"/>
  <c r="S405" i="39"/>
  <c r="T405" i="39"/>
  <c r="B406" i="39"/>
  <c r="D406" i="39"/>
  <c r="E406" i="39"/>
  <c r="F406" i="39"/>
  <c r="G406" i="39"/>
  <c r="H406" i="39"/>
  <c r="I406" i="39"/>
  <c r="J406" i="39"/>
  <c r="K406" i="39"/>
  <c r="M406" i="39"/>
  <c r="N406" i="39"/>
  <c r="O406" i="39"/>
  <c r="P406" i="39"/>
  <c r="Q406" i="39"/>
  <c r="S406" i="39"/>
  <c r="T406" i="39"/>
  <c r="B407" i="39"/>
  <c r="D407" i="39"/>
  <c r="E407" i="39"/>
  <c r="F407" i="39"/>
  <c r="G407" i="39"/>
  <c r="H407" i="39"/>
  <c r="I407" i="39"/>
  <c r="J407" i="39"/>
  <c r="K407" i="39"/>
  <c r="L407" i="39"/>
  <c r="N407" i="39"/>
  <c r="O407" i="39"/>
  <c r="P407" i="39"/>
  <c r="Q407" i="39"/>
  <c r="R407" i="39"/>
  <c r="T407" i="39"/>
  <c r="AC4" i="39"/>
  <c r="C411" i="39"/>
  <c r="H410" i="39"/>
  <c r="H409" i="39"/>
  <c r="N409" i="39"/>
  <c r="AC5" i="39"/>
  <c r="C412" i="39"/>
  <c r="I410" i="39"/>
  <c r="I409" i="39"/>
  <c r="O409" i="39"/>
  <c r="AC6" i="39"/>
  <c r="C413" i="39"/>
  <c r="J410" i="39"/>
  <c r="J409" i="39"/>
  <c r="P409" i="39"/>
  <c r="AC7" i="39"/>
  <c r="C414" i="39"/>
  <c r="K410" i="39"/>
  <c r="K409" i="39"/>
  <c r="Q409" i="39"/>
  <c r="AC8" i="39"/>
  <c r="C415" i="39"/>
  <c r="L410" i="39"/>
  <c r="L409" i="39"/>
  <c r="R409" i="39"/>
  <c r="AC9" i="39"/>
  <c r="C416" i="39"/>
  <c r="M410" i="39"/>
  <c r="M409" i="39"/>
  <c r="S409" i="39"/>
  <c r="N410" i="39"/>
  <c r="O410" i="39"/>
  <c r="P410" i="39"/>
  <c r="Q410" i="39"/>
  <c r="R410" i="39"/>
  <c r="S410" i="39"/>
  <c r="B411" i="39"/>
  <c r="D411" i="39"/>
  <c r="E411" i="39"/>
  <c r="F411" i="39"/>
  <c r="G411" i="39"/>
  <c r="I411" i="39"/>
  <c r="J411" i="39"/>
  <c r="K411" i="39"/>
  <c r="L411" i="39"/>
  <c r="M411" i="39"/>
  <c r="O411" i="39"/>
  <c r="P411" i="39"/>
  <c r="Q411" i="39"/>
  <c r="R411" i="39"/>
  <c r="S411" i="39"/>
  <c r="T411" i="39"/>
  <c r="B412" i="39"/>
  <c r="D412" i="39"/>
  <c r="E412" i="39"/>
  <c r="F412" i="39"/>
  <c r="G412" i="39"/>
  <c r="H412" i="39"/>
  <c r="J412" i="39"/>
  <c r="K412" i="39"/>
  <c r="L412" i="39"/>
  <c r="M412" i="39"/>
  <c r="N412" i="39"/>
  <c r="P412" i="39"/>
  <c r="Q412" i="39"/>
  <c r="R412" i="39"/>
  <c r="S412" i="39"/>
  <c r="T412" i="39"/>
  <c r="B413" i="39"/>
  <c r="D413" i="39"/>
  <c r="E413" i="39"/>
  <c r="F413" i="39"/>
  <c r="G413" i="39"/>
  <c r="H413" i="39"/>
  <c r="I413" i="39"/>
  <c r="K413" i="39"/>
  <c r="L413" i="39"/>
  <c r="M413" i="39"/>
  <c r="N413" i="39"/>
  <c r="O413" i="39"/>
  <c r="Q413" i="39"/>
  <c r="R413" i="39"/>
  <c r="S413" i="39"/>
  <c r="T413" i="39"/>
  <c r="B414" i="39"/>
  <c r="D414" i="39"/>
  <c r="E414" i="39"/>
  <c r="F414" i="39"/>
  <c r="G414" i="39"/>
  <c r="H414" i="39"/>
  <c r="I414" i="39"/>
  <c r="J414" i="39"/>
  <c r="L414" i="39"/>
  <c r="M414" i="39"/>
  <c r="N414" i="39"/>
  <c r="O414" i="39"/>
  <c r="P414" i="39"/>
  <c r="R414" i="39"/>
  <c r="S414" i="39"/>
  <c r="T414" i="39"/>
  <c r="B415" i="39"/>
  <c r="D415" i="39"/>
  <c r="E415" i="39"/>
  <c r="F415" i="39"/>
  <c r="G415" i="39"/>
  <c r="H415" i="39"/>
  <c r="I415" i="39"/>
  <c r="J415" i="39"/>
  <c r="K415" i="39"/>
  <c r="M415" i="39"/>
  <c r="N415" i="39"/>
  <c r="O415" i="39"/>
  <c r="P415" i="39"/>
  <c r="Q415" i="39"/>
  <c r="S415" i="39"/>
  <c r="T415" i="39"/>
  <c r="B416" i="39"/>
  <c r="D416" i="39"/>
  <c r="E416" i="39"/>
  <c r="F416" i="39"/>
  <c r="G416" i="39"/>
  <c r="H416" i="39"/>
  <c r="I416" i="39"/>
  <c r="J416" i="39"/>
  <c r="K416" i="39"/>
  <c r="L416" i="39"/>
  <c r="N416" i="39"/>
  <c r="O416" i="39"/>
  <c r="P416" i="39"/>
  <c r="Q416" i="39"/>
  <c r="R416" i="39"/>
  <c r="T416" i="39"/>
  <c r="AH4" i="39"/>
  <c r="C420" i="39"/>
  <c r="H419" i="39"/>
  <c r="H418" i="39"/>
  <c r="N418" i="39"/>
  <c r="AH5" i="39"/>
  <c r="C421" i="39"/>
  <c r="I419" i="39"/>
  <c r="I418" i="39"/>
  <c r="O418" i="39"/>
  <c r="AH6" i="39"/>
  <c r="C422" i="39"/>
  <c r="J419" i="39"/>
  <c r="J418" i="39"/>
  <c r="P418" i="39"/>
  <c r="AH7" i="39"/>
  <c r="C423" i="39"/>
  <c r="K419" i="39"/>
  <c r="K418" i="39"/>
  <c r="Q418" i="39"/>
  <c r="AH8" i="39"/>
  <c r="C424" i="39"/>
  <c r="L419" i="39"/>
  <c r="L418" i="39"/>
  <c r="R418" i="39"/>
  <c r="AH9" i="39"/>
  <c r="C425" i="39"/>
  <c r="M419" i="39"/>
  <c r="M418" i="39"/>
  <c r="S418" i="39"/>
  <c r="N419" i="39"/>
  <c r="O419" i="39"/>
  <c r="P419" i="39"/>
  <c r="Q419" i="39"/>
  <c r="R419" i="39"/>
  <c r="S419" i="39"/>
  <c r="B420" i="39"/>
  <c r="D420" i="39"/>
  <c r="E420" i="39"/>
  <c r="F420" i="39"/>
  <c r="G420" i="39"/>
  <c r="I420" i="39"/>
  <c r="J420" i="39"/>
  <c r="K420" i="39"/>
  <c r="L420" i="39"/>
  <c r="M420" i="39"/>
  <c r="O420" i="39"/>
  <c r="P420" i="39"/>
  <c r="Q420" i="39"/>
  <c r="R420" i="39"/>
  <c r="S420" i="39"/>
  <c r="T420" i="39"/>
  <c r="B421" i="39"/>
  <c r="D421" i="39"/>
  <c r="E421" i="39"/>
  <c r="F421" i="39"/>
  <c r="G421" i="39"/>
  <c r="H421" i="39"/>
  <c r="J421" i="39"/>
  <c r="K421" i="39"/>
  <c r="L421" i="39"/>
  <c r="M421" i="39"/>
  <c r="N421" i="39"/>
  <c r="P421" i="39"/>
  <c r="Q421" i="39"/>
  <c r="R421" i="39"/>
  <c r="S421" i="39"/>
  <c r="T421" i="39"/>
  <c r="B422" i="39"/>
  <c r="D422" i="39"/>
  <c r="E422" i="39"/>
  <c r="F422" i="39"/>
  <c r="G422" i="39"/>
  <c r="H422" i="39"/>
  <c r="I422" i="39"/>
  <c r="K422" i="39"/>
  <c r="L422" i="39"/>
  <c r="M422" i="39"/>
  <c r="N422" i="39"/>
  <c r="O422" i="39"/>
  <c r="Q422" i="39"/>
  <c r="R422" i="39"/>
  <c r="S422" i="39"/>
  <c r="T422" i="39"/>
  <c r="B423" i="39"/>
  <c r="D423" i="39"/>
  <c r="E423" i="39"/>
  <c r="F423" i="39"/>
  <c r="G423" i="39"/>
  <c r="H423" i="39"/>
  <c r="I423" i="39"/>
  <c r="J423" i="39"/>
  <c r="L423" i="39"/>
  <c r="M423" i="39"/>
  <c r="N423" i="39"/>
  <c r="O423" i="39"/>
  <c r="P423" i="39"/>
  <c r="R423" i="39"/>
  <c r="S423" i="39"/>
  <c r="T423" i="39"/>
  <c r="B424" i="39"/>
  <c r="D424" i="39"/>
  <c r="E424" i="39"/>
  <c r="F424" i="39"/>
  <c r="G424" i="39"/>
  <c r="H424" i="39"/>
  <c r="I424" i="39"/>
  <c r="J424" i="39"/>
  <c r="K424" i="39"/>
  <c r="M424" i="39"/>
  <c r="N424" i="39"/>
  <c r="O424" i="39"/>
  <c r="P424" i="39"/>
  <c r="Q424" i="39"/>
  <c r="S424" i="39"/>
  <c r="T424" i="39"/>
  <c r="B425" i="39"/>
  <c r="D425" i="39"/>
  <c r="E425" i="39"/>
  <c r="F425" i="39"/>
  <c r="G425" i="39"/>
  <c r="H425" i="39"/>
  <c r="I425" i="39"/>
  <c r="J425" i="39"/>
  <c r="K425" i="39"/>
  <c r="L425" i="39"/>
  <c r="N425" i="39"/>
  <c r="O425" i="39"/>
  <c r="P425" i="39"/>
  <c r="Q425" i="39"/>
  <c r="R425" i="39"/>
  <c r="T425" i="39"/>
  <c r="AM4" i="39"/>
  <c r="C429" i="39"/>
  <c r="H428" i="39"/>
  <c r="H427" i="39"/>
  <c r="N427" i="39"/>
  <c r="AM5" i="39"/>
  <c r="C430" i="39"/>
  <c r="I428" i="39"/>
  <c r="I427" i="39"/>
  <c r="O427" i="39"/>
  <c r="AM6" i="39"/>
  <c r="C431" i="39"/>
  <c r="J428" i="39"/>
  <c r="J427" i="39"/>
  <c r="P427" i="39"/>
  <c r="AM7" i="39"/>
  <c r="C432" i="39"/>
  <c r="K428" i="39"/>
  <c r="K427" i="39"/>
  <c r="Q427" i="39"/>
  <c r="AM8" i="39"/>
  <c r="C433" i="39"/>
  <c r="L428" i="39"/>
  <c r="L427" i="39"/>
  <c r="R427" i="39"/>
  <c r="AM9" i="39"/>
  <c r="C434" i="39"/>
  <c r="M428" i="39"/>
  <c r="M427" i="39"/>
  <c r="S427" i="39"/>
  <c r="N428" i="39"/>
  <c r="O428" i="39"/>
  <c r="P428" i="39"/>
  <c r="Q428" i="39"/>
  <c r="R428" i="39"/>
  <c r="S428" i="39"/>
  <c r="B429" i="39"/>
  <c r="D429" i="39"/>
  <c r="E429" i="39"/>
  <c r="F429" i="39"/>
  <c r="G429" i="39"/>
  <c r="I429" i="39"/>
  <c r="J429" i="39"/>
  <c r="K429" i="39"/>
  <c r="L429" i="39"/>
  <c r="M429" i="39"/>
  <c r="O429" i="39"/>
  <c r="P429" i="39"/>
  <c r="Q429" i="39"/>
  <c r="R429" i="39"/>
  <c r="S429" i="39"/>
  <c r="T429" i="39"/>
  <c r="B430" i="39"/>
  <c r="D430" i="39"/>
  <c r="E430" i="39"/>
  <c r="F430" i="39"/>
  <c r="G430" i="39"/>
  <c r="H430" i="39"/>
  <c r="J430" i="39"/>
  <c r="K430" i="39"/>
  <c r="L430" i="39"/>
  <c r="M430" i="39"/>
  <c r="N430" i="39"/>
  <c r="P430" i="39"/>
  <c r="Q430" i="39"/>
  <c r="R430" i="39"/>
  <c r="S430" i="39"/>
  <c r="T430" i="39"/>
  <c r="B431" i="39"/>
  <c r="D431" i="39"/>
  <c r="E431" i="39"/>
  <c r="F431" i="39"/>
  <c r="G431" i="39"/>
  <c r="H431" i="39"/>
  <c r="I431" i="39"/>
  <c r="K431" i="39"/>
  <c r="L431" i="39"/>
  <c r="M431" i="39"/>
  <c r="N431" i="39"/>
  <c r="O431" i="39"/>
  <c r="Q431" i="39"/>
  <c r="R431" i="39"/>
  <c r="S431" i="39"/>
  <c r="T431" i="39"/>
  <c r="B432" i="39"/>
  <c r="D432" i="39"/>
  <c r="E432" i="39"/>
  <c r="F432" i="39"/>
  <c r="G432" i="39"/>
  <c r="H432" i="39"/>
  <c r="I432" i="39"/>
  <c r="J432" i="39"/>
  <c r="L432" i="39"/>
  <c r="M432" i="39"/>
  <c r="N432" i="39"/>
  <c r="O432" i="39"/>
  <c r="P432" i="39"/>
  <c r="R432" i="39"/>
  <c r="S432" i="39"/>
  <c r="T432" i="39"/>
  <c r="B433" i="39"/>
  <c r="D433" i="39"/>
  <c r="E433" i="39"/>
  <c r="F433" i="39"/>
  <c r="G433" i="39"/>
  <c r="H433" i="39"/>
  <c r="I433" i="39"/>
  <c r="J433" i="39"/>
  <c r="K433" i="39"/>
  <c r="M433" i="39"/>
  <c r="N433" i="39"/>
  <c r="O433" i="39"/>
  <c r="P433" i="39"/>
  <c r="Q433" i="39"/>
  <c r="S433" i="39"/>
  <c r="T433" i="39"/>
  <c r="B434" i="39"/>
  <c r="D434" i="39"/>
  <c r="E434" i="39"/>
  <c r="F434" i="39"/>
  <c r="G434" i="39"/>
  <c r="H434" i="39"/>
  <c r="I434" i="39"/>
  <c r="J434" i="39"/>
  <c r="K434" i="39"/>
  <c r="L434" i="39"/>
  <c r="N434" i="39"/>
  <c r="O434" i="39"/>
  <c r="P434" i="39"/>
  <c r="Q434" i="39"/>
  <c r="R434" i="39"/>
  <c r="T434" i="39"/>
  <c r="Z5" i="40"/>
  <c r="Z4" i="40"/>
  <c r="Z6" i="40"/>
  <c r="Z7" i="40"/>
  <c r="Z8" i="40"/>
  <c r="Z9" i="40"/>
  <c r="Z10" i="40"/>
  <c r="Z11" i="40"/>
  <c r="Z12" i="40"/>
  <c r="AA5" i="40"/>
  <c r="AE5" i="40"/>
  <c r="AE4" i="40"/>
  <c r="AE6" i="40"/>
  <c r="AE7" i="40"/>
  <c r="AE8" i="40"/>
  <c r="AE9" i="40"/>
  <c r="AE10" i="40"/>
  <c r="AE11" i="40"/>
  <c r="AE12" i="40"/>
  <c r="AF5" i="40"/>
  <c r="AJ5" i="40"/>
  <c r="AJ4" i="40"/>
  <c r="AJ6" i="40"/>
  <c r="AJ7" i="40"/>
  <c r="AJ8" i="40"/>
  <c r="AJ9" i="40"/>
  <c r="AJ10" i="40"/>
  <c r="AJ11" i="40"/>
  <c r="AJ12" i="40"/>
  <c r="AK5" i="40"/>
  <c r="AO5" i="40"/>
  <c r="AO4" i="40"/>
  <c r="AO6" i="40"/>
  <c r="AO7" i="40"/>
  <c r="AO8" i="40"/>
  <c r="AO9" i="40"/>
  <c r="AO10" i="40"/>
  <c r="AO11" i="40"/>
  <c r="AO12" i="40"/>
  <c r="AP5" i="40"/>
  <c r="AA6" i="40"/>
  <c r="AF6" i="40"/>
  <c r="AK6" i="40"/>
  <c r="AP6" i="40"/>
  <c r="AA7" i="40"/>
  <c r="AF7" i="40"/>
  <c r="AK7" i="40"/>
  <c r="AP7" i="40"/>
  <c r="AA8" i="40"/>
  <c r="AF8" i="40"/>
  <c r="AK8" i="40"/>
  <c r="AP8" i="40"/>
  <c r="AA9" i="40"/>
  <c r="AF9" i="40"/>
  <c r="AK9" i="40"/>
  <c r="AP9" i="40"/>
  <c r="AA4" i="40"/>
  <c r="AA10" i="40"/>
  <c r="X10" i="40"/>
  <c r="AF4" i="40"/>
  <c r="AF10" i="40"/>
  <c r="AC10" i="40"/>
  <c r="AK4" i="40"/>
  <c r="AK10" i="40"/>
  <c r="AH10" i="40"/>
  <c r="AP4" i="40"/>
  <c r="AP10" i="40"/>
  <c r="AM10" i="40"/>
  <c r="AA11" i="40"/>
  <c r="X11" i="40"/>
  <c r="AF11" i="40"/>
  <c r="AC11" i="40"/>
  <c r="AK11" i="40"/>
  <c r="AH11" i="40"/>
  <c r="AP11" i="40"/>
  <c r="AM11" i="40"/>
  <c r="AA12" i="40"/>
  <c r="X12" i="40"/>
  <c r="AF12" i="40"/>
  <c r="AC12" i="40"/>
  <c r="AK12" i="40"/>
  <c r="AH12" i="40"/>
  <c r="AP12" i="40"/>
  <c r="AM12" i="40"/>
  <c r="Z17" i="40"/>
  <c r="AG17" i="40"/>
  <c r="AH17" i="40"/>
  <c r="Z18" i="40"/>
  <c r="AG18" i="40"/>
  <c r="AH18" i="40"/>
  <c r="Z19" i="40"/>
  <c r="AG19" i="40"/>
  <c r="AH19" i="40"/>
  <c r="Z20" i="40"/>
  <c r="AG20" i="40"/>
  <c r="AH20" i="40"/>
  <c r="Z21" i="40"/>
  <c r="AG21" i="40"/>
  <c r="AH21" i="40"/>
  <c r="Z22" i="40"/>
  <c r="AG22" i="40"/>
  <c r="AH22" i="40"/>
  <c r="Z23" i="40"/>
  <c r="AG23" i="40"/>
  <c r="AH23" i="40"/>
  <c r="Z24" i="40"/>
  <c r="AG24" i="40"/>
  <c r="AH24" i="40"/>
  <c r="Z25" i="40"/>
  <c r="AG25" i="40"/>
  <c r="AH25" i="40"/>
  <c r="C381" i="40"/>
  <c r="B381" i="40"/>
  <c r="D381" i="40"/>
  <c r="E381" i="40"/>
  <c r="F381" i="40"/>
  <c r="G381" i="40"/>
  <c r="H381" i="40"/>
  <c r="I381" i="40"/>
  <c r="J381" i="40"/>
  <c r="K381" i="40"/>
  <c r="C382" i="40"/>
  <c r="B382" i="40"/>
  <c r="D382" i="40"/>
  <c r="E382" i="40"/>
  <c r="F382" i="40"/>
  <c r="G382" i="40"/>
  <c r="H382" i="40"/>
  <c r="I382" i="40"/>
  <c r="J382" i="40"/>
  <c r="K382" i="40"/>
  <c r="C383" i="40"/>
  <c r="B383" i="40"/>
  <c r="D383" i="40"/>
  <c r="E383" i="40"/>
  <c r="F383" i="40"/>
  <c r="G383" i="40"/>
  <c r="H383" i="40"/>
  <c r="I383" i="40"/>
  <c r="J383" i="40"/>
  <c r="K383" i="40"/>
  <c r="H387" i="40"/>
  <c r="I387" i="40"/>
  <c r="J387" i="40"/>
  <c r="K387" i="40"/>
  <c r="L387" i="40"/>
  <c r="M387" i="40"/>
  <c r="N387" i="40"/>
  <c r="O387" i="40"/>
  <c r="P387" i="40"/>
  <c r="Q387" i="40"/>
  <c r="R387" i="40"/>
  <c r="S387" i="40"/>
  <c r="H388" i="40"/>
  <c r="I388" i="40"/>
  <c r="J388" i="40"/>
  <c r="L388" i="40"/>
  <c r="M388" i="40"/>
  <c r="N388" i="40"/>
  <c r="O388" i="40"/>
  <c r="P388" i="40"/>
  <c r="Q388" i="40"/>
  <c r="R388" i="40"/>
  <c r="S388" i="40"/>
  <c r="H389" i="40"/>
  <c r="I389" i="40"/>
  <c r="J389" i="40"/>
  <c r="K389" i="40"/>
  <c r="M389" i="40"/>
  <c r="N389" i="40"/>
  <c r="O389" i="40"/>
  <c r="P389" i="40"/>
  <c r="Q389" i="40"/>
  <c r="R389" i="40"/>
  <c r="S389" i="40"/>
  <c r="H390" i="40"/>
  <c r="I390" i="40"/>
  <c r="J390" i="40"/>
  <c r="K390" i="40"/>
  <c r="L390" i="40"/>
  <c r="N390" i="40"/>
  <c r="O390" i="40"/>
  <c r="P390" i="40"/>
  <c r="Q390" i="40"/>
  <c r="R390" i="40"/>
  <c r="S390" i="40"/>
  <c r="H391" i="40"/>
  <c r="I391" i="40"/>
  <c r="J391" i="40"/>
  <c r="K391" i="40"/>
  <c r="L391" i="40"/>
  <c r="M391" i="40"/>
  <c r="O391" i="40"/>
  <c r="P391" i="40"/>
  <c r="Q391" i="40"/>
  <c r="R391" i="40"/>
  <c r="S391" i="40"/>
  <c r="H392" i="40"/>
  <c r="I392" i="40"/>
  <c r="J392" i="40"/>
  <c r="K392" i="40"/>
  <c r="L392" i="40"/>
  <c r="M392" i="40"/>
  <c r="N392" i="40"/>
  <c r="P392" i="40"/>
  <c r="Q392" i="40"/>
  <c r="R392" i="40"/>
  <c r="S392" i="40"/>
  <c r="H393" i="40"/>
  <c r="I393" i="40"/>
  <c r="J393" i="40"/>
  <c r="K393" i="40"/>
  <c r="L393" i="40"/>
  <c r="M393" i="40"/>
  <c r="N393" i="40"/>
  <c r="O393" i="40"/>
  <c r="Q393" i="40"/>
  <c r="R393" i="40"/>
  <c r="S393" i="40"/>
  <c r="B394" i="40"/>
  <c r="C394" i="40"/>
  <c r="D394" i="40"/>
  <c r="E394" i="40"/>
  <c r="F394" i="40"/>
  <c r="G394" i="40"/>
  <c r="I394" i="40"/>
  <c r="J394" i="40"/>
  <c r="K394" i="40"/>
  <c r="L394" i="40"/>
  <c r="M394" i="40"/>
  <c r="N394" i="40"/>
  <c r="O394" i="40"/>
  <c r="P394" i="40"/>
  <c r="R394" i="40"/>
  <c r="S394" i="40"/>
  <c r="B395" i="40"/>
  <c r="C395" i="40"/>
  <c r="D395" i="40"/>
  <c r="E395" i="40"/>
  <c r="F395" i="40"/>
  <c r="G395" i="40"/>
  <c r="H395" i="40"/>
  <c r="J395" i="40"/>
  <c r="K395" i="40"/>
  <c r="L395" i="40"/>
  <c r="M395" i="40"/>
  <c r="N395" i="40"/>
  <c r="O395" i="40"/>
  <c r="P395" i="40"/>
  <c r="Q395" i="40"/>
  <c r="S395" i="40"/>
  <c r="B396" i="40"/>
  <c r="C396" i="40"/>
  <c r="D396" i="40"/>
  <c r="E396" i="40"/>
  <c r="F396" i="40"/>
  <c r="G396" i="40"/>
  <c r="H396" i="40"/>
  <c r="I396" i="40"/>
  <c r="K396" i="40"/>
  <c r="L396" i="40"/>
  <c r="M396" i="40"/>
  <c r="N396" i="40"/>
  <c r="O396" i="40"/>
  <c r="P396" i="40"/>
  <c r="Q396" i="40"/>
  <c r="R396" i="40"/>
  <c r="X4" i="40"/>
  <c r="C402" i="40"/>
  <c r="H401" i="40"/>
  <c r="H400" i="40"/>
  <c r="N400" i="40"/>
  <c r="X5" i="40"/>
  <c r="C403" i="40"/>
  <c r="I401" i="40"/>
  <c r="I400" i="40"/>
  <c r="O400" i="40"/>
  <c r="X6" i="40"/>
  <c r="C404" i="40"/>
  <c r="J401" i="40"/>
  <c r="J400" i="40"/>
  <c r="P400" i="40"/>
  <c r="X7" i="40"/>
  <c r="C405" i="40"/>
  <c r="K401" i="40"/>
  <c r="K400" i="40"/>
  <c r="Q400" i="40"/>
  <c r="X8" i="40"/>
  <c r="C406" i="40"/>
  <c r="L401" i="40"/>
  <c r="L400" i="40"/>
  <c r="R400" i="40"/>
  <c r="X9" i="40"/>
  <c r="C407" i="40"/>
  <c r="M401" i="40"/>
  <c r="M400" i="40"/>
  <c r="S400" i="40"/>
  <c r="N401" i="40"/>
  <c r="O401" i="40"/>
  <c r="P401" i="40"/>
  <c r="Q401" i="40"/>
  <c r="R401" i="40"/>
  <c r="S401" i="40"/>
  <c r="B402" i="40"/>
  <c r="D402" i="40"/>
  <c r="E402" i="40"/>
  <c r="F402" i="40"/>
  <c r="G402" i="40"/>
  <c r="I402" i="40"/>
  <c r="J402" i="40"/>
  <c r="K402" i="40"/>
  <c r="L402" i="40"/>
  <c r="M402" i="40"/>
  <c r="O402" i="40"/>
  <c r="P402" i="40"/>
  <c r="Q402" i="40"/>
  <c r="R402" i="40"/>
  <c r="S402" i="40"/>
  <c r="T402" i="40"/>
  <c r="B403" i="40"/>
  <c r="D403" i="40"/>
  <c r="E403" i="40"/>
  <c r="F403" i="40"/>
  <c r="G403" i="40"/>
  <c r="H403" i="40"/>
  <c r="J403" i="40"/>
  <c r="K403" i="40"/>
  <c r="L403" i="40"/>
  <c r="M403" i="40"/>
  <c r="N403" i="40"/>
  <c r="P403" i="40"/>
  <c r="Q403" i="40"/>
  <c r="R403" i="40"/>
  <c r="S403" i="40"/>
  <c r="T403" i="40"/>
  <c r="B404" i="40"/>
  <c r="D404" i="40"/>
  <c r="E404" i="40"/>
  <c r="F404" i="40"/>
  <c r="G404" i="40"/>
  <c r="H404" i="40"/>
  <c r="I404" i="40"/>
  <c r="K404" i="40"/>
  <c r="L404" i="40"/>
  <c r="M404" i="40"/>
  <c r="N404" i="40"/>
  <c r="O404" i="40"/>
  <c r="Q404" i="40"/>
  <c r="R404" i="40"/>
  <c r="S404" i="40"/>
  <c r="T404" i="40"/>
  <c r="B405" i="40"/>
  <c r="D405" i="40"/>
  <c r="E405" i="40"/>
  <c r="F405" i="40"/>
  <c r="G405" i="40"/>
  <c r="H405" i="40"/>
  <c r="I405" i="40"/>
  <c r="J405" i="40"/>
  <c r="L405" i="40"/>
  <c r="M405" i="40"/>
  <c r="N405" i="40"/>
  <c r="O405" i="40"/>
  <c r="P405" i="40"/>
  <c r="R405" i="40"/>
  <c r="S405" i="40"/>
  <c r="T405" i="40"/>
  <c r="B406" i="40"/>
  <c r="D406" i="40"/>
  <c r="E406" i="40"/>
  <c r="F406" i="40"/>
  <c r="G406" i="40"/>
  <c r="H406" i="40"/>
  <c r="I406" i="40"/>
  <c r="J406" i="40"/>
  <c r="K406" i="40"/>
  <c r="M406" i="40"/>
  <c r="N406" i="40"/>
  <c r="O406" i="40"/>
  <c r="P406" i="40"/>
  <c r="Q406" i="40"/>
  <c r="S406" i="40"/>
  <c r="T406" i="40"/>
  <c r="B407" i="40"/>
  <c r="D407" i="40"/>
  <c r="E407" i="40"/>
  <c r="F407" i="40"/>
  <c r="G407" i="40"/>
  <c r="H407" i="40"/>
  <c r="I407" i="40"/>
  <c r="J407" i="40"/>
  <c r="K407" i="40"/>
  <c r="L407" i="40"/>
  <c r="N407" i="40"/>
  <c r="O407" i="40"/>
  <c r="P407" i="40"/>
  <c r="Q407" i="40"/>
  <c r="R407" i="40"/>
  <c r="T407" i="40"/>
  <c r="AC4" i="40"/>
  <c r="C411" i="40"/>
  <c r="H410" i="40"/>
  <c r="H409" i="40"/>
  <c r="N409" i="40"/>
  <c r="AC5" i="40"/>
  <c r="C412" i="40"/>
  <c r="I410" i="40"/>
  <c r="I409" i="40"/>
  <c r="O409" i="40"/>
  <c r="AC6" i="40"/>
  <c r="C413" i="40"/>
  <c r="J410" i="40"/>
  <c r="J409" i="40"/>
  <c r="P409" i="40"/>
  <c r="AC7" i="40"/>
  <c r="C414" i="40"/>
  <c r="K410" i="40"/>
  <c r="K409" i="40"/>
  <c r="Q409" i="40"/>
  <c r="AC8" i="40"/>
  <c r="C415" i="40"/>
  <c r="L410" i="40"/>
  <c r="L409" i="40"/>
  <c r="R409" i="40"/>
  <c r="AC9" i="40"/>
  <c r="C416" i="40"/>
  <c r="M410" i="40"/>
  <c r="M409" i="40"/>
  <c r="S409" i="40"/>
  <c r="N410" i="40"/>
  <c r="O410" i="40"/>
  <c r="P410" i="40"/>
  <c r="Q410" i="40"/>
  <c r="R410" i="40"/>
  <c r="S410" i="40"/>
  <c r="B411" i="40"/>
  <c r="D411" i="40"/>
  <c r="E411" i="40"/>
  <c r="F411" i="40"/>
  <c r="G411" i="40"/>
  <c r="I411" i="40"/>
  <c r="J411" i="40"/>
  <c r="K411" i="40"/>
  <c r="L411" i="40"/>
  <c r="M411" i="40"/>
  <c r="O411" i="40"/>
  <c r="P411" i="40"/>
  <c r="Q411" i="40"/>
  <c r="R411" i="40"/>
  <c r="S411" i="40"/>
  <c r="T411" i="40"/>
  <c r="B412" i="40"/>
  <c r="D412" i="40"/>
  <c r="E412" i="40"/>
  <c r="F412" i="40"/>
  <c r="G412" i="40"/>
  <c r="H412" i="40"/>
  <c r="J412" i="40"/>
  <c r="K412" i="40"/>
  <c r="L412" i="40"/>
  <c r="M412" i="40"/>
  <c r="N412" i="40"/>
  <c r="P412" i="40"/>
  <c r="Q412" i="40"/>
  <c r="R412" i="40"/>
  <c r="S412" i="40"/>
  <c r="T412" i="40"/>
  <c r="B413" i="40"/>
  <c r="D413" i="40"/>
  <c r="E413" i="40"/>
  <c r="F413" i="40"/>
  <c r="G413" i="40"/>
  <c r="H413" i="40"/>
  <c r="I413" i="40"/>
  <c r="K413" i="40"/>
  <c r="L413" i="40"/>
  <c r="M413" i="40"/>
  <c r="N413" i="40"/>
  <c r="O413" i="40"/>
  <c r="Q413" i="40"/>
  <c r="R413" i="40"/>
  <c r="S413" i="40"/>
  <c r="T413" i="40"/>
  <c r="B414" i="40"/>
  <c r="D414" i="40"/>
  <c r="E414" i="40"/>
  <c r="F414" i="40"/>
  <c r="G414" i="40"/>
  <c r="H414" i="40"/>
  <c r="I414" i="40"/>
  <c r="J414" i="40"/>
  <c r="L414" i="40"/>
  <c r="M414" i="40"/>
  <c r="N414" i="40"/>
  <c r="O414" i="40"/>
  <c r="P414" i="40"/>
  <c r="R414" i="40"/>
  <c r="S414" i="40"/>
  <c r="T414" i="40"/>
  <c r="B415" i="40"/>
  <c r="D415" i="40"/>
  <c r="E415" i="40"/>
  <c r="F415" i="40"/>
  <c r="G415" i="40"/>
  <c r="H415" i="40"/>
  <c r="I415" i="40"/>
  <c r="J415" i="40"/>
  <c r="K415" i="40"/>
  <c r="M415" i="40"/>
  <c r="N415" i="40"/>
  <c r="O415" i="40"/>
  <c r="P415" i="40"/>
  <c r="Q415" i="40"/>
  <c r="S415" i="40"/>
  <c r="T415" i="40"/>
  <c r="B416" i="40"/>
  <c r="D416" i="40"/>
  <c r="E416" i="40"/>
  <c r="F416" i="40"/>
  <c r="G416" i="40"/>
  <c r="H416" i="40"/>
  <c r="I416" i="40"/>
  <c r="J416" i="40"/>
  <c r="K416" i="40"/>
  <c r="L416" i="40"/>
  <c r="N416" i="40"/>
  <c r="O416" i="40"/>
  <c r="P416" i="40"/>
  <c r="Q416" i="40"/>
  <c r="R416" i="40"/>
  <c r="T416" i="40"/>
  <c r="AH4" i="40"/>
  <c r="C420" i="40"/>
  <c r="H419" i="40"/>
  <c r="H418" i="40"/>
  <c r="N418" i="40"/>
  <c r="AH5" i="40"/>
  <c r="C421" i="40"/>
  <c r="I419" i="40"/>
  <c r="I418" i="40"/>
  <c r="O418" i="40"/>
  <c r="AH6" i="40"/>
  <c r="C422" i="40"/>
  <c r="J419" i="40"/>
  <c r="J418" i="40"/>
  <c r="P418" i="40"/>
  <c r="AH7" i="40"/>
  <c r="C423" i="40"/>
  <c r="K419" i="40"/>
  <c r="K418" i="40"/>
  <c r="Q418" i="40"/>
  <c r="AH8" i="40"/>
  <c r="C424" i="40"/>
  <c r="L419" i="40"/>
  <c r="L418" i="40"/>
  <c r="R418" i="40"/>
  <c r="AH9" i="40"/>
  <c r="C425" i="40"/>
  <c r="M419" i="40"/>
  <c r="M418" i="40"/>
  <c r="S418" i="40"/>
  <c r="N419" i="40"/>
  <c r="O419" i="40"/>
  <c r="P419" i="40"/>
  <c r="Q419" i="40"/>
  <c r="R419" i="40"/>
  <c r="S419" i="40"/>
  <c r="B420" i="40"/>
  <c r="D420" i="40"/>
  <c r="E420" i="40"/>
  <c r="F420" i="40"/>
  <c r="G420" i="40"/>
  <c r="I420" i="40"/>
  <c r="J420" i="40"/>
  <c r="K420" i="40"/>
  <c r="L420" i="40"/>
  <c r="M420" i="40"/>
  <c r="O420" i="40"/>
  <c r="P420" i="40"/>
  <c r="Q420" i="40"/>
  <c r="R420" i="40"/>
  <c r="S420" i="40"/>
  <c r="T420" i="40"/>
  <c r="B421" i="40"/>
  <c r="D421" i="40"/>
  <c r="E421" i="40"/>
  <c r="F421" i="40"/>
  <c r="G421" i="40"/>
  <c r="H421" i="40"/>
  <c r="J421" i="40"/>
  <c r="K421" i="40"/>
  <c r="L421" i="40"/>
  <c r="M421" i="40"/>
  <c r="N421" i="40"/>
  <c r="P421" i="40"/>
  <c r="Q421" i="40"/>
  <c r="R421" i="40"/>
  <c r="S421" i="40"/>
  <c r="T421" i="40"/>
  <c r="B422" i="40"/>
  <c r="D422" i="40"/>
  <c r="E422" i="40"/>
  <c r="F422" i="40"/>
  <c r="G422" i="40"/>
  <c r="H422" i="40"/>
  <c r="I422" i="40"/>
  <c r="K422" i="40"/>
  <c r="L422" i="40"/>
  <c r="M422" i="40"/>
  <c r="N422" i="40"/>
  <c r="O422" i="40"/>
  <c r="Q422" i="40"/>
  <c r="R422" i="40"/>
  <c r="S422" i="40"/>
  <c r="T422" i="40"/>
  <c r="B423" i="40"/>
  <c r="D423" i="40"/>
  <c r="E423" i="40"/>
  <c r="F423" i="40"/>
  <c r="G423" i="40"/>
  <c r="H423" i="40"/>
  <c r="I423" i="40"/>
  <c r="J423" i="40"/>
  <c r="L423" i="40"/>
  <c r="M423" i="40"/>
  <c r="N423" i="40"/>
  <c r="O423" i="40"/>
  <c r="P423" i="40"/>
  <c r="R423" i="40"/>
  <c r="S423" i="40"/>
  <c r="T423" i="40"/>
  <c r="B424" i="40"/>
  <c r="D424" i="40"/>
  <c r="E424" i="40"/>
  <c r="F424" i="40"/>
  <c r="G424" i="40"/>
  <c r="H424" i="40"/>
  <c r="I424" i="40"/>
  <c r="J424" i="40"/>
  <c r="K424" i="40"/>
  <c r="M424" i="40"/>
  <c r="N424" i="40"/>
  <c r="O424" i="40"/>
  <c r="P424" i="40"/>
  <c r="Q424" i="40"/>
  <c r="S424" i="40"/>
  <c r="T424" i="40"/>
  <c r="B425" i="40"/>
  <c r="D425" i="40"/>
  <c r="E425" i="40"/>
  <c r="F425" i="40"/>
  <c r="G425" i="40"/>
  <c r="H425" i="40"/>
  <c r="I425" i="40"/>
  <c r="J425" i="40"/>
  <c r="K425" i="40"/>
  <c r="L425" i="40"/>
  <c r="N425" i="40"/>
  <c r="O425" i="40"/>
  <c r="P425" i="40"/>
  <c r="Q425" i="40"/>
  <c r="R425" i="40"/>
  <c r="T425" i="40"/>
  <c r="AM4" i="40"/>
  <c r="C429" i="40"/>
  <c r="H428" i="40"/>
  <c r="H427" i="40"/>
  <c r="N427" i="40"/>
  <c r="AM5" i="40"/>
  <c r="C430" i="40"/>
  <c r="I428" i="40"/>
  <c r="I427" i="40"/>
  <c r="O427" i="40"/>
  <c r="AM6" i="40"/>
  <c r="C431" i="40"/>
  <c r="J428" i="40"/>
  <c r="J427" i="40"/>
  <c r="P427" i="40"/>
  <c r="AM7" i="40"/>
  <c r="C432" i="40"/>
  <c r="K428" i="40"/>
  <c r="K427" i="40"/>
  <c r="Q427" i="40"/>
  <c r="AM8" i="40"/>
  <c r="C433" i="40"/>
  <c r="L428" i="40"/>
  <c r="L427" i="40"/>
  <c r="R427" i="40"/>
  <c r="AM9" i="40"/>
  <c r="C434" i="40"/>
  <c r="M428" i="40"/>
  <c r="M427" i="40"/>
  <c r="S427" i="40"/>
  <c r="N428" i="40"/>
  <c r="O428" i="40"/>
  <c r="P428" i="40"/>
  <c r="Q428" i="40"/>
  <c r="R428" i="40"/>
  <c r="S428" i="40"/>
  <c r="B429" i="40"/>
  <c r="D429" i="40"/>
  <c r="E429" i="40"/>
  <c r="F429" i="40"/>
  <c r="G429" i="40"/>
  <c r="I429" i="40"/>
  <c r="J429" i="40"/>
  <c r="K429" i="40"/>
  <c r="L429" i="40"/>
  <c r="M429" i="40"/>
  <c r="O429" i="40"/>
  <c r="P429" i="40"/>
  <c r="Q429" i="40"/>
  <c r="R429" i="40"/>
  <c r="S429" i="40"/>
  <c r="T429" i="40"/>
  <c r="B430" i="40"/>
  <c r="D430" i="40"/>
  <c r="E430" i="40"/>
  <c r="F430" i="40"/>
  <c r="G430" i="40"/>
  <c r="H430" i="40"/>
  <c r="J430" i="40"/>
  <c r="K430" i="40"/>
  <c r="L430" i="40"/>
  <c r="M430" i="40"/>
  <c r="N430" i="40"/>
  <c r="P430" i="40"/>
  <c r="Q430" i="40"/>
  <c r="R430" i="40"/>
  <c r="S430" i="40"/>
  <c r="T430" i="40"/>
  <c r="B431" i="40"/>
  <c r="D431" i="40"/>
  <c r="E431" i="40"/>
  <c r="F431" i="40"/>
  <c r="G431" i="40"/>
  <c r="H431" i="40"/>
  <c r="I431" i="40"/>
  <c r="K431" i="40"/>
  <c r="L431" i="40"/>
  <c r="M431" i="40"/>
  <c r="N431" i="40"/>
  <c r="O431" i="40"/>
  <c r="Q431" i="40"/>
  <c r="R431" i="40"/>
  <c r="S431" i="40"/>
  <c r="T431" i="40"/>
  <c r="B432" i="40"/>
  <c r="D432" i="40"/>
  <c r="E432" i="40"/>
  <c r="F432" i="40"/>
  <c r="G432" i="40"/>
  <c r="H432" i="40"/>
  <c r="I432" i="40"/>
  <c r="J432" i="40"/>
  <c r="L432" i="40"/>
  <c r="M432" i="40"/>
  <c r="N432" i="40"/>
  <c r="O432" i="40"/>
  <c r="P432" i="40"/>
  <c r="R432" i="40"/>
  <c r="S432" i="40"/>
  <c r="T432" i="40"/>
  <c r="B433" i="40"/>
  <c r="D433" i="40"/>
  <c r="E433" i="40"/>
  <c r="F433" i="40"/>
  <c r="G433" i="40"/>
  <c r="H433" i="40"/>
  <c r="I433" i="40"/>
  <c r="J433" i="40"/>
  <c r="K433" i="40"/>
  <c r="M433" i="40"/>
  <c r="N433" i="40"/>
  <c r="O433" i="40"/>
  <c r="P433" i="40"/>
  <c r="Q433" i="40"/>
  <c r="S433" i="40"/>
  <c r="T433" i="40"/>
  <c r="B434" i="40"/>
  <c r="D434" i="40"/>
  <c r="E434" i="40"/>
  <c r="F434" i="40"/>
  <c r="G434" i="40"/>
  <c r="H434" i="40"/>
  <c r="I434" i="40"/>
  <c r="J434" i="40"/>
  <c r="K434" i="40"/>
  <c r="L434" i="40"/>
  <c r="N434" i="40"/>
  <c r="O434" i="40"/>
  <c r="P434" i="40"/>
  <c r="Q434" i="40"/>
  <c r="R434" i="40"/>
  <c r="T434" i="40"/>
  <c r="Z5" i="41"/>
  <c r="Z4" i="41"/>
  <c r="Z6" i="41"/>
  <c r="Z7" i="41"/>
  <c r="Z8" i="41"/>
  <c r="Z9" i="41"/>
  <c r="Z10" i="41"/>
  <c r="Z11" i="41"/>
  <c r="Z12" i="41"/>
  <c r="AA5" i="41"/>
  <c r="AE5" i="41"/>
  <c r="AE4" i="41"/>
  <c r="AE6" i="41"/>
  <c r="AE7" i="41"/>
  <c r="AE8" i="41"/>
  <c r="AE9" i="41"/>
  <c r="AE10" i="41"/>
  <c r="AE11" i="41"/>
  <c r="AE12" i="41"/>
  <c r="AF5" i="41"/>
  <c r="AJ5" i="41"/>
  <c r="AJ4" i="41"/>
  <c r="AJ6" i="41"/>
  <c r="AJ7" i="41"/>
  <c r="AJ8" i="41"/>
  <c r="AJ9" i="41"/>
  <c r="AJ10" i="41"/>
  <c r="AJ11" i="41"/>
  <c r="AJ12" i="41"/>
  <c r="AK5" i="41"/>
  <c r="AO5" i="41"/>
  <c r="AO4" i="41"/>
  <c r="AO6" i="41"/>
  <c r="AO7" i="41"/>
  <c r="AO8" i="41"/>
  <c r="AO9" i="41"/>
  <c r="AO10" i="41"/>
  <c r="AO11" i="41"/>
  <c r="AO12" i="41"/>
  <c r="AP5" i="41"/>
  <c r="AA6" i="41"/>
  <c r="AF6" i="41"/>
  <c r="AK6" i="41"/>
  <c r="AP6" i="41"/>
  <c r="AA7" i="41"/>
  <c r="AF7" i="41"/>
  <c r="AK7" i="41"/>
  <c r="AP7" i="41"/>
  <c r="AA8" i="41"/>
  <c r="AF8" i="41"/>
  <c r="AK8" i="41"/>
  <c r="AP8" i="41"/>
  <c r="AA9" i="41"/>
  <c r="AF9" i="41"/>
  <c r="AK9" i="41"/>
  <c r="AP9" i="41"/>
  <c r="AA4" i="41"/>
  <c r="AA10" i="41"/>
  <c r="X10" i="41"/>
  <c r="AF4" i="41"/>
  <c r="AF10" i="41"/>
  <c r="AC10" i="41"/>
  <c r="AK4" i="41"/>
  <c r="AK10" i="41"/>
  <c r="AH10" i="41"/>
  <c r="AP4" i="41"/>
  <c r="AP10" i="41"/>
  <c r="AM10" i="41"/>
  <c r="AA11" i="41"/>
  <c r="X11" i="41"/>
  <c r="AF11" i="41"/>
  <c r="AC11" i="41"/>
  <c r="AK11" i="41"/>
  <c r="AH11" i="41"/>
  <c r="AP11" i="41"/>
  <c r="AM11" i="41"/>
  <c r="AA12" i="41"/>
  <c r="X12" i="41"/>
  <c r="AF12" i="41"/>
  <c r="AC12" i="41"/>
  <c r="AK12" i="41"/>
  <c r="AH12" i="41"/>
  <c r="AP12" i="41"/>
  <c r="AM12" i="41"/>
  <c r="Z17" i="41"/>
  <c r="AG17" i="41"/>
  <c r="AH17" i="41"/>
  <c r="Z18" i="41"/>
  <c r="AG18" i="41"/>
  <c r="AH18" i="41"/>
  <c r="Z19" i="41"/>
  <c r="AG19" i="41"/>
  <c r="AH19" i="41"/>
  <c r="Z20" i="41"/>
  <c r="AG20" i="41"/>
  <c r="AH20" i="41"/>
  <c r="Z21" i="41"/>
  <c r="AG21" i="41"/>
  <c r="AH21" i="41"/>
  <c r="Z22" i="41"/>
  <c r="AG22" i="41"/>
  <c r="AH22" i="41"/>
  <c r="Z23" i="41"/>
  <c r="AG23" i="41"/>
  <c r="AH23" i="41"/>
  <c r="Z24" i="41"/>
  <c r="AG24" i="41"/>
  <c r="AH24" i="41"/>
  <c r="Z25" i="41"/>
  <c r="AG25" i="41"/>
  <c r="AH25" i="41"/>
  <c r="C381" i="41"/>
  <c r="B381" i="41"/>
  <c r="D381" i="41"/>
  <c r="E381" i="41"/>
  <c r="F381" i="41"/>
  <c r="G381" i="41"/>
  <c r="H381" i="41"/>
  <c r="I381" i="41"/>
  <c r="J381" i="41"/>
  <c r="K381" i="41"/>
  <c r="C382" i="41"/>
  <c r="B382" i="41"/>
  <c r="D382" i="41"/>
  <c r="E382" i="41"/>
  <c r="F382" i="41"/>
  <c r="G382" i="41"/>
  <c r="H382" i="41"/>
  <c r="I382" i="41"/>
  <c r="J382" i="41"/>
  <c r="K382" i="41"/>
  <c r="C383" i="41"/>
  <c r="B383" i="41"/>
  <c r="D383" i="41"/>
  <c r="E383" i="41"/>
  <c r="F383" i="41"/>
  <c r="G383" i="41"/>
  <c r="H383" i="41"/>
  <c r="I383" i="41"/>
  <c r="J383" i="41"/>
  <c r="K383" i="41"/>
  <c r="H387" i="41"/>
  <c r="I387" i="41"/>
  <c r="J387" i="41"/>
  <c r="K387" i="41"/>
  <c r="L387" i="41"/>
  <c r="M387" i="41"/>
  <c r="N387" i="41"/>
  <c r="O387" i="41"/>
  <c r="P387" i="41"/>
  <c r="Q387" i="41"/>
  <c r="R387" i="41"/>
  <c r="S387" i="41"/>
  <c r="H388" i="41"/>
  <c r="I388" i="41"/>
  <c r="J388" i="41"/>
  <c r="L388" i="41"/>
  <c r="M388" i="41"/>
  <c r="N388" i="41"/>
  <c r="O388" i="41"/>
  <c r="P388" i="41"/>
  <c r="Q388" i="41"/>
  <c r="R388" i="41"/>
  <c r="S388" i="41"/>
  <c r="H389" i="41"/>
  <c r="I389" i="41"/>
  <c r="J389" i="41"/>
  <c r="K389" i="41"/>
  <c r="M389" i="41"/>
  <c r="N389" i="41"/>
  <c r="O389" i="41"/>
  <c r="P389" i="41"/>
  <c r="Q389" i="41"/>
  <c r="R389" i="41"/>
  <c r="S389" i="41"/>
  <c r="H390" i="41"/>
  <c r="I390" i="41"/>
  <c r="J390" i="41"/>
  <c r="K390" i="41"/>
  <c r="L390" i="41"/>
  <c r="N390" i="41"/>
  <c r="O390" i="41"/>
  <c r="P390" i="41"/>
  <c r="Q390" i="41"/>
  <c r="R390" i="41"/>
  <c r="S390" i="41"/>
  <c r="H391" i="41"/>
  <c r="I391" i="41"/>
  <c r="J391" i="41"/>
  <c r="K391" i="41"/>
  <c r="L391" i="41"/>
  <c r="M391" i="41"/>
  <c r="O391" i="41"/>
  <c r="P391" i="41"/>
  <c r="Q391" i="41"/>
  <c r="R391" i="41"/>
  <c r="S391" i="41"/>
  <c r="H392" i="41"/>
  <c r="I392" i="41"/>
  <c r="J392" i="41"/>
  <c r="K392" i="41"/>
  <c r="L392" i="41"/>
  <c r="M392" i="41"/>
  <c r="N392" i="41"/>
  <c r="P392" i="41"/>
  <c r="Q392" i="41"/>
  <c r="R392" i="41"/>
  <c r="S392" i="41"/>
  <c r="H393" i="41"/>
  <c r="I393" i="41"/>
  <c r="J393" i="41"/>
  <c r="K393" i="41"/>
  <c r="L393" i="41"/>
  <c r="M393" i="41"/>
  <c r="N393" i="41"/>
  <c r="O393" i="41"/>
  <c r="Q393" i="41"/>
  <c r="R393" i="41"/>
  <c r="S393" i="41"/>
  <c r="B394" i="41"/>
  <c r="C394" i="41"/>
  <c r="D394" i="41"/>
  <c r="E394" i="41"/>
  <c r="F394" i="41"/>
  <c r="G394" i="41"/>
  <c r="I394" i="41"/>
  <c r="J394" i="41"/>
  <c r="K394" i="41"/>
  <c r="L394" i="41"/>
  <c r="M394" i="41"/>
  <c r="N394" i="41"/>
  <c r="O394" i="41"/>
  <c r="P394" i="41"/>
  <c r="R394" i="41"/>
  <c r="S394" i="41"/>
  <c r="B395" i="41"/>
  <c r="C395" i="41"/>
  <c r="D395" i="41"/>
  <c r="E395" i="41"/>
  <c r="F395" i="41"/>
  <c r="G395" i="41"/>
  <c r="H395" i="41"/>
  <c r="J395" i="41"/>
  <c r="K395" i="41"/>
  <c r="L395" i="41"/>
  <c r="M395" i="41"/>
  <c r="N395" i="41"/>
  <c r="O395" i="41"/>
  <c r="P395" i="41"/>
  <c r="Q395" i="41"/>
  <c r="S395" i="41"/>
  <c r="B396" i="41"/>
  <c r="C396" i="41"/>
  <c r="D396" i="41"/>
  <c r="E396" i="41"/>
  <c r="F396" i="41"/>
  <c r="G396" i="41"/>
  <c r="H396" i="41"/>
  <c r="I396" i="41"/>
  <c r="K396" i="41"/>
  <c r="L396" i="41"/>
  <c r="M396" i="41"/>
  <c r="N396" i="41"/>
  <c r="O396" i="41"/>
  <c r="P396" i="41"/>
  <c r="Q396" i="41"/>
  <c r="R396" i="41"/>
  <c r="X4" i="41"/>
  <c r="C402" i="41"/>
  <c r="H401" i="41"/>
  <c r="H400" i="41"/>
  <c r="N400" i="41"/>
  <c r="X5" i="41"/>
  <c r="C403" i="41"/>
  <c r="I401" i="41"/>
  <c r="I400" i="41"/>
  <c r="O400" i="41"/>
  <c r="X6" i="41"/>
  <c r="C404" i="41"/>
  <c r="J401" i="41"/>
  <c r="J400" i="41"/>
  <c r="P400" i="41"/>
  <c r="X7" i="41"/>
  <c r="C405" i="41"/>
  <c r="K401" i="41"/>
  <c r="K400" i="41"/>
  <c r="Q400" i="41"/>
  <c r="X8" i="41"/>
  <c r="C406" i="41"/>
  <c r="L401" i="41"/>
  <c r="L400" i="41"/>
  <c r="R400" i="41"/>
  <c r="X9" i="41"/>
  <c r="C407" i="41"/>
  <c r="M401" i="41"/>
  <c r="M400" i="41"/>
  <c r="S400" i="41"/>
  <c r="N401" i="41"/>
  <c r="O401" i="41"/>
  <c r="P401" i="41"/>
  <c r="Q401" i="41"/>
  <c r="R401" i="41"/>
  <c r="S401" i="41"/>
  <c r="B402" i="41"/>
  <c r="D402" i="41"/>
  <c r="E402" i="41"/>
  <c r="F402" i="41"/>
  <c r="G402" i="41"/>
  <c r="I402" i="41"/>
  <c r="J402" i="41"/>
  <c r="K402" i="41"/>
  <c r="L402" i="41"/>
  <c r="M402" i="41"/>
  <c r="O402" i="41"/>
  <c r="P402" i="41"/>
  <c r="Q402" i="41"/>
  <c r="R402" i="41"/>
  <c r="S402" i="41"/>
  <c r="T402" i="41"/>
  <c r="B403" i="41"/>
  <c r="D403" i="41"/>
  <c r="E403" i="41"/>
  <c r="F403" i="41"/>
  <c r="G403" i="41"/>
  <c r="H403" i="41"/>
  <c r="J403" i="41"/>
  <c r="K403" i="41"/>
  <c r="L403" i="41"/>
  <c r="M403" i="41"/>
  <c r="N403" i="41"/>
  <c r="P403" i="41"/>
  <c r="Q403" i="41"/>
  <c r="R403" i="41"/>
  <c r="S403" i="41"/>
  <c r="T403" i="41"/>
  <c r="B404" i="41"/>
  <c r="D404" i="41"/>
  <c r="E404" i="41"/>
  <c r="F404" i="41"/>
  <c r="G404" i="41"/>
  <c r="H404" i="41"/>
  <c r="I404" i="41"/>
  <c r="K404" i="41"/>
  <c r="L404" i="41"/>
  <c r="M404" i="41"/>
  <c r="N404" i="41"/>
  <c r="O404" i="41"/>
  <c r="Q404" i="41"/>
  <c r="R404" i="41"/>
  <c r="S404" i="41"/>
  <c r="T404" i="41"/>
  <c r="B405" i="41"/>
  <c r="D405" i="41"/>
  <c r="E405" i="41"/>
  <c r="F405" i="41"/>
  <c r="G405" i="41"/>
  <c r="H405" i="41"/>
  <c r="I405" i="41"/>
  <c r="J405" i="41"/>
  <c r="L405" i="41"/>
  <c r="M405" i="41"/>
  <c r="N405" i="41"/>
  <c r="O405" i="41"/>
  <c r="P405" i="41"/>
  <c r="R405" i="41"/>
  <c r="S405" i="41"/>
  <c r="T405" i="41"/>
  <c r="B406" i="41"/>
  <c r="D406" i="41"/>
  <c r="E406" i="41"/>
  <c r="F406" i="41"/>
  <c r="G406" i="41"/>
  <c r="H406" i="41"/>
  <c r="I406" i="41"/>
  <c r="J406" i="41"/>
  <c r="K406" i="41"/>
  <c r="M406" i="41"/>
  <c r="N406" i="41"/>
  <c r="O406" i="41"/>
  <c r="P406" i="41"/>
  <c r="Q406" i="41"/>
  <c r="S406" i="41"/>
  <c r="T406" i="41"/>
  <c r="B407" i="41"/>
  <c r="D407" i="41"/>
  <c r="E407" i="41"/>
  <c r="F407" i="41"/>
  <c r="G407" i="41"/>
  <c r="H407" i="41"/>
  <c r="I407" i="41"/>
  <c r="J407" i="41"/>
  <c r="K407" i="41"/>
  <c r="L407" i="41"/>
  <c r="N407" i="41"/>
  <c r="O407" i="41"/>
  <c r="P407" i="41"/>
  <c r="Q407" i="41"/>
  <c r="R407" i="41"/>
  <c r="T407" i="41"/>
  <c r="AC4" i="41"/>
  <c r="C411" i="41"/>
  <c r="H410" i="41"/>
  <c r="H409" i="41"/>
  <c r="N409" i="41"/>
  <c r="AC5" i="41"/>
  <c r="C412" i="41"/>
  <c r="I410" i="41"/>
  <c r="I409" i="41"/>
  <c r="O409" i="41"/>
  <c r="AC6" i="41"/>
  <c r="C413" i="41"/>
  <c r="J410" i="41"/>
  <c r="J409" i="41"/>
  <c r="P409" i="41"/>
  <c r="AC7" i="41"/>
  <c r="C414" i="41"/>
  <c r="K410" i="41"/>
  <c r="K409" i="41"/>
  <c r="Q409" i="41"/>
  <c r="AC8" i="41"/>
  <c r="C415" i="41"/>
  <c r="L410" i="41"/>
  <c r="L409" i="41"/>
  <c r="R409" i="41"/>
  <c r="AC9" i="41"/>
  <c r="C416" i="41"/>
  <c r="M410" i="41"/>
  <c r="M409" i="41"/>
  <c r="S409" i="41"/>
  <c r="N410" i="41"/>
  <c r="O410" i="41"/>
  <c r="P410" i="41"/>
  <c r="Q410" i="41"/>
  <c r="R410" i="41"/>
  <c r="S410" i="41"/>
  <c r="B411" i="41"/>
  <c r="D411" i="41"/>
  <c r="E411" i="41"/>
  <c r="F411" i="41"/>
  <c r="G411" i="41"/>
  <c r="I411" i="41"/>
  <c r="J411" i="41"/>
  <c r="K411" i="41"/>
  <c r="L411" i="41"/>
  <c r="M411" i="41"/>
  <c r="O411" i="41"/>
  <c r="P411" i="41"/>
  <c r="Q411" i="41"/>
  <c r="R411" i="41"/>
  <c r="S411" i="41"/>
  <c r="T411" i="41"/>
  <c r="B412" i="41"/>
  <c r="D412" i="41"/>
  <c r="E412" i="41"/>
  <c r="F412" i="41"/>
  <c r="G412" i="41"/>
  <c r="H412" i="41"/>
  <c r="J412" i="41"/>
  <c r="K412" i="41"/>
  <c r="L412" i="41"/>
  <c r="M412" i="41"/>
  <c r="N412" i="41"/>
  <c r="P412" i="41"/>
  <c r="Q412" i="41"/>
  <c r="R412" i="41"/>
  <c r="S412" i="41"/>
  <c r="T412" i="41"/>
  <c r="B413" i="41"/>
  <c r="D413" i="41"/>
  <c r="E413" i="41"/>
  <c r="F413" i="41"/>
  <c r="G413" i="41"/>
  <c r="H413" i="41"/>
  <c r="I413" i="41"/>
  <c r="K413" i="41"/>
  <c r="L413" i="41"/>
  <c r="M413" i="41"/>
  <c r="N413" i="41"/>
  <c r="O413" i="41"/>
  <c r="Q413" i="41"/>
  <c r="R413" i="41"/>
  <c r="S413" i="41"/>
  <c r="T413" i="41"/>
  <c r="B414" i="41"/>
  <c r="D414" i="41"/>
  <c r="E414" i="41"/>
  <c r="F414" i="41"/>
  <c r="G414" i="41"/>
  <c r="H414" i="41"/>
  <c r="I414" i="41"/>
  <c r="J414" i="41"/>
  <c r="L414" i="41"/>
  <c r="M414" i="41"/>
  <c r="N414" i="41"/>
  <c r="O414" i="41"/>
  <c r="P414" i="41"/>
  <c r="R414" i="41"/>
  <c r="S414" i="41"/>
  <c r="T414" i="41"/>
  <c r="B415" i="41"/>
  <c r="D415" i="41"/>
  <c r="E415" i="41"/>
  <c r="F415" i="41"/>
  <c r="G415" i="41"/>
  <c r="H415" i="41"/>
  <c r="I415" i="41"/>
  <c r="J415" i="41"/>
  <c r="K415" i="41"/>
  <c r="M415" i="41"/>
  <c r="N415" i="41"/>
  <c r="O415" i="41"/>
  <c r="P415" i="41"/>
  <c r="Q415" i="41"/>
  <c r="S415" i="41"/>
  <c r="T415" i="41"/>
  <c r="B416" i="41"/>
  <c r="D416" i="41"/>
  <c r="E416" i="41"/>
  <c r="F416" i="41"/>
  <c r="G416" i="41"/>
  <c r="H416" i="41"/>
  <c r="I416" i="41"/>
  <c r="J416" i="41"/>
  <c r="K416" i="41"/>
  <c r="L416" i="41"/>
  <c r="N416" i="41"/>
  <c r="O416" i="41"/>
  <c r="P416" i="41"/>
  <c r="Q416" i="41"/>
  <c r="R416" i="41"/>
  <c r="T416" i="41"/>
  <c r="AH4" i="41"/>
  <c r="C420" i="41"/>
  <c r="H419" i="41"/>
  <c r="H418" i="41"/>
  <c r="N418" i="41"/>
  <c r="AH5" i="41"/>
  <c r="C421" i="41"/>
  <c r="I419" i="41"/>
  <c r="I418" i="41"/>
  <c r="O418" i="41"/>
  <c r="AH6" i="41"/>
  <c r="C422" i="41"/>
  <c r="J419" i="41"/>
  <c r="J418" i="41"/>
  <c r="P418" i="41"/>
  <c r="AH7" i="41"/>
  <c r="C423" i="41"/>
  <c r="K419" i="41"/>
  <c r="K418" i="41"/>
  <c r="Q418" i="41"/>
  <c r="AH8" i="41"/>
  <c r="C424" i="41"/>
  <c r="L419" i="41"/>
  <c r="L418" i="41"/>
  <c r="R418" i="41"/>
  <c r="AH9" i="41"/>
  <c r="C425" i="41"/>
  <c r="M419" i="41"/>
  <c r="M418" i="41"/>
  <c r="S418" i="41"/>
  <c r="N419" i="41"/>
  <c r="O419" i="41"/>
  <c r="P419" i="41"/>
  <c r="Q419" i="41"/>
  <c r="R419" i="41"/>
  <c r="S419" i="41"/>
  <c r="B420" i="41"/>
  <c r="D420" i="41"/>
  <c r="E420" i="41"/>
  <c r="F420" i="41"/>
  <c r="G420" i="41"/>
  <c r="I420" i="41"/>
  <c r="J420" i="41"/>
  <c r="K420" i="41"/>
  <c r="L420" i="41"/>
  <c r="M420" i="41"/>
  <c r="O420" i="41"/>
  <c r="P420" i="41"/>
  <c r="Q420" i="41"/>
  <c r="R420" i="41"/>
  <c r="S420" i="41"/>
  <c r="T420" i="41"/>
  <c r="B421" i="41"/>
  <c r="D421" i="41"/>
  <c r="E421" i="41"/>
  <c r="F421" i="41"/>
  <c r="G421" i="41"/>
  <c r="H421" i="41"/>
  <c r="J421" i="41"/>
  <c r="K421" i="41"/>
  <c r="L421" i="41"/>
  <c r="M421" i="41"/>
  <c r="N421" i="41"/>
  <c r="P421" i="41"/>
  <c r="Q421" i="41"/>
  <c r="R421" i="41"/>
  <c r="S421" i="41"/>
  <c r="T421" i="41"/>
  <c r="B422" i="41"/>
  <c r="D422" i="41"/>
  <c r="E422" i="41"/>
  <c r="F422" i="41"/>
  <c r="G422" i="41"/>
  <c r="H422" i="41"/>
  <c r="I422" i="41"/>
  <c r="K422" i="41"/>
  <c r="L422" i="41"/>
  <c r="M422" i="41"/>
  <c r="N422" i="41"/>
  <c r="O422" i="41"/>
  <c r="Q422" i="41"/>
  <c r="R422" i="41"/>
  <c r="S422" i="41"/>
  <c r="T422" i="41"/>
  <c r="B423" i="41"/>
  <c r="D423" i="41"/>
  <c r="E423" i="41"/>
  <c r="F423" i="41"/>
  <c r="G423" i="41"/>
  <c r="H423" i="41"/>
  <c r="I423" i="41"/>
  <c r="J423" i="41"/>
  <c r="L423" i="41"/>
  <c r="M423" i="41"/>
  <c r="N423" i="41"/>
  <c r="O423" i="41"/>
  <c r="P423" i="41"/>
  <c r="R423" i="41"/>
  <c r="S423" i="41"/>
  <c r="T423" i="41"/>
  <c r="B424" i="41"/>
  <c r="D424" i="41"/>
  <c r="E424" i="41"/>
  <c r="F424" i="41"/>
  <c r="G424" i="41"/>
  <c r="H424" i="41"/>
  <c r="I424" i="41"/>
  <c r="J424" i="41"/>
  <c r="K424" i="41"/>
  <c r="M424" i="41"/>
  <c r="N424" i="41"/>
  <c r="O424" i="41"/>
  <c r="P424" i="41"/>
  <c r="Q424" i="41"/>
  <c r="S424" i="41"/>
  <c r="T424" i="41"/>
  <c r="B425" i="41"/>
  <c r="D425" i="41"/>
  <c r="E425" i="41"/>
  <c r="F425" i="41"/>
  <c r="G425" i="41"/>
  <c r="H425" i="41"/>
  <c r="I425" i="41"/>
  <c r="J425" i="41"/>
  <c r="K425" i="41"/>
  <c r="L425" i="41"/>
  <c r="N425" i="41"/>
  <c r="O425" i="41"/>
  <c r="P425" i="41"/>
  <c r="Q425" i="41"/>
  <c r="R425" i="41"/>
  <c r="T425" i="41"/>
  <c r="AM4" i="41"/>
  <c r="C429" i="41"/>
  <c r="H428" i="41"/>
  <c r="H427" i="41"/>
  <c r="N427" i="41"/>
  <c r="AM5" i="41"/>
  <c r="C430" i="41"/>
  <c r="I428" i="41"/>
  <c r="I427" i="41"/>
  <c r="O427" i="41"/>
  <c r="AM6" i="41"/>
  <c r="C431" i="41"/>
  <c r="J428" i="41"/>
  <c r="J427" i="41"/>
  <c r="P427" i="41"/>
  <c r="AM7" i="41"/>
  <c r="C432" i="41"/>
  <c r="K428" i="41"/>
  <c r="K427" i="41"/>
  <c r="Q427" i="41"/>
  <c r="AM8" i="41"/>
  <c r="C433" i="41"/>
  <c r="L428" i="41"/>
  <c r="L427" i="41"/>
  <c r="R427" i="41"/>
  <c r="AM9" i="41"/>
  <c r="C434" i="41"/>
  <c r="M428" i="41"/>
  <c r="M427" i="41"/>
  <c r="S427" i="41"/>
  <c r="N428" i="41"/>
  <c r="O428" i="41"/>
  <c r="P428" i="41"/>
  <c r="Q428" i="41"/>
  <c r="R428" i="41"/>
  <c r="S428" i="41"/>
  <c r="B429" i="41"/>
  <c r="D429" i="41"/>
  <c r="E429" i="41"/>
  <c r="F429" i="41"/>
  <c r="G429" i="41"/>
  <c r="I429" i="41"/>
  <c r="J429" i="41"/>
  <c r="K429" i="41"/>
  <c r="L429" i="41"/>
  <c r="M429" i="41"/>
  <c r="O429" i="41"/>
  <c r="P429" i="41"/>
  <c r="Q429" i="41"/>
  <c r="R429" i="41"/>
  <c r="S429" i="41"/>
  <c r="T429" i="41"/>
  <c r="B430" i="41"/>
  <c r="D430" i="41"/>
  <c r="E430" i="41"/>
  <c r="F430" i="41"/>
  <c r="G430" i="41"/>
  <c r="H430" i="41"/>
  <c r="J430" i="41"/>
  <c r="K430" i="41"/>
  <c r="L430" i="41"/>
  <c r="M430" i="41"/>
  <c r="N430" i="41"/>
  <c r="P430" i="41"/>
  <c r="Q430" i="41"/>
  <c r="R430" i="41"/>
  <c r="S430" i="41"/>
  <c r="T430" i="41"/>
  <c r="B431" i="41"/>
  <c r="D431" i="41"/>
  <c r="E431" i="41"/>
  <c r="F431" i="41"/>
  <c r="G431" i="41"/>
  <c r="H431" i="41"/>
  <c r="I431" i="41"/>
  <c r="K431" i="41"/>
  <c r="L431" i="41"/>
  <c r="M431" i="41"/>
  <c r="N431" i="41"/>
  <c r="O431" i="41"/>
  <c r="Q431" i="41"/>
  <c r="R431" i="41"/>
  <c r="S431" i="41"/>
  <c r="T431" i="41"/>
  <c r="B432" i="41"/>
  <c r="D432" i="41"/>
  <c r="E432" i="41"/>
  <c r="F432" i="41"/>
  <c r="G432" i="41"/>
  <c r="H432" i="41"/>
  <c r="I432" i="41"/>
  <c r="J432" i="41"/>
  <c r="L432" i="41"/>
  <c r="M432" i="41"/>
  <c r="N432" i="41"/>
  <c r="O432" i="41"/>
  <c r="P432" i="41"/>
  <c r="R432" i="41"/>
  <c r="S432" i="41"/>
  <c r="T432" i="41"/>
  <c r="B433" i="41"/>
  <c r="D433" i="41"/>
  <c r="E433" i="41"/>
  <c r="F433" i="41"/>
  <c r="G433" i="41"/>
  <c r="H433" i="41"/>
  <c r="I433" i="41"/>
  <c r="J433" i="41"/>
  <c r="K433" i="41"/>
  <c r="M433" i="41"/>
  <c r="N433" i="41"/>
  <c r="O433" i="41"/>
  <c r="P433" i="41"/>
  <c r="Q433" i="41"/>
  <c r="S433" i="41"/>
  <c r="T433" i="41"/>
  <c r="B434" i="41"/>
  <c r="D434" i="41"/>
  <c r="E434" i="41"/>
  <c r="F434" i="41"/>
  <c r="G434" i="41"/>
  <c r="H434" i="41"/>
  <c r="I434" i="41"/>
  <c r="J434" i="41"/>
  <c r="K434" i="41"/>
  <c r="L434" i="41"/>
  <c r="N434" i="41"/>
  <c r="O434" i="41"/>
  <c r="P434" i="41"/>
  <c r="Q434" i="41"/>
  <c r="R434" i="41"/>
  <c r="T434" i="41"/>
  <c r="Z5" i="42"/>
  <c r="Z4" i="42"/>
  <c r="Z6" i="42"/>
  <c r="Z7" i="42"/>
  <c r="Z8" i="42"/>
  <c r="Z9" i="42"/>
  <c r="Z10" i="42"/>
  <c r="Z11" i="42"/>
  <c r="Z12" i="42"/>
  <c r="AA5" i="42"/>
  <c r="AE5" i="42"/>
  <c r="AE4" i="42"/>
  <c r="AE6" i="42"/>
  <c r="AE7" i="42"/>
  <c r="AE8" i="42"/>
  <c r="AE9" i="42"/>
  <c r="AE10" i="42"/>
  <c r="AE11" i="42"/>
  <c r="AE12" i="42"/>
  <c r="AF5" i="42"/>
  <c r="AJ5" i="42"/>
  <c r="AJ4" i="42"/>
  <c r="AJ6" i="42"/>
  <c r="AJ7" i="42"/>
  <c r="AJ8" i="42"/>
  <c r="AJ9" i="42"/>
  <c r="AJ10" i="42"/>
  <c r="AJ11" i="42"/>
  <c r="AJ12" i="42"/>
  <c r="AK5" i="42"/>
  <c r="AO5" i="42"/>
  <c r="AO4" i="42"/>
  <c r="AO6" i="42"/>
  <c r="AO7" i="42"/>
  <c r="AO8" i="42"/>
  <c r="AO9" i="42"/>
  <c r="AO10" i="42"/>
  <c r="AO11" i="42"/>
  <c r="AO12" i="42"/>
  <c r="AP5" i="42"/>
  <c r="AA6" i="42"/>
  <c r="AF6" i="42"/>
  <c r="AK6" i="42"/>
  <c r="AP6" i="42"/>
  <c r="AA7" i="42"/>
  <c r="AF7" i="42"/>
  <c r="AK7" i="42"/>
  <c r="AP7" i="42"/>
  <c r="AA8" i="42"/>
  <c r="AF8" i="42"/>
  <c r="AK8" i="42"/>
  <c r="AP8" i="42"/>
  <c r="AA9" i="42"/>
  <c r="AF9" i="42"/>
  <c r="AK9" i="42"/>
  <c r="AP9" i="42"/>
  <c r="AA4" i="42"/>
  <c r="AA10" i="42"/>
  <c r="X10" i="42"/>
  <c r="AF4" i="42"/>
  <c r="AF10" i="42"/>
  <c r="AC10" i="42"/>
  <c r="AK4" i="42"/>
  <c r="AK10" i="42"/>
  <c r="AH10" i="42"/>
  <c r="AP4" i="42"/>
  <c r="AP10" i="42"/>
  <c r="AM10" i="42"/>
  <c r="AA11" i="42"/>
  <c r="X11" i="42"/>
  <c r="AF11" i="42"/>
  <c r="AC11" i="42"/>
  <c r="AK11" i="42"/>
  <c r="AH11" i="42"/>
  <c r="AP11" i="42"/>
  <c r="AM11" i="42"/>
  <c r="AA12" i="42"/>
  <c r="X12" i="42"/>
  <c r="AF12" i="42"/>
  <c r="AC12" i="42"/>
  <c r="AK12" i="42"/>
  <c r="AH12" i="42"/>
  <c r="AP12" i="42"/>
  <c r="AM12" i="42"/>
  <c r="Z17" i="42"/>
  <c r="AG17" i="42"/>
  <c r="AH17" i="42"/>
  <c r="Z18" i="42"/>
  <c r="AG18" i="42"/>
  <c r="AH18" i="42"/>
  <c r="Z19" i="42"/>
  <c r="AG19" i="42"/>
  <c r="AH19" i="42"/>
  <c r="Z20" i="42"/>
  <c r="AG20" i="42"/>
  <c r="AH20" i="42"/>
  <c r="Z21" i="42"/>
  <c r="AG21" i="42"/>
  <c r="AH21" i="42"/>
  <c r="Z22" i="42"/>
  <c r="AG22" i="42"/>
  <c r="AH22" i="42"/>
  <c r="Z23" i="42"/>
  <c r="AG23" i="42"/>
  <c r="AH23" i="42"/>
  <c r="Z24" i="42"/>
  <c r="AG24" i="42"/>
  <c r="AH24" i="42"/>
  <c r="Z25" i="42"/>
  <c r="AG25" i="42"/>
  <c r="AH25" i="42"/>
  <c r="C381" i="42"/>
  <c r="B381" i="42"/>
  <c r="D381" i="42"/>
  <c r="E381" i="42"/>
  <c r="F381" i="42"/>
  <c r="G381" i="42"/>
  <c r="H381" i="42"/>
  <c r="I381" i="42"/>
  <c r="J381" i="42"/>
  <c r="K381" i="42"/>
  <c r="C382" i="42"/>
  <c r="B382" i="42"/>
  <c r="D382" i="42"/>
  <c r="E382" i="42"/>
  <c r="F382" i="42"/>
  <c r="G382" i="42"/>
  <c r="H382" i="42"/>
  <c r="I382" i="42"/>
  <c r="J382" i="42"/>
  <c r="K382" i="42"/>
  <c r="C383" i="42"/>
  <c r="B383" i="42"/>
  <c r="D383" i="42"/>
  <c r="E383" i="42"/>
  <c r="F383" i="42"/>
  <c r="G383" i="42"/>
  <c r="H383" i="42"/>
  <c r="I383" i="42"/>
  <c r="J383" i="42"/>
  <c r="K383" i="42"/>
  <c r="H387" i="42"/>
  <c r="I387" i="42"/>
  <c r="J387" i="42"/>
  <c r="K387" i="42"/>
  <c r="L387" i="42"/>
  <c r="M387" i="42"/>
  <c r="N387" i="42"/>
  <c r="O387" i="42"/>
  <c r="P387" i="42"/>
  <c r="Q387" i="42"/>
  <c r="R387" i="42"/>
  <c r="S387" i="42"/>
  <c r="H388" i="42"/>
  <c r="I388" i="42"/>
  <c r="J388" i="42"/>
  <c r="L388" i="42"/>
  <c r="M388" i="42"/>
  <c r="N388" i="42"/>
  <c r="O388" i="42"/>
  <c r="P388" i="42"/>
  <c r="Q388" i="42"/>
  <c r="R388" i="42"/>
  <c r="S388" i="42"/>
  <c r="H389" i="42"/>
  <c r="I389" i="42"/>
  <c r="J389" i="42"/>
  <c r="K389" i="42"/>
  <c r="M389" i="42"/>
  <c r="N389" i="42"/>
  <c r="O389" i="42"/>
  <c r="P389" i="42"/>
  <c r="Q389" i="42"/>
  <c r="R389" i="42"/>
  <c r="S389" i="42"/>
  <c r="H390" i="42"/>
  <c r="I390" i="42"/>
  <c r="J390" i="42"/>
  <c r="K390" i="42"/>
  <c r="L390" i="42"/>
  <c r="N390" i="42"/>
  <c r="O390" i="42"/>
  <c r="P390" i="42"/>
  <c r="Q390" i="42"/>
  <c r="R390" i="42"/>
  <c r="S390" i="42"/>
  <c r="H391" i="42"/>
  <c r="I391" i="42"/>
  <c r="J391" i="42"/>
  <c r="K391" i="42"/>
  <c r="L391" i="42"/>
  <c r="M391" i="42"/>
  <c r="O391" i="42"/>
  <c r="P391" i="42"/>
  <c r="Q391" i="42"/>
  <c r="R391" i="42"/>
  <c r="S391" i="42"/>
  <c r="H392" i="42"/>
  <c r="I392" i="42"/>
  <c r="J392" i="42"/>
  <c r="K392" i="42"/>
  <c r="L392" i="42"/>
  <c r="M392" i="42"/>
  <c r="N392" i="42"/>
  <c r="P392" i="42"/>
  <c r="Q392" i="42"/>
  <c r="R392" i="42"/>
  <c r="S392" i="42"/>
  <c r="H393" i="42"/>
  <c r="I393" i="42"/>
  <c r="J393" i="42"/>
  <c r="K393" i="42"/>
  <c r="L393" i="42"/>
  <c r="M393" i="42"/>
  <c r="N393" i="42"/>
  <c r="O393" i="42"/>
  <c r="Q393" i="42"/>
  <c r="R393" i="42"/>
  <c r="S393" i="42"/>
  <c r="B394" i="42"/>
  <c r="C394" i="42"/>
  <c r="D394" i="42"/>
  <c r="E394" i="42"/>
  <c r="F394" i="42"/>
  <c r="G394" i="42"/>
  <c r="I394" i="42"/>
  <c r="J394" i="42"/>
  <c r="K394" i="42"/>
  <c r="L394" i="42"/>
  <c r="M394" i="42"/>
  <c r="N394" i="42"/>
  <c r="O394" i="42"/>
  <c r="P394" i="42"/>
  <c r="R394" i="42"/>
  <c r="S394" i="42"/>
  <c r="B395" i="42"/>
  <c r="C395" i="42"/>
  <c r="D395" i="42"/>
  <c r="E395" i="42"/>
  <c r="F395" i="42"/>
  <c r="G395" i="42"/>
  <c r="H395" i="42"/>
  <c r="J395" i="42"/>
  <c r="K395" i="42"/>
  <c r="L395" i="42"/>
  <c r="M395" i="42"/>
  <c r="N395" i="42"/>
  <c r="O395" i="42"/>
  <c r="P395" i="42"/>
  <c r="Q395" i="42"/>
  <c r="S395" i="42"/>
  <c r="B396" i="42"/>
  <c r="C396" i="42"/>
  <c r="D396" i="42"/>
  <c r="E396" i="42"/>
  <c r="F396" i="42"/>
  <c r="G396" i="42"/>
  <c r="H396" i="42"/>
  <c r="I396" i="42"/>
  <c r="K396" i="42"/>
  <c r="L396" i="42"/>
  <c r="M396" i="42"/>
  <c r="N396" i="42"/>
  <c r="O396" i="42"/>
  <c r="P396" i="42"/>
  <c r="Q396" i="42"/>
  <c r="R396" i="42"/>
  <c r="X4" i="42"/>
  <c r="C402" i="42"/>
  <c r="H401" i="42"/>
  <c r="H400" i="42"/>
  <c r="N400" i="42"/>
  <c r="X5" i="42"/>
  <c r="C403" i="42"/>
  <c r="I401" i="42"/>
  <c r="I400" i="42"/>
  <c r="O400" i="42"/>
  <c r="X6" i="42"/>
  <c r="C404" i="42"/>
  <c r="J401" i="42"/>
  <c r="J400" i="42"/>
  <c r="P400" i="42"/>
  <c r="X7" i="42"/>
  <c r="C405" i="42"/>
  <c r="K401" i="42"/>
  <c r="K400" i="42"/>
  <c r="Q400" i="42"/>
  <c r="X8" i="42"/>
  <c r="C406" i="42"/>
  <c r="L401" i="42"/>
  <c r="L400" i="42"/>
  <c r="R400" i="42"/>
  <c r="X9" i="42"/>
  <c r="C407" i="42"/>
  <c r="M401" i="42"/>
  <c r="M400" i="42"/>
  <c r="S400" i="42"/>
  <c r="N401" i="42"/>
  <c r="O401" i="42"/>
  <c r="P401" i="42"/>
  <c r="Q401" i="42"/>
  <c r="R401" i="42"/>
  <c r="S401" i="42"/>
  <c r="B402" i="42"/>
  <c r="D402" i="42"/>
  <c r="E402" i="42"/>
  <c r="F402" i="42"/>
  <c r="G402" i="42"/>
  <c r="I402" i="42"/>
  <c r="J402" i="42"/>
  <c r="K402" i="42"/>
  <c r="L402" i="42"/>
  <c r="M402" i="42"/>
  <c r="O402" i="42"/>
  <c r="P402" i="42"/>
  <c r="Q402" i="42"/>
  <c r="R402" i="42"/>
  <c r="S402" i="42"/>
  <c r="T402" i="42"/>
  <c r="B403" i="42"/>
  <c r="D403" i="42"/>
  <c r="E403" i="42"/>
  <c r="F403" i="42"/>
  <c r="G403" i="42"/>
  <c r="H403" i="42"/>
  <c r="J403" i="42"/>
  <c r="K403" i="42"/>
  <c r="L403" i="42"/>
  <c r="M403" i="42"/>
  <c r="N403" i="42"/>
  <c r="P403" i="42"/>
  <c r="Q403" i="42"/>
  <c r="R403" i="42"/>
  <c r="S403" i="42"/>
  <c r="T403" i="42"/>
  <c r="B404" i="42"/>
  <c r="D404" i="42"/>
  <c r="E404" i="42"/>
  <c r="F404" i="42"/>
  <c r="G404" i="42"/>
  <c r="H404" i="42"/>
  <c r="I404" i="42"/>
  <c r="K404" i="42"/>
  <c r="L404" i="42"/>
  <c r="M404" i="42"/>
  <c r="N404" i="42"/>
  <c r="O404" i="42"/>
  <c r="Q404" i="42"/>
  <c r="R404" i="42"/>
  <c r="S404" i="42"/>
  <c r="T404" i="42"/>
  <c r="B405" i="42"/>
  <c r="D405" i="42"/>
  <c r="E405" i="42"/>
  <c r="F405" i="42"/>
  <c r="G405" i="42"/>
  <c r="H405" i="42"/>
  <c r="I405" i="42"/>
  <c r="J405" i="42"/>
  <c r="L405" i="42"/>
  <c r="M405" i="42"/>
  <c r="N405" i="42"/>
  <c r="O405" i="42"/>
  <c r="P405" i="42"/>
  <c r="R405" i="42"/>
  <c r="S405" i="42"/>
  <c r="T405" i="42"/>
  <c r="B406" i="42"/>
  <c r="D406" i="42"/>
  <c r="E406" i="42"/>
  <c r="F406" i="42"/>
  <c r="G406" i="42"/>
  <c r="H406" i="42"/>
  <c r="I406" i="42"/>
  <c r="J406" i="42"/>
  <c r="K406" i="42"/>
  <c r="M406" i="42"/>
  <c r="N406" i="42"/>
  <c r="O406" i="42"/>
  <c r="P406" i="42"/>
  <c r="Q406" i="42"/>
  <c r="S406" i="42"/>
  <c r="T406" i="42"/>
  <c r="B407" i="42"/>
  <c r="D407" i="42"/>
  <c r="E407" i="42"/>
  <c r="F407" i="42"/>
  <c r="G407" i="42"/>
  <c r="H407" i="42"/>
  <c r="I407" i="42"/>
  <c r="J407" i="42"/>
  <c r="K407" i="42"/>
  <c r="L407" i="42"/>
  <c r="N407" i="42"/>
  <c r="O407" i="42"/>
  <c r="P407" i="42"/>
  <c r="Q407" i="42"/>
  <c r="R407" i="42"/>
  <c r="T407" i="42"/>
  <c r="AC4" i="42"/>
  <c r="C411" i="42"/>
  <c r="H410" i="42"/>
  <c r="H409" i="42"/>
  <c r="N409" i="42"/>
  <c r="AC5" i="42"/>
  <c r="C412" i="42"/>
  <c r="I410" i="42"/>
  <c r="I409" i="42"/>
  <c r="O409" i="42"/>
  <c r="AC6" i="42"/>
  <c r="C413" i="42"/>
  <c r="J410" i="42"/>
  <c r="J409" i="42"/>
  <c r="P409" i="42"/>
  <c r="AC7" i="42"/>
  <c r="C414" i="42"/>
  <c r="K410" i="42"/>
  <c r="K409" i="42"/>
  <c r="Q409" i="42"/>
  <c r="AC8" i="42"/>
  <c r="C415" i="42"/>
  <c r="L410" i="42"/>
  <c r="L409" i="42"/>
  <c r="R409" i="42"/>
  <c r="AC9" i="42"/>
  <c r="C416" i="42"/>
  <c r="M410" i="42"/>
  <c r="M409" i="42"/>
  <c r="S409" i="42"/>
  <c r="N410" i="42"/>
  <c r="O410" i="42"/>
  <c r="P410" i="42"/>
  <c r="Q410" i="42"/>
  <c r="R410" i="42"/>
  <c r="S410" i="42"/>
  <c r="B411" i="42"/>
  <c r="D411" i="42"/>
  <c r="E411" i="42"/>
  <c r="F411" i="42"/>
  <c r="G411" i="42"/>
  <c r="I411" i="42"/>
  <c r="J411" i="42"/>
  <c r="K411" i="42"/>
  <c r="L411" i="42"/>
  <c r="M411" i="42"/>
  <c r="O411" i="42"/>
  <c r="P411" i="42"/>
  <c r="Q411" i="42"/>
  <c r="R411" i="42"/>
  <c r="S411" i="42"/>
  <c r="T411" i="42"/>
  <c r="B412" i="42"/>
  <c r="D412" i="42"/>
  <c r="E412" i="42"/>
  <c r="F412" i="42"/>
  <c r="G412" i="42"/>
  <c r="H412" i="42"/>
  <c r="J412" i="42"/>
  <c r="K412" i="42"/>
  <c r="L412" i="42"/>
  <c r="M412" i="42"/>
  <c r="N412" i="42"/>
  <c r="P412" i="42"/>
  <c r="Q412" i="42"/>
  <c r="R412" i="42"/>
  <c r="S412" i="42"/>
  <c r="T412" i="42"/>
  <c r="B413" i="42"/>
  <c r="D413" i="42"/>
  <c r="E413" i="42"/>
  <c r="F413" i="42"/>
  <c r="G413" i="42"/>
  <c r="H413" i="42"/>
  <c r="I413" i="42"/>
  <c r="K413" i="42"/>
  <c r="L413" i="42"/>
  <c r="M413" i="42"/>
  <c r="N413" i="42"/>
  <c r="O413" i="42"/>
  <c r="Q413" i="42"/>
  <c r="R413" i="42"/>
  <c r="S413" i="42"/>
  <c r="T413" i="42"/>
  <c r="B414" i="42"/>
  <c r="D414" i="42"/>
  <c r="E414" i="42"/>
  <c r="F414" i="42"/>
  <c r="G414" i="42"/>
  <c r="H414" i="42"/>
  <c r="I414" i="42"/>
  <c r="J414" i="42"/>
  <c r="L414" i="42"/>
  <c r="M414" i="42"/>
  <c r="N414" i="42"/>
  <c r="O414" i="42"/>
  <c r="P414" i="42"/>
  <c r="R414" i="42"/>
  <c r="S414" i="42"/>
  <c r="T414" i="42"/>
  <c r="B415" i="42"/>
  <c r="D415" i="42"/>
  <c r="E415" i="42"/>
  <c r="F415" i="42"/>
  <c r="G415" i="42"/>
  <c r="H415" i="42"/>
  <c r="I415" i="42"/>
  <c r="J415" i="42"/>
  <c r="K415" i="42"/>
  <c r="M415" i="42"/>
  <c r="N415" i="42"/>
  <c r="O415" i="42"/>
  <c r="P415" i="42"/>
  <c r="Q415" i="42"/>
  <c r="S415" i="42"/>
  <c r="T415" i="42"/>
  <c r="B416" i="42"/>
  <c r="D416" i="42"/>
  <c r="E416" i="42"/>
  <c r="F416" i="42"/>
  <c r="G416" i="42"/>
  <c r="H416" i="42"/>
  <c r="I416" i="42"/>
  <c r="J416" i="42"/>
  <c r="K416" i="42"/>
  <c r="L416" i="42"/>
  <c r="N416" i="42"/>
  <c r="O416" i="42"/>
  <c r="P416" i="42"/>
  <c r="Q416" i="42"/>
  <c r="R416" i="42"/>
  <c r="T416" i="42"/>
  <c r="AH4" i="42"/>
  <c r="C420" i="42"/>
  <c r="H419" i="42"/>
  <c r="H418" i="42"/>
  <c r="N418" i="42"/>
  <c r="AH5" i="42"/>
  <c r="C421" i="42"/>
  <c r="I419" i="42"/>
  <c r="I418" i="42"/>
  <c r="O418" i="42"/>
  <c r="AH6" i="42"/>
  <c r="C422" i="42"/>
  <c r="J419" i="42"/>
  <c r="J418" i="42"/>
  <c r="P418" i="42"/>
  <c r="AH7" i="42"/>
  <c r="C423" i="42"/>
  <c r="K419" i="42"/>
  <c r="K418" i="42"/>
  <c r="Q418" i="42"/>
  <c r="AH8" i="42"/>
  <c r="C424" i="42"/>
  <c r="L419" i="42"/>
  <c r="L418" i="42"/>
  <c r="R418" i="42"/>
  <c r="AH9" i="42"/>
  <c r="C425" i="42"/>
  <c r="M419" i="42"/>
  <c r="M418" i="42"/>
  <c r="S418" i="42"/>
  <c r="N419" i="42"/>
  <c r="O419" i="42"/>
  <c r="P419" i="42"/>
  <c r="Q419" i="42"/>
  <c r="R419" i="42"/>
  <c r="S419" i="42"/>
  <c r="B420" i="42"/>
  <c r="D420" i="42"/>
  <c r="E420" i="42"/>
  <c r="F420" i="42"/>
  <c r="G420" i="42"/>
  <c r="I420" i="42"/>
  <c r="J420" i="42"/>
  <c r="K420" i="42"/>
  <c r="L420" i="42"/>
  <c r="M420" i="42"/>
  <c r="O420" i="42"/>
  <c r="P420" i="42"/>
  <c r="Q420" i="42"/>
  <c r="R420" i="42"/>
  <c r="S420" i="42"/>
  <c r="T420" i="42"/>
  <c r="B421" i="42"/>
  <c r="D421" i="42"/>
  <c r="E421" i="42"/>
  <c r="F421" i="42"/>
  <c r="G421" i="42"/>
  <c r="H421" i="42"/>
  <c r="J421" i="42"/>
  <c r="K421" i="42"/>
  <c r="L421" i="42"/>
  <c r="M421" i="42"/>
  <c r="N421" i="42"/>
  <c r="P421" i="42"/>
  <c r="Q421" i="42"/>
  <c r="R421" i="42"/>
  <c r="S421" i="42"/>
  <c r="T421" i="42"/>
  <c r="B422" i="42"/>
  <c r="D422" i="42"/>
  <c r="E422" i="42"/>
  <c r="F422" i="42"/>
  <c r="G422" i="42"/>
  <c r="H422" i="42"/>
  <c r="I422" i="42"/>
  <c r="K422" i="42"/>
  <c r="L422" i="42"/>
  <c r="M422" i="42"/>
  <c r="N422" i="42"/>
  <c r="O422" i="42"/>
  <c r="Q422" i="42"/>
  <c r="R422" i="42"/>
  <c r="S422" i="42"/>
  <c r="T422" i="42"/>
  <c r="B423" i="42"/>
  <c r="D423" i="42"/>
  <c r="E423" i="42"/>
  <c r="F423" i="42"/>
  <c r="G423" i="42"/>
  <c r="H423" i="42"/>
  <c r="I423" i="42"/>
  <c r="J423" i="42"/>
  <c r="L423" i="42"/>
  <c r="M423" i="42"/>
  <c r="N423" i="42"/>
  <c r="O423" i="42"/>
  <c r="P423" i="42"/>
  <c r="R423" i="42"/>
  <c r="S423" i="42"/>
  <c r="T423" i="42"/>
  <c r="B424" i="42"/>
  <c r="D424" i="42"/>
  <c r="E424" i="42"/>
  <c r="F424" i="42"/>
  <c r="G424" i="42"/>
  <c r="H424" i="42"/>
  <c r="I424" i="42"/>
  <c r="J424" i="42"/>
  <c r="K424" i="42"/>
  <c r="M424" i="42"/>
  <c r="N424" i="42"/>
  <c r="O424" i="42"/>
  <c r="P424" i="42"/>
  <c r="Q424" i="42"/>
  <c r="S424" i="42"/>
  <c r="T424" i="42"/>
  <c r="B425" i="42"/>
  <c r="D425" i="42"/>
  <c r="E425" i="42"/>
  <c r="F425" i="42"/>
  <c r="G425" i="42"/>
  <c r="H425" i="42"/>
  <c r="I425" i="42"/>
  <c r="J425" i="42"/>
  <c r="K425" i="42"/>
  <c r="L425" i="42"/>
  <c r="N425" i="42"/>
  <c r="O425" i="42"/>
  <c r="P425" i="42"/>
  <c r="Q425" i="42"/>
  <c r="R425" i="42"/>
  <c r="T425" i="42"/>
  <c r="AM4" i="42"/>
  <c r="C429" i="42"/>
  <c r="H428" i="42"/>
  <c r="H427" i="42"/>
  <c r="N427" i="42"/>
  <c r="AM5" i="42"/>
  <c r="C430" i="42"/>
  <c r="I428" i="42"/>
  <c r="I427" i="42"/>
  <c r="O427" i="42"/>
  <c r="AM6" i="42"/>
  <c r="C431" i="42"/>
  <c r="J428" i="42"/>
  <c r="J427" i="42"/>
  <c r="P427" i="42"/>
  <c r="AM7" i="42"/>
  <c r="C432" i="42"/>
  <c r="K428" i="42"/>
  <c r="K427" i="42"/>
  <c r="Q427" i="42"/>
  <c r="AM8" i="42"/>
  <c r="C433" i="42"/>
  <c r="L428" i="42"/>
  <c r="L427" i="42"/>
  <c r="R427" i="42"/>
  <c r="AM9" i="42"/>
  <c r="C434" i="42"/>
  <c r="M428" i="42"/>
  <c r="M427" i="42"/>
  <c r="S427" i="42"/>
  <c r="N428" i="42"/>
  <c r="O428" i="42"/>
  <c r="P428" i="42"/>
  <c r="Q428" i="42"/>
  <c r="R428" i="42"/>
  <c r="S428" i="42"/>
  <c r="B429" i="42"/>
  <c r="D429" i="42"/>
  <c r="E429" i="42"/>
  <c r="F429" i="42"/>
  <c r="G429" i="42"/>
  <c r="I429" i="42"/>
  <c r="J429" i="42"/>
  <c r="K429" i="42"/>
  <c r="L429" i="42"/>
  <c r="M429" i="42"/>
  <c r="O429" i="42"/>
  <c r="P429" i="42"/>
  <c r="Q429" i="42"/>
  <c r="R429" i="42"/>
  <c r="S429" i="42"/>
  <c r="T429" i="42"/>
  <c r="B430" i="42"/>
  <c r="D430" i="42"/>
  <c r="E430" i="42"/>
  <c r="F430" i="42"/>
  <c r="G430" i="42"/>
  <c r="H430" i="42"/>
  <c r="J430" i="42"/>
  <c r="K430" i="42"/>
  <c r="L430" i="42"/>
  <c r="M430" i="42"/>
  <c r="N430" i="42"/>
  <c r="P430" i="42"/>
  <c r="Q430" i="42"/>
  <c r="R430" i="42"/>
  <c r="S430" i="42"/>
  <c r="T430" i="42"/>
  <c r="B431" i="42"/>
  <c r="D431" i="42"/>
  <c r="E431" i="42"/>
  <c r="F431" i="42"/>
  <c r="G431" i="42"/>
  <c r="H431" i="42"/>
  <c r="I431" i="42"/>
  <c r="K431" i="42"/>
  <c r="L431" i="42"/>
  <c r="M431" i="42"/>
  <c r="N431" i="42"/>
  <c r="O431" i="42"/>
  <c r="Q431" i="42"/>
  <c r="R431" i="42"/>
  <c r="S431" i="42"/>
  <c r="T431" i="42"/>
  <c r="B432" i="42"/>
  <c r="D432" i="42"/>
  <c r="E432" i="42"/>
  <c r="F432" i="42"/>
  <c r="G432" i="42"/>
  <c r="H432" i="42"/>
  <c r="I432" i="42"/>
  <c r="J432" i="42"/>
  <c r="L432" i="42"/>
  <c r="M432" i="42"/>
  <c r="N432" i="42"/>
  <c r="O432" i="42"/>
  <c r="P432" i="42"/>
  <c r="R432" i="42"/>
  <c r="S432" i="42"/>
  <c r="T432" i="42"/>
  <c r="B433" i="42"/>
  <c r="D433" i="42"/>
  <c r="E433" i="42"/>
  <c r="F433" i="42"/>
  <c r="G433" i="42"/>
  <c r="H433" i="42"/>
  <c r="I433" i="42"/>
  <c r="J433" i="42"/>
  <c r="K433" i="42"/>
  <c r="M433" i="42"/>
  <c r="N433" i="42"/>
  <c r="O433" i="42"/>
  <c r="P433" i="42"/>
  <c r="Q433" i="42"/>
  <c r="S433" i="42"/>
  <c r="T433" i="42"/>
  <c r="B434" i="42"/>
  <c r="D434" i="42"/>
  <c r="E434" i="42"/>
  <c r="F434" i="42"/>
  <c r="G434" i="42"/>
  <c r="H434" i="42"/>
  <c r="I434" i="42"/>
  <c r="J434" i="42"/>
  <c r="K434" i="42"/>
  <c r="L434" i="42"/>
  <c r="N434" i="42"/>
  <c r="O434" i="42"/>
  <c r="P434" i="42"/>
  <c r="Q434" i="42"/>
  <c r="R434" i="42"/>
  <c r="T434" i="42"/>
  <c r="Z5" i="43"/>
  <c r="Z4" i="43"/>
  <c r="Z6" i="43"/>
  <c r="Z7" i="43"/>
  <c r="Z8" i="43"/>
  <c r="Z9" i="43"/>
  <c r="Z10" i="43"/>
  <c r="Z11" i="43"/>
  <c r="Z12" i="43"/>
  <c r="AA5" i="43"/>
  <c r="AE5" i="43"/>
  <c r="AE4" i="43"/>
  <c r="AE6" i="43"/>
  <c r="AE7" i="43"/>
  <c r="AE8" i="43"/>
  <c r="AE9" i="43"/>
  <c r="AE10" i="43"/>
  <c r="AE11" i="43"/>
  <c r="AE12" i="43"/>
  <c r="AF5" i="43"/>
  <c r="AJ5" i="43"/>
  <c r="AJ4" i="43"/>
  <c r="AJ6" i="43"/>
  <c r="AJ7" i="43"/>
  <c r="AJ8" i="43"/>
  <c r="AJ9" i="43"/>
  <c r="AJ10" i="43"/>
  <c r="AJ11" i="43"/>
  <c r="AJ12" i="43"/>
  <c r="AK5" i="43"/>
  <c r="AO5" i="43"/>
  <c r="AO4" i="43"/>
  <c r="AO6" i="43"/>
  <c r="AO7" i="43"/>
  <c r="AO8" i="43"/>
  <c r="AO9" i="43"/>
  <c r="AO10" i="43"/>
  <c r="AO11" i="43"/>
  <c r="AO12" i="43"/>
  <c r="AP5" i="43"/>
  <c r="AA6" i="43"/>
  <c r="AF6" i="43"/>
  <c r="AK6" i="43"/>
  <c r="AP6" i="43"/>
  <c r="AA7" i="43"/>
  <c r="AF7" i="43"/>
  <c r="AK7" i="43"/>
  <c r="AP7" i="43"/>
  <c r="AA8" i="43"/>
  <c r="AF8" i="43"/>
  <c r="AK8" i="43"/>
  <c r="AP8" i="43"/>
  <c r="AA9" i="43"/>
  <c r="AF9" i="43"/>
  <c r="AK9" i="43"/>
  <c r="AP9" i="43"/>
  <c r="AA4" i="43"/>
  <c r="AA10" i="43"/>
  <c r="X10" i="43"/>
  <c r="AF4" i="43"/>
  <c r="AF10" i="43"/>
  <c r="AC10" i="43"/>
  <c r="AK4" i="43"/>
  <c r="AK10" i="43"/>
  <c r="AH10" i="43"/>
  <c r="AP4" i="43"/>
  <c r="AP10" i="43"/>
  <c r="AM10" i="43"/>
  <c r="AA11" i="43"/>
  <c r="X11" i="43"/>
  <c r="AF11" i="43"/>
  <c r="AC11" i="43"/>
  <c r="AK11" i="43"/>
  <c r="AH11" i="43"/>
  <c r="AP11" i="43"/>
  <c r="AM11" i="43"/>
  <c r="AA12" i="43"/>
  <c r="X12" i="43"/>
  <c r="AF12" i="43"/>
  <c r="AC12" i="43"/>
  <c r="AK12" i="43"/>
  <c r="AH12" i="43"/>
  <c r="AP12" i="43"/>
  <c r="AM12" i="43"/>
  <c r="Z17" i="43"/>
  <c r="AG17" i="43"/>
  <c r="AH17" i="43"/>
  <c r="Z18" i="43"/>
  <c r="AG18" i="43"/>
  <c r="AH18" i="43"/>
  <c r="Z19" i="43"/>
  <c r="AG19" i="43"/>
  <c r="AH19" i="43"/>
  <c r="Z20" i="43"/>
  <c r="AG20" i="43"/>
  <c r="AH20" i="43"/>
  <c r="Z21" i="43"/>
  <c r="AG21" i="43"/>
  <c r="AH21" i="43"/>
  <c r="Z22" i="43"/>
  <c r="AG22" i="43"/>
  <c r="AH22" i="43"/>
  <c r="Z23" i="43"/>
  <c r="AG23" i="43"/>
  <c r="AH23" i="43"/>
  <c r="Z24" i="43"/>
  <c r="AG24" i="43"/>
  <c r="AH24" i="43"/>
  <c r="Z25" i="43"/>
  <c r="AG25" i="43"/>
  <c r="AH25" i="43"/>
  <c r="C381" i="43"/>
  <c r="B381" i="43"/>
  <c r="D381" i="43"/>
  <c r="E381" i="43"/>
  <c r="F381" i="43"/>
  <c r="G381" i="43"/>
  <c r="H381" i="43"/>
  <c r="I381" i="43"/>
  <c r="J381" i="43"/>
  <c r="K381" i="43"/>
  <c r="C382" i="43"/>
  <c r="B382" i="43"/>
  <c r="D382" i="43"/>
  <c r="E382" i="43"/>
  <c r="F382" i="43"/>
  <c r="G382" i="43"/>
  <c r="H382" i="43"/>
  <c r="I382" i="43"/>
  <c r="J382" i="43"/>
  <c r="K382" i="43"/>
  <c r="C383" i="43"/>
  <c r="B383" i="43"/>
  <c r="D383" i="43"/>
  <c r="E383" i="43"/>
  <c r="F383" i="43"/>
  <c r="G383" i="43"/>
  <c r="H383" i="43"/>
  <c r="I383" i="43"/>
  <c r="J383" i="43"/>
  <c r="K383" i="43"/>
  <c r="H387" i="43"/>
  <c r="I387" i="43"/>
  <c r="J387" i="43"/>
  <c r="K387" i="43"/>
  <c r="L387" i="43"/>
  <c r="M387" i="43"/>
  <c r="N387" i="43"/>
  <c r="O387" i="43"/>
  <c r="P387" i="43"/>
  <c r="Q387" i="43"/>
  <c r="R387" i="43"/>
  <c r="S387" i="43"/>
  <c r="H388" i="43"/>
  <c r="I388" i="43"/>
  <c r="J388" i="43"/>
  <c r="L388" i="43"/>
  <c r="M388" i="43"/>
  <c r="N388" i="43"/>
  <c r="O388" i="43"/>
  <c r="P388" i="43"/>
  <c r="Q388" i="43"/>
  <c r="R388" i="43"/>
  <c r="S388" i="43"/>
  <c r="H389" i="43"/>
  <c r="I389" i="43"/>
  <c r="J389" i="43"/>
  <c r="K389" i="43"/>
  <c r="M389" i="43"/>
  <c r="N389" i="43"/>
  <c r="O389" i="43"/>
  <c r="P389" i="43"/>
  <c r="Q389" i="43"/>
  <c r="R389" i="43"/>
  <c r="S389" i="43"/>
  <c r="H390" i="43"/>
  <c r="I390" i="43"/>
  <c r="J390" i="43"/>
  <c r="K390" i="43"/>
  <c r="L390" i="43"/>
  <c r="N390" i="43"/>
  <c r="O390" i="43"/>
  <c r="P390" i="43"/>
  <c r="Q390" i="43"/>
  <c r="R390" i="43"/>
  <c r="S390" i="43"/>
  <c r="H391" i="43"/>
  <c r="I391" i="43"/>
  <c r="J391" i="43"/>
  <c r="K391" i="43"/>
  <c r="L391" i="43"/>
  <c r="M391" i="43"/>
  <c r="O391" i="43"/>
  <c r="P391" i="43"/>
  <c r="Q391" i="43"/>
  <c r="R391" i="43"/>
  <c r="S391" i="43"/>
  <c r="H392" i="43"/>
  <c r="I392" i="43"/>
  <c r="J392" i="43"/>
  <c r="K392" i="43"/>
  <c r="L392" i="43"/>
  <c r="M392" i="43"/>
  <c r="N392" i="43"/>
  <c r="P392" i="43"/>
  <c r="Q392" i="43"/>
  <c r="R392" i="43"/>
  <c r="S392" i="43"/>
  <c r="H393" i="43"/>
  <c r="I393" i="43"/>
  <c r="J393" i="43"/>
  <c r="K393" i="43"/>
  <c r="L393" i="43"/>
  <c r="M393" i="43"/>
  <c r="N393" i="43"/>
  <c r="O393" i="43"/>
  <c r="Q393" i="43"/>
  <c r="R393" i="43"/>
  <c r="S393" i="43"/>
  <c r="B394" i="43"/>
  <c r="C394" i="43"/>
  <c r="D394" i="43"/>
  <c r="E394" i="43"/>
  <c r="F394" i="43"/>
  <c r="G394" i="43"/>
  <c r="I394" i="43"/>
  <c r="J394" i="43"/>
  <c r="K394" i="43"/>
  <c r="L394" i="43"/>
  <c r="M394" i="43"/>
  <c r="N394" i="43"/>
  <c r="O394" i="43"/>
  <c r="P394" i="43"/>
  <c r="R394" i="43"/>
  <c r="S394" i="43"/>
  <c r="B395" i="43"/>
  <c r="C395" i="43"/>
  <c r="D395" i="43"/>
  <c r="E395" i="43"/>
  <c r="F395" i="43"/>
  <c r="G395" i="43"/>
  <c r="H395" i="43"/>
  <c r="J395" i="43"/>
  <c r="K395" i="43"/>
  <c r="L395" i="43"/>
  <c r="M395" i="43"/>
  <c r="N395" i="43"/>
  <c r="O395" i="43"/>
  <c r="P395" i="43"/>
  <c r="Q395" i="43"/>
  <c r="S395" i="43"/>
  <c r="B396" i="43"/>
  <c r="C396" i="43"/>
  <c r="D396" i="43"/>
  <c r="E396" i="43"/>
  <c r="F396" i="43"/>
  <c r="G396" i="43"/>
  <c r="H396" i="43"/>
  <c r="I396" i="43"/>
  <c r="K396" i="43"/>
  <c r="L396" i="43"/>
  <c r="M396" i="43"/>
  <c r="N396" i="43"/>
  <c r="O396" i="43"/>
  <c r="P396" i="43"/>
  <c r="Q396" i="43"/>
  <c r="R396" i="43"/>
  <c r="X4" i="43"/>
  <c r="C402" i="43"/>
  <c r="H401" i="43"/>
  <c r="H400" i="43"/>
  <c r="N400" i="43"/>
  <c r="X5" i="43"/>
  <c r="C403" i="43"/>
  <c r="I401" i="43"/>
  <c r="I400" i="43"/>
  <c r="O400" i="43"/>
  <c r="X6" i="43"/>
  <c r="C404" i="43"/>
  <c r="J401" i="43"/>
  <c r="J400" i="43"/>
  <c r="P400" i="43"/>
  <c r="X7" i="43"/>
  <c r="C405" i="43"/>
  <c r="K401" i="43"/>
  <c r="K400" i="43"/>
  <c r="Q400" i="43"/>
  <c r="X8" i="43"/>
  <c r="C406" i="43"/>
  <c r="L401" i="43"/>
  <c r="L400" i="43"/>
  <c r="R400" i="43"/>
  <c r="X9" i="43"/>
  <c r="C407" i="43"/>
  <c r="M401" i="43"/>
  <c r="M400" i="43"/>
  <c r="S400" i="43"/>
  <c r="N401" i="43"/>
  <c r="O401" i="43"/>
  <c r="P401" i="43"/>
  <c r="Q401" i="43"/>
  <c r="R401" i="43"/>
  <c r="S401" i="43"/>
  <c r="B402" i="43"/>
  <c r="D402" i="43"/>
  <c r="E402" i="43"/>
  <c r="F402" i="43"/>
  <c r="G402" i="43"/>
  <c r="I402" i="43"/>
  <c r="J402" i="43"/>
  <c r="K402" i="43"/>
  <c r="L402" i="43"/>
  <c r="M402" i="43"/>
  <c r="O402" i="43"/>
  <c r="P402" i="43"/>
  <c r="Q402" i="43"/>
  <c r="R402" i="43"/>
  <c r="S402" i="43"/>
  <c r="T402" i="43"/>
  <c r="B403" i="43"/>
  <c r="D403" i="43"/>
  <c r="E403" i="43"/>
  <c r="F403" i="43"/>
  <c r="G403" i="43"/>
  <c r="H403" i="43"/>
  <c r="J403" i="43"/>
  <c r="K403" i="43"/>
  <c r="L403" i="43"/>
  <c r="M403" i="43"/>
  <c r="N403" i="43"/>
  <c r="P403" i="43"/>
  <c r="Q403" i="43"/>
  <c r="R403" i="43"/>
  <c r="S403" i="43"/>
  <c r="T403" i="43"/>
  <c r="B404" i="43"/>
  <c r="D404" i="43"/>
  <c r="E404" i="43"/>
  <c r="F404" i="43"/>
  <c r="G404" i="43"/>
  <c r="H404" i="43"/>
  <c r="I404" i="43"/>
  <c r="K404" i="43"/>
  <c r="L404" i="43"/>
  <c r="M404" i="43"/>
  <c r="N404" i="43"/>
  <c r="O404" i="43"/>
  <c r="Q404" i="43"/>
  <c r="R404" i="43"/>
  <c r="S404" i="43"/>
  <c r="T404" i="43"/>
  <c r="B405" i="43"/>
  <c r="D405" i="43"/>
  <c r="E405" i="43"/>
  <c r="F405" i="43"/>
  <c r="G405" i="43"/>
  <c r="H405" i="43"/>
  <c r="I405" i="43"/>
  <c r="J405" i="43"/>
  <c r="L405" i="43"/>
  <c r="M405" i="43"/>
  <c r="N405" i="43"/>
  <c r="O405" i="43"/>
  <c r="P405" i="43"/>
  <c r="R405" i="43"/>
  <c r="S405" i="43"/>
  <c r="T405" i="43"/>
  <c r="B406" i="43"/>
  <c r="D406" i="43"/>
  <c r="E406" i="43"/>
  <c r="F406" i="43"/>
  <c r="G406" i="43"/>
  <c r="H406" i="43"/>
  <c r="I406" i="43"/>
  <c r="J406" i="43"/>
  <c r="K406" i="43"/>
  <c r="M406" i="43"/>
  <c r="N406" i="43"/>
  <c r="O406" i="43"/>
  <c r="P406" i="43"/>
  <c r="Q406" i="43"/>
  <c r="S406" i="43"/>
  <c r="T406" i="43"/>
  <c r="B407" i="43"/>
  <c r="D407" i="43"/>
  <c r="E407" i="43"/>
  <c r="F407" i="43"/>
  <c r="G407" i="43"/>
  <c r="H407" i="43"/>
  <c r="I407" i="43"/>
  <c r="J407" i="43"/>
  <c r="K407" i="43"/>
  <c r="L407" i="43"/>
  <c r="N407" i="43"/>
  <c r="O407" i="43"/>
  <c r="P407" i="43"/>
  <c r="Q407" i="43"/>
  <c r="R407" i="43"/>
  <c r="T407" i="43"/>
  <c r="AC4" i="43"/>
  <c r="C411" i="43"/>
  <c r="H410" i="43"/>
  <c r="H409" i="43"/>
  <c r="N409" i="43"/>
  <c r="AC5" i="43"/>
  <c r="C412" i="43"/>
  <c r="I410" i="43"/>
  <c r="I409" i="43"/>
  <c r="O409" i="43"/>
  <c r="AC6" i="43"/>
  <c r="C413" i="43"/>
  <c r="J410" i="43"/>
  <c r="J409" i="43"/>
  <c r="P409" i="43"/>
  <c r="AC7" i="43"/>
  <c r="C414" i="43"/>
  <c r="K410" i="43"/>
  <c r="K409" i="43"/>
  <c r="Q409" i="43"/>
  <c r="AC8" i="43"/>
  <c r="C415" i="43"/>
  <c r="L410" i="43"/>
  <c r="L409" i="43"/>
  <c r="R409" i="43"/>
  <c r="AC9" i="43"/>
  <c r="C416" i="43"/>
  <c r="M410" i="43"/>
  <c r="M409" i="43"/>
  <c r="S409" i="43"/>
  <c r="N410" i="43"/>
  <c r="O410" i="43"/>
  <c r="P410" i="43"/>
  <c r="Q410" i="43"/>
  <c r="R410" i="43"/>
  <c r="S410" i="43"/>
  <c r="B411" i="43"/>
  <c r="D411" i="43"/>
  <c r="E411" i="43"/>
  <c r="F411" i="43"/>
  <c r="G411" i="43"/>
  <c r="I411" i="43"/>
  <c r="J411" i="43"/>
  <c r="K411" i="43"/>
  <c r="L411" i="43"/>
  <c r="M411" i="43"/>
  <c r="O411" i="43"/>
  <c r="P411" i="43"/>
  <c r="Q411" i="43"/>
  <c r="R411" i="43"/>
  <c r="S411" i="43"/>
  <c r="T411" i="43"/>
  <c r="B412" i="43"/>
  <c r="D412" i="43"/>
  <c r="E412" i="43"/>
  <c r="F412" i="43"/>
  <c r="G412" i="43"/>
  <c r="H412" i="43"/>
  <c r="J412" i="43"/>
  <c r="K412" i="43"/>
  <c r="L412" i="43"/>
  <c r="M412" i="43"/>
  <c r="N412" i="43"/>
  <c r="P412" i="43"/>
  <c r="Q412" i="43"/>
  <c r="R412" i="43"/>
  <c r="S412" i="43"/>
  <c r="T412" i="43"/>
  <c r="B413" i="43"/>
  <c r="D413" i="43"/>
  <c r="E413" i="43"/>
  <c r="F413" i="43"/>
  <c r="G413" i="43"/>
  <c r="H413" i="43"/>
  <c r="I413" i="43"/>
  <c r="K413" i="43"/>
  <c r="L413" i="43"/>
  <c r="M413" i="43"/>
  <c r="N413" i="43"/>
  <c r="O413" i="43"/>
  <c r="Q413" i="43"/>
  <c r="R413" i="43"/>
  <c r="S413" i="43"/>
  <c r="T413" i="43"/>
  <c r="B414" i="43"/>
  <c r="D414" i="43"/>
  <c r="E414" i="43"/>
  <c r="F414" i="43"/>
  <c r="G414" i="43"/>
  <c r="H414" i="43"/>
  <c r="I414" i="43"/>
  <c r="J414" i="43"/>
  <c r="L414" i="43"/>
  <c r="M414" i="43"/>
  <c r="N414" i="43"/>
  <c r="O414" i="43"/>
  <c r="P414" i="43"/>
  <c r="R414" i="43"/>
  <c r="S414" i="43"/>
  <c r="T414" i="43"/>
  <c r="B415" i="43"/>
  <c r="D415" i="43"/>
  <c r="E415" i="43"/>
  <c r="F415" i="43"/>
  <c r="G415" i="43"/>
  <c r="H415" i="43"/>
  <c r="I415" i="43"/>
  <c r="J415" i="43"/>
  <c r="K415" i="43"/>
  <c r="M415" i="43"/>
  <c r="N415" i="43"/>
  <c r="O415" i="43"/>
  <c r="P415" i="43"/>
  <c r="Q415" i="43"/>
  <c r="S415" i="43"/>
  <c r="T415" i="43"/>
  <c r="B416" i="43"/>
  <c r="D416" i="43"/>
  <c r="E416" i="43"/>
  <c r="F416" i="43"/>
  <c r="G416" i="43"/>
  <c r="H416" i="43"/>
  <c r="I416" i="43"/>
  <c r="J416" i="43"/>
  <c r="K416" i="43"/>
  <c r="L416" i="43"/>
  <c r="N416" i="43"/>
  <c r="O416" i="43"/>
  <c r="P416" i="43"/>
  <c r="Q416" i="43"/>
  <c r="R416" i="43"/>
  <c r="T416" i="43"/>
  <c r="AH4" i="43"/>
  <c r="C420" i="43"/>
  <c r="H419" i="43"/>
  <c r="H418" i="43"/>
  <c r="N418" i="43"/>
  <c r="AH5" i="43"/>
  <c r="C421" i="43"/>
  <c r="I419" i="43"/>
  <c r="I418" i="43"/>
  <c r="O418" i="43"/>
  <c r="AH6" i="43"/>
  <c r="C422" i="43"/>
  <c r="J419" i="43"/>
  <c r="J418" i="43"/>
  <c r="P418" i="43"/>
  <c r="AH7" i="43"/>
  <c r="C423" i="43"/>
  <c r="K419" i="43"/>
  <c r="K418" i="43"/>
  <c r="Q418" i="43"/>
  <c r="AH8" i="43"/>
  <c r="C424" i="43"/>
  <c r="L419" i="43"/>
  <c r="L418" i="43"/>
  <c r="R418" i="43"/>
  <c r="AH9" i="43"/>
  <c r="C425" i="43"/>
  <c r="M419" i="43"/>
  <c r="M418" i="43"/>
  <c r="S418" i="43"/>
  <c r="N419" i="43"/>
  <c r="O419" i="43"/>
  <c r="P419" i="43"/>
  <c r="Q419" i="43"/>
  <c r="R419" i="43"/>
  <c r="S419" i="43"/>
  <c r="B420" i="43"/>
  <c r="D420" i="43"/>
  <c r="E420" i="43"/>
  <c r="F420" i="43"/>
  <c r="G420" i="43"/>
  <c r="I420" i="43"/>
  <c r="J420" i="43"/>
  <c r="K420" i="43"/>
  <c r="L420" i="43"/>
  <c r="M420" i="43"/>
  <c r="O420" i="43"/>
  <c r="P420" i="43"/>
  <c r="Q420" i="43"/>
  <c r="R420" i="43"/>
  <c r="S420" i="43"/>
  <c r="T420" i="43"/>
  <c r="B421" i="43"/>
  <c r="D421" i="43"/>
  <c r="E421" i="43"/>
  <c r="F421" i="43"/>
  <c r="G421" i="43"/>
  <c r="H421" i="43"/>
  <c r="J421" i="43"/>
  <c r="K421" i="43"/>
  <c r="L421" i="43"/>
  <c r="M421" i="43"/>
  <c r="N421" i="43"/>
  <c r="P421" i="43"/>
  <c r="Q421" i="43"/>
  <c r="R421" i="43"/>
  <c r="S421" i="43"/>
  <c r="T421" i="43"/>
  <c r="B422" i="43"/>
  <c r="D422" i="43"/>
  <c r="E422" i="43"/>
  <c r="F422" i="43"/>
  <c r="G422" i="43"/>
  <c r="H422" i="43"/>
  <c r="I422" i="43"/>
  <c r="K422" i="43"/>
  <c r="L422" i="43"/>
  <c r="M422" i="43"/>
  <c r="N422" i="43"/>
  <c r="O422" i="43"/>
  <c r="Q422" i="43"/>
  <c r="R422" i="43"/>
  <c r="S422" i="43"/>
  <c r="T422" i="43"/>
  <c r="B423" i="43"/>
  <c r="D423" i="43"/>
  <c r="E423" i="43"/>
  <c r="F423" i="43"/>
  <c r="G423" i="43"/>
  <c r="H423" i="43"/>
  <c r="I423" i="43"/>
  <c r="J423" i="43"/>
  <c r="L423" i="43"/>
  <c r="M423" i="43"/>
  <c r="N423" i="43"/>
  <c r="O423" i="43"/>
  <c r="P423" i="43"/>
  <c r="R423" i="43"/>
  <c r="S423" i="43"/>
  <c r="T423" i="43"/>
  <c r="B424" i="43"/>
  <c r="D424" i="43"/>
  <c r="E424" i="43"/>
  <c r="F424" i="43"/>
  <c r="G424" i="43"/>
  <c r="H424" i="43"/>
  <c r="I424" i="43"/>
  <c r="J424" i="43"/>
  <c r="K424" i="43"/>
  <c r="M424" i="43"/>
  <c r="N424" i="43"/>
  <c r="O424" i="43"/>
  <c r="P424" i="43"/>
  <c r="Q424" i="43"/>
  <c r="S424" i="43"/>
  <c r="T424" i="43"/>
  <c r="B425" i="43"/>
  <c r="D425" i="43"/>
  <c r="E425" i="43"/>
  <c r="F425" i="43"/>
  <c r="G425" i="43"/>
  <c r="H425" i="43"/>
  <c r="I425" i="43"/>
  <c r="J425" i="43"/>
  <c r="K425" i="43"/>
  <c r="L425" i="43"/>
  <c r="N425" i="43"/>
  <c r="O425" i="43"/>
  <c r="P425" i="43"/>
  <c r="Q425" i="43"/>
  <c r="R425" i="43"/>
  <c r="T425" i="43"/>
  <c r="AM4" i="43"/>
  <c r="C429" i="43"/>
  <c r="H428" i="43"/>
  <c r="H427" i="43"/>
  <c r="N427" i="43"/>
  <c r="AM5" i="43"/>
  <c r="C430" i="43"/>
  <c r="I428" i="43"/>
  <c r="I427" i="43"/>
  <c r="O427" i="43"/>
  <c r="AM6" i="43"/>
  <c r="C431" i="43"/>
  <c r="J428" i="43"/>
  <c r="J427" i="43"/>
  <c r="P427" i="43"/>
  <c r="AM7" i="43"/>
  <c r="C432" i="43"/>
  <c r="K428" i="43"/>
  <c r="K427" i="43"/>
  <c r="Q427" i="43"/>
  <c r="AM8" i="43"/>
  <c r="C433" i="43"/>
  <c r="L428" i="43"/>
  <c r="L427" i="43"/>
  <c r="R427" i="43"/>
  <c r="AM9" i="43"/>
  <c r="C434" i="43"/>
  <c r="M428" i="43"/>
  <c r="M427" i="43"/>
  <c r="S427" i="43"/>
  <c r="N428" i="43"/>
  <c r="O428" i="43"/>
  <c r="P428" i="43"/>
  <c r="Q428" i="43"/>
  <c r="R428" i="43"/>
  <c r="S428" i="43"/>
  <c r="B429" i="43"/>
  <c r="D429" i="43"/>
  <c r="E429" i="43"/>
  <c r="F429" i="43"/>
  <c r="G429" i="43"/>
  <c r="I429" i="43"/>
  <c r="J429" i="43"/>
  <c r="K429" i="43"/>
  <c r="L429" i="43"/>
  <c r="M429" i="43"/>
  <c r="O429" i="43"/>
  <c r="P429" i="43"/>
  <c r="Q429" i="43"/>
  <c r="R429" i="43"/>
  <c r="S429" i="43"/>
  <c r="T429" i="43"/>
  <c r="B430" i="43"/>
  <c r="D430" i="43"/>
  <c r="E430" i="43"/>
  <c r="F430" i="43"/>
  <c r="G430" i="43"/>
  <c r="H430" i="43"/>
  <c r="J430" i="43"/>
  <c r="K430" i="43"/>
  <c r="L430" i="43"/>
  <c r="M430" i="43"/>
  <c r="N430" i="43"/>
  <c r="P430" i="43"/>
  <c r="Q430" i="43"/>
  <c r="R430" i="43"/>
  <c r="S430" i="43"/>
  <c r="T430" i="43"/>
  <c r="B431" i="43"/>
  <c r="D431" i="43"/>
  <c r="E431" i="43"/>
  <c r="F431" i="43"/>
  <c r="G431" i="43"/>
  <c r="H431" i="43"/>
  <c r="I431" i="43"/>
  <c r="K431" i="43"/>
  <c r="L431" i="43"/>
  <c r="M431" i="43"/>
  <c r="N431" i="43"/>
  <c r="O431" i="43"/>
  <c r="Q431" i="43"/>
  <c r="R431" i="43"/>
  <c r="S431" i="43"/>
  <c r="T431" i="43"/>
  <c r="B432" i="43"/>
  <c r="D432" i="43"/>
  <c r="E432" i="43"/>
  <c r="F432" i="43"/>
  <c r="G432" i="43"/>
  <c r="H432" i="43"/>
  <c r="I432" i="43"/>
  <c r="J432" i="43"/>
  <c r="L432" i="43"/>
  <c r="M432" i="43"/>
  <c r="N432" i="43"/>
  <c r="O432" i="43"/>
  <c r="P432" i="43"/>
  <c r="R432" i="43"/>
  <c r="S432" i="43"/>
  <c r="T432" i="43"/>
  <c r="B433" i="43"/>
  <c r="D433" i="43"/>
  <c r="E433" i="43"/>
  <c r="F433" i="43"/>
  <c r="G433" i="43"/>
  <c r="H433" i="43"/>
  <c r="I433" i="43"/>
  <c r="J433" i="43"/>
  <c r="K433" i="43"/>
  <c r="M433" i="43"/>
  <c r="N433" i="43"/>
  <c r="O433" i="43"/>
  <c r="P433" i="43"/>
  <c r="Q433" i="43"/>
  <c r="S433" i="43"/>
  <c r="T433" i="43"/>
  <c r="B434" i="43"/>
  <c r="D434" i="43"/>
  <c r="E434" i="43"/>
  <c r="F434" i="43"/>
  <c r="G434" i="43"/>
  <c r="H434" i="43"/>
  <c r="I434" i="43"/>
  <c r="J434" i="43"/>
  <c r="K434" i="43"/>
  <c r="L434" i="43"/>
  <c r="N434" i="43"/>
  <c r="O434" i="43"/>
  <c r="P434" i="43"/>
  <c r="Q434" i="43"/>
  <c r="R434" i="43"/>
  <c r="T434" i="43"/>
</calcChain>
</file>

<file path=xl/sharedStrings.xml><?xml version="1.0" encoding="utf-8"?>
<sst xmlns="http://schemas.openxmlformats.org/spreadsheetml/2006/main" count="7361" uniqueCount="449">
  <si>
    <t>-</t>
  </si>
  <si>
    <t>Sort</t>
  </si>
  <si>
    <t>1.</t>
  </si>
  <si>
    <t>2.</t>
  </si>
  <si>
    <t>3.</t>
  </si>
  <si>
    <t>4.</t>
  </si>
  <si>
    <t>5.</t>
  </si>
  <si>
    <t>6.</t>
  </si>
  <si>
    <t>Pos.</t>
  </si>
  <si>
    <t>valid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</si>
  <si>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</si>
  <si>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</si>
  <si>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</si>
  <si>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</si>
  <si>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</si>
  <si>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</si>
  <si>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</si>
  <si>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</si>
  <si>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</si>
  <si>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</si>
  <si>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</si>
  <si>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</si>
  <si>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</si>
  <si>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</si>
  <si>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</si>
  <si>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</si>
  <si>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</si>
  <si>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</si>
  <si>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</si>
  <si>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</si>
  <si>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</si>
  <si>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</si>
  <si>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</si>
  <si>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</si>
  <si>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</si>
  <si>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</si>
  <si>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</si>
  <si>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</si>
  <si>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</si>
  <si>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</si>
  <si>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</si>
  <si>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</si>
  <si>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</si>
  <si>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</si>
  <si>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</si>
  <si>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</si>
  <si>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</si>
  <si>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</si>
  <si>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</si>
  <si>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</si>
  <si>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</si>
  <si>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</si>
  <si>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</si>
  <si>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</si>
  <si>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</si>
  <si>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</si>
  <si>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</si>
  <si>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</si>
  <si>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</si>
  <si>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</si>
  <si>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</si>
  <si>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</si>
  <si>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</si>
  <si>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</si>
  <si>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</si>
  <si>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</si>
  <si>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</si>
  <si>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</si>
  <si>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</si>
  <si>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</si>
  <si>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</si>
  <si>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</si>
  <si>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</si>
  <si>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</si>
  <si>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</si>
  <si>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</si>
  <si>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</si>
  <si>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</si>
  <si>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</si>
  <si>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</si>
  <si>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</si>
  <si>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</si>
  <si>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</si>
  <si>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</si>
  <si>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</si>
  <si>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</si>
  <si>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</si>
  <si>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</si>
  <si>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</si>
  <si>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</si>
  <si>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</si>
  <si>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</si>
  <si>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</si>
  <si>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</si>
  <si>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G</t>
  </si>
  <si>
    <t>U</t>
  </si>
  <si>
    <t>V</t>
  </si>
  <si>
    <t>Pkt</t>
  </si>
  <si>
    <t>Display direct comparisons</t>
  </si>
  <si>
    <t>first leg</t>
  </si>
  <si>
    <t>second leg</t>
  </si>
  <si>
    <t>pairing first</t>
  </si>
  <si>
    <t>pairing second</t>
  </si>
  <si>
    <t>final</t>
  </si>
  <si>
    <t>Factors</t>
  </si>
  <si>
    <t>GD+ GF</t>
  </si>
  <si>
    <t>DirC</t>
  </si>
  <si>
    <t>Direct comparison over goal difference and goals forced</t>
  </si>
  <si>
    <t>TieBr.</t>
  </si>
  <si>
    <t>DirC + TieBreak</t>
  </si>
  <si>
    <t>:</t>
  </si>
  <si>
    <t>Gruppe A</t>
  </si>
  <si>
    <t>Sp</t>
  </si>
  <si>
    <t>Diff</t>
  </si>
  <si>
    <t>Platz</t>
  </si>
  <si>
    <t>Tie Break</t>
  </si>
  <si>
    <t>GT</t>
  </si>
  <si>
    <t>Spielplan</t>
  </si>
  <si>
    <t>1. FC Riedwald</t>
  </si>
  <si>
    <t>FC Barcelona</t>
  </si>
  <si>
    <t>Eintracht Frankfurt</t>
  </si>
  <si>
    <t>Maibach 1822 eV</t>
  </si>
  <si>
    <t>SSV Wildbach</t>
  </si>
  <si>
    <t>Manchester City</t>
  </si>
  <si>
    <t>FC Grönlingen</t>
  </si>
  <si>
    <t>Nr</t>
  </si>
  <si>
    <t>Paarung</t>
  </si>
  <si>
    <t>T</t>
  </si>
  <si>
    <t>Modus für Direktvergleiche:</t>
  </si>
  <si>
    <t>Anzahl Punkte für einen Sieg:</t>
  </si>
  <si>
    <t>2 = UEFA-Modus (Direktvergleich vor Tordifferenz)</t>
  </si>
  <si>
    <t>1 = FIFA-Modus (Tordifferenz vor Direktvergleich)</t>
  </si>
  <si>
    <t>Spiel Nr.</t>
  </si>
  <si>
    <t>Ergebnis</t>
  </si>
  <si>
    <t>Team 1</t>
  </si>
  <si>
    <t>Team 2</t>
  </si>
  <si>
    <t>Trennzeichen Tore:</t>
  </si>
  <si>
    <t xml:space="preserve"> : </t>
  </si>
  <si>
    <t>Arsenal London</t>
  </si>
  <si>
    <t>Hinspiele</t>
  </si>
  <si>
    <t>Rückspiele</t>
  </si>
  <si>
    <t>Einstellungen</t>
  </si>
  <si>
    <t xml:space="preserve"> </t>
  </si>
  <si>
    <t>Gruppe B</t>
  </si>
  <si>
    <t>A1</t>
  </si>
  <si>
    <t>B1</t>
  </si>
  <si>
    <t>A3</t>
  </si>
  <si>
    <t>B3</t>
  </si>
  <si>
    <t>A2</t>
  </si>
  <si>
    <t>B2</t>
  </si>
  <si>
    <t>A4</t>
  </si>
  <si>
    <t>B4</t>
  </si>
  <si>
    <t>Gruppe C</t>
  </si>
  <si>
    <t>C1</t>
  </si>
  <si>
    <t>C2</t>
  </si>
  <si>
    <t>C3</t>
  </si>
  <si>
    <t>C4</t>
  </si>
  <si>
    <t>Kickers Offenbach</t>
  </si>
  <si>
    <t>SSV Wildeck</t>
  </si>
  <si>
    <t>Borussia Dortmund</t>
  </si>
  <si>
    <t>HSV</t>
  </si>
  <si>
    <t>Tabelle Gruppe A</t>
  </si>
  <si>
    <t>Tabelle Gruppe B</t>
  </si>
  <si>
    <t>Tabelle Gruppe C</t>
  </si>
  <si>
    <t>Input</t>
  </si>
  <si>
    <t>Output</t>
  </si>
  <si>
    <t>Strafpkt.</t>
  </si>
  <si>
    <t>Teilnehmer</t>
  </si>
  <si>
    <t>Berechnung der Schlusstabelle einer Gruppe</t>
  </si>
  <si>
    <t>Anzahl der Buchstaben für die Abkürzung der Teamnamen in den Kreuztabellen:</t>
  </si>
  <si>
    <t>D1</t>
  </si>
  <si>
    <t>D4</t>
  </si>
  <si>
    <t>D3</t>
  </si>
  <si>
    <t>D2</t>
  </si>
  <si>
    <t>Diff.</t>
  </si>
  <si>
    <t>erz. Tore</t>
  </si>
  <si>
    <t>Bonus</t>
  </si>
  <si>
    <t>Direkte Vergleiche Gruppe A</t>
  </si>
  <si>
    <t>Direkte Vergleiche Gruppe B</t>
  </si>
  <si>
    <t>Direkte Vergleiche Gruppe C</t>
  </si>
  <si>
    <t>GDz</t>
  </si>
  <si>
    <t>A5</t>
  </si>
  <si>
    <t>A6</t>
  </si>
  <si>
    <t>Beinbruch SC</t>
  </si>
  <si>
    <t>FV Zahnschmerzen</t>
  </si>
  <si>
    <t>Tabelle Gruppe D</t>
  </si>
  <si>
    <t>Tabelle Gruppe E</t>
  </si>
  <si>
    <t>Tabelle Gruppe F</t>
  </si>
  <si>
    <t>B5</t>
  </si>
  <si>
    <t>B6</t>
  </si>
  <si>
    <t>C5</t>
  </si>
  <si>
    <t>C6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</si>
  <si>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</si>
  <si>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</si>
  <si>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</si>
  <si>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</si>
  <si>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</si>
  <si>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</si>
  <si>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</si>
  <si>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</si>
  <si>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</si>
  <si>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</si>
  <si>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</si>
  <si>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</si>
  <si>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</si>
  <si>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</si>
  <si>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SC Waldbach</t>
  </si>
  <si>
    <t>Lok Leipzig</t>
  </si>
  <si>
    <t>FV Lübeck</t>
  </si>
  <si>
    <t>FC Brügge</t>
  </si>
  <si>
    <t>Team D1</t>
  </si>
  <si>
    <t>Team D2</t>
  </si>
  <si>
    <t>Team D3</t>
  </si>
  <si>
    <t>Team D4</t>
  </si>
  <si>
    <t>Team D5</t>
  </si>
  <si>
    <t>Team D6</t>
  </si>
  <si>
    <t>Team E1</t>
  </si>
  <si>
    <t>Team E2</t>
  </si>
  <si>
    <t>Team E3</t>
  </si>
  <si>
    <t>Team E4</t>
  </si>
  <si>
    <t>Team E5</t>
  </si>
  <si>
    <t>Team E6</t>
  </si>
  <si>
    <t>Team F1</t>
  </si>
  <si>
    <t>Team F2</t>
  </si>
  <si>
    <t>Team F3</t>
  </si>
  <si>
    <t>Team F4</t>
  </si>
  <si>
    <t>Team F5</t>
  </si>
  <si>
    <t>Team F6</t>
  </si>
  <si>
    <t>Gruppe D</t>
  </si>
  <si>
    <t>Gruppe E</t>
  </si>
  <si>
    <t>Gruppe F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</si>
  <si>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</si>
  <si>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</si>
  <si>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</si>
  <si>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</si>
  <si>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</si>
  <si>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</si>
  <si>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</si>
  <si>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</si>
  <si>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</si>
  <si>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</si>
  <si>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</si>
  <si>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</si>
  <si>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</si>
  <si>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</si>
  <si>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</si>
  <si>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</si>
  <si>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</si>
  <si>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</si>
  <si>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</si>
  <si>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</si>
  <si>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</si>
  <si>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</si>
  <si>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</si>
  <si>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</si>
  <si>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</si>
  <si>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</si>
  <si>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</si>
  <si>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</si>
  <si>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</si>
  <si>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</si>
  <si>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</si>
  <si>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</si>
  <si>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</si>
  <si>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</si>
  <si>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</si>
  <si>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</si>
  <si>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</si>
  <si>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</si>
  <si>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</si>
  <si>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</si>
  <si>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</si>
  <si>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</si>
  <si>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</si>
  <si>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</si>
  <si>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</si>
  <si>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</si>
  <si>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</si>
  <si>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</si>
  <si>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</si>
  <si>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</si>
  <si>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</si>
  <si>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</si>
  <si>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</si>
  <si>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</si>
  <si>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</si>
  <si>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</si>
  <si>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</si>
  <si>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</si>
  <si>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</si>
  <si>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</si>
  <si>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</si>
  <si>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</si>
  <si>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</si>
  <si>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</si>
  <si>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</si>
  <si>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</si>
  <si>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</si>
  <si>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</si>
  <si>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</si>
  <si>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</si>
  <si>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</si>
  <si>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</si>
  <si>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</si>
  <si>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</si>
  <si>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</si>
  <si>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</si>
  <si>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</si>
  <si>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</si>
  <si>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</si>
  <si>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</si>
  <si>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</si>
  <si>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</si>
  <si>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</si>
  <si>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</si>
  <si>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</si>
  <si>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</si>
  <si>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</si>
  <si>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</si>
  <si>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</si>
  <si>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</si>
  <si>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</si>
  <si>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</si>
  <si>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</si>
  <si>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</si>
  <si>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</si>
  <si>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</si>
  <si>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</si>
  <si>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</si>
  <si>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</si>
  <si>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</si>
  <si>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</si>
  <si>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</si>
  <si>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</si>
  <si>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</si>
  <si>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</si>
  <si>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</si>
  <si>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</si>
  <si>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</si>
  <si>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</si>
  <si>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</si>
  <si>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</si>
  <si>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</si>
  <si>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</si>
  <si>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</si>
  <si>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</si>
  <si>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</si>
  <si>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</si>
  <si>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</si>
  <si>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</si>
  <si>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</si>
  <si>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</si>
  <si>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</si>
  <si>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</si>
  <si>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</si>
  <si>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</si>
  <si>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</si>
  <si>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</si>
  <si>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</si>
  <si>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</si>
  <si>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</si>
  <si>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</si>
  <si>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</si>
  <si>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</si>
  <si>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</si>
  <si>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</si>
  <si>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</si>
  <si>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</si>
  <si>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</si>
  <si>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</si>
  <si>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</si>
  <si>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</si>
  <si>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</si>
  <si>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</si>
  <si>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</si>
  <si>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</si>
  <si>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</si>
  <si>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</si>
  <si>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</si>
  <si>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</si>
  <si>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</si>
  <si>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</si>
  <si>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</si>
  <si>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</si>
  <si>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</si>
  <si>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</si>
  <si>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</si>
  <si>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</si>
  <si>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</si>
  <si>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</si>
  <si>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</si>
  <si>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</si>
  <si>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</si>
  <si>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</si>
  <si>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</si>
  <si>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</si>
  <si>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</si>
  <si>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</si>
  <si>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</si>
  <si>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</si>
  <si>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</si>
  <si>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</si>
  <si>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</si>
  <si>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</si>
  <si>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</si>
  <si>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</si>
  <si>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</si>
  <si>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</si>
  <si>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</si>
  <si>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</si>
  <si>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</si>
  <si>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</si>
  <si>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</si>
  <si>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</si>
  <si>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</si>
  <si>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</si>
  <si>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</si>
  <si>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</si>
  <si>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</si>
  <si>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</si>
  <si>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</si>
  <si>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</si>
  <si>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</si>
  <si>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</si>
  <si>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</si>
  <si>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</si>
  <si>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</si>
  <si>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</si>
  <si>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</si>
  <si>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</si>
  <si>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</si>
  <si>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</si>
  <si>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</si>
  <si>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</si>
  <si>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</si>
  <si>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</si>
  <si>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</si>
  <si>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</si>
  <si>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</si>
  <si>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</si>
  <si>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</si>
  <si>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</si>
  <si>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</si>
  <si>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</si>
  <si>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</si>
  <si>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</si>
  <si>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</si>
  <si>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Version 1.6</t>
  </si>
  <si>
    <t>Version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</si>
</sst>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;;;"/>
    <numFmt numFmtId="166" formatCode="0&quot;.&quot;"/>
  </numFmts>
  <fonts count="31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theme="5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20"/>
      <color theme="0" tint="-0.14999847407452621"/>
      <name val="Calibri"/>
      <family val="2"/>
    </font>
    <font>
      <sz val="13"/>
      <name val="Calibri"/>
      <family val="2"/>
    </font>
    <font>
      <b/>
      <sz val="8"/>
      <name val="Arial"/>
      <family val="2"/>
    </font>
    <font>
      <b/>
      <sz val="20"/>
      <color rgb="FFDA0000"/>
      <name val="Arial"/>
      <family val="2"/>
    </font>
    <font>
      <b/>
      <sz val="20"/>
      <color theme="9" tint="-0.249977111117893"/>
      <name val="Arial"/>
      <family val="2"/>
    </font>
    <font>
      <b/>
      <sz val="2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color theme="2" tint="-0.499984740745262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thick">
        <color theme="2" tint="-0.499984740745262"/>
      </left>
      <right/>
      <top/>
      <bottom style="thick">
        <color theme="0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 style="thick">
        <color theme="8"/>
      </left>
      <right/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 style="thin">
        <color indexed="64"/>
      </bottom>
      <diagonal/>
    </border>
    <border>
      <left/>
      <right style="thick">
        <color theme="8"/>
      </right>
      <top style="thick">
        <color theme="8"/>
      </top>
      <bottom style="thin">
        <color indexed="64"/>
      </bottom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ck">
        <color theme="8"/>
      </bottom>
      <diagonal/>
    </border>
    <border>
      <left/>
      <right/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ck">
        <color theme="8"/>
      </left>
      <right/>
      <top style="thick">
        <color theme="8"/>
      </top>
      <bottom style="medium">
        <color theme="2" tint="-0.499984740745262"/>
      </bottom>
      <diagonal/>
    </border>
    <border>
      <left/>
      <right/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/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8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rgb="FFDA0000"/>
      </left>
      <right style="thick">
        <color rgb="FFDA0000"/>
      </right>
      <top style="thick">
        <color rgb="FFDA0000"/>
      </top>
      <bottom/>
      <diagonal/>
    </border>
    <border>
      <left style="thick">
        <color rgb="FFDA0000"/>
      </left>
      <right style="thick">
        <color rgb="FFDA0000"/>
      </right>
      <top/>
      <bottom/>
      <diagonal/>
    </border>
    <border>
      <left style="thick">
        <color rgb="FFDA0000"/>
      </left>
      <right style="thick">
        <color rgb="FFDA0000"/>
      </right>
      <top/>
      <bottom style="thick">
        <color rgb="FFDA0000"/>
      </bottom>
      <diagonal/>
    </border>
    <border>
      <left style="thick">
        <color rgb="FFDA0000"/>
      </left>
      <right/>
      <top style="thick">
        <color rgb="FFDA0000"/>
      </top>
      <bottom/>
      <diagonal/>
    </border>
    <border>
      <left/>
      <right/>
      <top style="thick">
        <color rgb="FFDA0000"/>
      </top>
      <bottom/>
      <diagonal/>
    </border>
    <border>
      <left style="thick">
        <color rgb="FFDA0000"/>
      </left>
      <right/>
      <top/>
      <bottom/>
      <diagonal/>
    </border>
    <border>
      <left/>
      <right style="thick">
        <color rgb="FFDA0000"/>
      </right>
      <top/>
      <bottom/>
      <diagonal/>
    </border>
    <border>
      <left style="thick">
        <color rgb="FFDA0000"/>
      </left>
      <right/>
      <top/>
      <bottom style="thick">
        <color rgb="FFDA0000"/>
      </bottom>
      <diagonal/>
    </border>
    <border>
      <left/>
      <right/>
      <top/>
      <bottom style="thick">
        <color rgb="FFDA0000"/>
      </bottom>
      <diagonal/>
    </border>
    <border>
      <left/>
      <right style="thick">
        <color rgb="FFDA0000"/>
      </right>
      <top/>
      <bottom style="thick">
        <color rgb="FFDA0000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rgb="FFDA0000"/>
      </left>
      <right style="medium">
        <color rgb="FFDA0000"/>
      </right>
      <top style="thick">
        <color rgb="FFDA0000"/>
      </top>
      <bottom/>
      <diagonal/>
    </border>
    <border>
      <left style="medium">
        <color rgb="FFDA0000"/>
      </left>
      <right style="thick">
        <color rgb="FFDA0000"/>
      </right>
      <top style="thick">
        <color rgb="FFDA0000"/>
      </top>
      <bottom/>
      <diagonal/>
    </border>
    <border>
      <left style="medium">
        <color rgb="FFDA0000"/>
      </left>
      <right style="medium">
        <color rgb="FFDA0000"/>
      </right>
      <top/>
      <bottom/>
      <diagonal/>
    </border>
    <border>
      <left style="medium">
        <color rgb="FFDA0000"/>
      </left>
      <right style="thick">
        <color rgb="FFDA0000"/>
      </right>
      <top/>
      <bottom/>
      <diagonal/>
    </border>
    <border>
      <left style="medium">
        <color rgb="FFDA0000"/>
      </left>
      <right style="medium">
        <color rgb="FFDA0000"/>
      </right>
      <top/>
      <bottom style="thick">
        <color rgb="FFDA0000"/>
      </bottom>
      <diagonal/>
    </border>
    <border>
      <left style="medium">
        <color rgb="FFDA0000"/>
      </left>
      <right style="thick">
        <color rgb="FFDA0000"/>
      </right>
      <top/>
      <bottom style="thick">
        <color rgb="FFDA0000"/>
      </bottom>
      <diagonal/>
    </border>
    <border>
      <left/>
      <right style="thick">
        <color theme="2" tint="-0.499984740745262"/>
      </right>
      <top style="thick">
        <color theme="8"/>
      </top>
      <bottom style="thin">
        <color indexed="64"/>
      </bottom>
      <diagonal/>
    </border>
    <border>
      <left/>
      <right style="thick">
        <color theme="2" tint="-0.499984740745262"/>
      </right>
      <top/>
      <bottom style="thick">
        <color theme="8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thick">
        <color theme="8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ck">
        <color theme="8"/>
      </bottom>
      <diagonal/>
    </border>
    <border>
      <left/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indexed="64"/>
      </top>
      <bottom style="thin">
        <color theme="2" tint="-0.24994659260841701"/>
      </bottom>
      <diagonal/>
    </border>
  </borders>
  <cellStyleXfs count="4">
    <xf numFmtId="0" fontId="0" fillId="0" borderId="0"/>
    <xf numFmtId="0" fontId="1" fillId="2" borderId="0"/>
    <xf numFmtId="0" fontId="4" fillId="6" borderId="3" applyNumberFormat="0" applyAlignment="0" applyProtection="0"/>
    <xf numFmtId="0" fontId="1" fillId="0" borderId="0"/>
  </cellStyleXfs>
  <cellXfs count="363">
    <xf numFmtId="0" fontId="0" fillId="0" borderId="0" xfId="0"/>
    <xf numFmtId="0" fontId="2" fillId="0" borderId="0" xfId="0" applyNumberFormat="1" applyFont="1"/>
    <xf numFmtId="0" fontId="4" fillId="6" borderId="3" xfId="2" applyNumberFormat="1" applyAlignment="1" applyProtection="1">
      <alignment horizontal="center" vertical="center" readingOrder="1"/>
    </xf>
    <xf numFmtId="0" fontId="0" fillId="0" borderId="0" xfId="0" applyAlignment="1">
      <alignment horizontal="center"/>
    </xf>
    <xf numFmtId="0" fontId="11" fillId="0" borderId="57" xfId="2" applyNumberFormat="1" applyFont="1" applyFill="1" applyBorder="1" applyAlignment="1" applyProtection="1">
      <alignment horizontal="center" vertical="center" readingOrder="1"/>
    </xf>
    <xf numFmtId="0" fontId="4" fillId="6" borderId="58" xfId="2" applyNumberFormat="1" applyBorder="1" applyAlignment="1" applyProtection="1">
      <alignment horizontal="center" vertical="center" readingOrder="1"/>
    </xf>
    <xf numFmtId="0" fontId="0" fillId="0" borderId="0" xfId="0" applyBorder="1"/>
    <xf numFmtId="0" fontId="0" fillId="0" borderId="67" xfId="0" applyBorder="1"/>
    <xf numFmtId="0" fontId="0" fillId="0" borderId="75" xfId="0" applyBorder="1"/>
    <xf numFmtId="0" fontId="0" fillId="0" borderId="77" xfId="0" applyBorder="1"/>
    <xf numFmtId="0" fontId="0" fillId="0" borderId="80" xfId="0" applyBorder="1"/>
    <xf numFmtId="0" fontId="0" fillId="0" borderId="0" xfId="0" applyAlignment="1">
      <alignment vertic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 shrinkToFit="1"/>
    </xf>
    <xf numFmtId="0" fontId="0" fillId="0" borderId="84" xfId="0" applyBorder="1" applyAlignment="1">
      <alignment horizontal="center" shrinkToFit="1"/>
    </xf>
    <xf numFmtId="0" fontId="0" fillId="9" borderId="85" xfId="0" applyFill="1" applyBorder="1" applyAlignment="1">
      <alignment horizontal="center" shrinkToFit="1"/>
    </xf>
    <xf numFmtId="0" fontId="0" fillId="0" borderId="86" xfId="0" applyBorder="1" applyAlignment="1">
      <alignment horizontal="center" shrinkToFit="1"/>
    </xf>
    <xf numFmtId="0" fontId="0" fillId="0" borderId="87" xfId="0" applyBorder="1" applyAlignment="1">
      <alignment horizontal="center" shrinkToFit="1"/>
    </xf>
    <xf numFmtId="0" fontId="0" fillId="9" borderId="88" xfId="0" applyFill="1" applyBorder="1" applyAlignment="1">
      <alignment horizontal="center" shrinkToFit="1"/>
    </xf>
    <xf numFmtId="0" fontId="0" fillId="0" borderId="88" xfId="0" applyBorder="1" applyAlignment="1">
      <alignment horizontal="center" shrinkToFit="1"/>
    </xf>
    <xf numFmtId="0" fontId="0" fillId="0" borderId="89" xfId="0" applyBorder="1" applyAlignment="1">
      <alignment horizontal="center" shrinkToFit="1"/>
    </xf>
    <xf numFmtId="0" fontId="0" fillId="0" borderId="90" xfId="0" applyBorder="1" applyAlignment="1">
      <alignment horizontal="center" shrinkToFi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0" fillId="0" borderId="94" xfId="0" applyBorder="1"/>
    <xf numFmtId="0" fontId="15" fillId="0" borderId="96" xfId="0" applyFont="1" applyBorder="1" applyAlignment="1">
      <alignment horizontal="center"/>
    </xf>
    <xf numFmtId="0" fontId="15" fillId="0" borderId="98" xfId="0" applyFont="1" applyBorder="1" applyAlignment="1">
      <alignment horizontal="right" indent="1"/>
    </xf>
    <xf numFmtId="0" fontId="15" fillId="0" borderId="100" xfId="0" applyFont="1" applyBorder="1"/>
    <xf numFmtId="0" fontId="15" fillId="0" borderId="95" xfId="0" applyFont="1" applyBorder="1"/>
    <xf numFmtId="0" fontId="15" fillId="0" borderId="101" xfId="0" applyFont="1" applyBorder="1"/>
    <xf numFmtId="0" fontId="0" fillId="0" borderId="102" xfId="0" applyBorder="1" applyAlignment="1">
      <alignment horizontal="right" inden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right" indent="1"/>
    </xf>
    <xf numFmtId="0" fontId="0" fillId="0" borderId="88" xfId="0" applyBorder="1" applyAlignment="1">
      <alignment horizontal="center"/>
    </xf>
    <xf numFmtId="0" fontId="0" fillId="0" borderId="105" xfId="0" applyBorder="1" applyAlignment="1">
      <alignment horizontal="right" indent="1"/>
    </xf>
    <xf numFmtId="0" fontId="0" fillId="0" borderId="90" xfId="0" applyBorder="1" applyAlignment="1">
      <alignment horizontal="center"/>
    </xf>
    <xf numFmtId="0" fontId="0" fillId="0" borderId="108" xfId="0" applyBorder="1" applyAlignment="1">
      <alignment horizontal="left" indent="1"/>
    </xf>
    <xf numFmtId="0" fontId="0" fillId="0" borderId="109" xfId="0" applyBorder="1" applyAlignment="1">
      <alignment horizontal="left" indent="1"/>
    </xf>
    <xf numFmtId="0" fontId="0" fillId="0" borderId="110" xfId="0" applyBorder="1" applyAlignment="1">
      <alignment horizontal="left" indent="1"/>
    </xf>
    <xf numFmtId="0" fontId="0" fillId="0" borderId="111" xfId="0" applyBorder="1" applyAlignment="1">
      <alignment horizontal="left" indent="1"/>
    </xf>
    <xf numFmtId="0" fontId="0" fillId="0" borderId="106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78" xfId="0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8" fillId="0" borderId="80" xfId="0" applyFont="1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81" xfId="0" applyBorder="1" applyAlignment="1">
      <alignment horizontal="center"/>
    </xf>
    <xf numFmtId="0" fontId="19" fillId="0" borderId="95" xfId="0" applyFont="1" applyBorder="1"/>
    <xf numFmtId="0" fontId="0" fillId="0" borderId="0" xfId="0" applyBorder="1" applyAlignment="1">
      <alignment horizontal="center" vertical="center"/>
    </xf>
    <xf numFmtId="0" fontId="22" fillId="0" borderId="0" xfId="0" applyFont="1"/>
    <xf numFmtId="0" fontId="22" fillId="0" borderId="132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22" fillId="8" borderId="135" xfId="0" applyFont="1" applyFill="1" applyBorder="1"/>
    <xf numFmtId="0" fontId="23" fillId="8" borderId="136" xfId="0" applyFont="1" applyFill="1" applyBorder="1" applyAlignment="1">
      <alignment horizontal="left" vertical="center" indent="1"/>
    </xf>
    <xf numFmtId="0" fontId="23" fillId="8" borderId="137" xfId="0" applyFont="1" applyFill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/>
    </xf>
    <xf numFmtId="0" fontId="23" fillId="8" borderId="139" xfId="0" applyFont="1" applyFill="1" applyBorder="1" applyAlignment="1">
      <alignment horizontal="center" vertical="center"/>
    </xf>
    <xf numFmtId="165" fontId="24" fillId="8" borderId="140" xfId="0" applyNumberFormat="1" applyFont="1" applyFill="1" applyBorder="1" applyAlignment="1">
      <alignment horizontal="center" vertical="center"/>
    </xf>
    <xf numFmtId="165" fontId="24" fillId="8" borderId="138" xfId="0" applyNumberFormat="1" applyFont="1" applyFill="1" applyBorder="1" applyAlignment="1">
      <alignment horizontal="center" vertical="center"/>
    </xf>
    <xf numFmtId="165" fontId="24" fillId="8" borderId="141" xfId="0" applyNumberFormat="1" applyFont="1" applyFill="1" applyBorder="1" applyAlignment="1">
      <alignment horizontal="center" vertical="center"/>
    </xf>
    <xf numFmtId="0" fontId="25" fillId="0" borderId="142" xfId="0" applyFont="1" applyBorder="1" applyAlignment="1">
      <alignment horizontal="left" vertical="center" indent="1"/>
    </xf>
    <xf numFmtId="0" fontId="26" fillId="0" borderId="143" xfId="0" applyFont="1" applyBorder="1" applyAlignment="1">
      <alignment horizontal="center" vertical="center"/>
    </xf>
    <xf numFmtId="0" fontId="25" fillId="0" borderId="144" xfId="0" applyFont="1" applyBorder="1" applyAlignment="1">
      <alignment horizontal="center" vertical="center"/>
    </xf>
    <xf numFmtId="0" fontId="25" fillId="0" borderId="145" xfId="0" applyFont="1" applyBorder="1" applyAlignment="1">
      <alignment horizontal="center" vertical="center"/>
    </xf>
    <xf numFmtId="0" fontId="25" fillId="9" borderId="146" xfId="0" applyFont="1" applyFill="1" applyBorder="1" applyAlignment="1">
      <alignment horizontal="center" vertical="center"/>
    </xf>
    <xf numFmtId="0" fontId="25" fillId="0" borderId="147" xfId="0" applyFont="1" applyBorder="1" applyAlignment="1">
      <alignment horizontal="center" vertical="center"/>
    </xf>
    <xf numFmtId="0" fontId="25" fillId="0" borderId="148" xfId="0" applyFont="1" applyBorder="1" applyAlignment="1">
      <alignment horizontal="left" vertical="center"/>
    </xf>
    <xf numFmtId="0" fontId="25" fillId="0" borderId="149" xfId="0" applyFont="1" applyBorder="1" applyAlignment="1">
      <alignment horizontal="left" vertical="center" indent="1"/>
    </xf>
    <xf numFmtId="0" fontId="26" fillId="0" borderId="109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25" fillId="0" borderId="151" xfId="0" applyFont="1" applyBorder="1" applyAlignment="1">
      <alignment horizontal="center" vertical="center"/>
    </xf>
    <xf numFmtId="0" fontId="25" fillId="9" borderId="88" xfId="0" applyFont="1" applyFill="1" applyBorder="1" applyAlignment="1">
      <alignment horizontal="center" vertical="center"/>
    </xf>
    <xf numFmtId="0" fontId="25" fillId="0" borderId="152" xfId="0" applyFont="1" applyBorder="1" applyAlignment="1">
      <alignment horizontal="center" vertical="center"/>
    </xf>
    <xf numFmtId="0" fontId="25" fillId="0" borderId="153" xfId="0" applyFont="1" applyBorder="1" applyAlignment="1">
      <alignment horizontal="left" vertical="center"/>
    </xf>
    <xf numFmtId="0" fontId="25" fillId="0" borderId="154" xfId="0" applyFont="1" applyBorder="1" applyAlignment="1">
      <alignment horizontal="left" vertical="center" indent="1"/>
    </xf>
    <xf numFmtId="0" fontId="26" fillId="0" borderId="155" xfId="0" applyFont="1" applyBorder="1" applyAlignment="1">
      <alignment horizontal="center" vertical="center"/>
    </xf>
    <xf numFmtId="0" fontId="25" fillId="0" borderId="156" xfId="0" applyFont="1" applyBorder="1" applyAlignment="1">
      <alignment horizontal="center" vertical="center"/>
    </xf>
    <xf numFmtId="0" fontId="25" fillId="0" borderId="157" xfId="0" applyFont="1" applyBorder="1" applyAlignment="1">
      <alignment horizontal="center" vertical="center"/>
    </xf>
    <xf numFmtId="0" fontId="25" fillId="0" borderId="158" xfId="0" applyFont="1" applyBorder="1" applyAlignment="1">
      <alignment horizontal="center" vertical="center"/>
    </xf>
    <xf numFmtId="0" fontId="25" fillId="9" borderId="159" xfId="0" applyFont="1" applyFill="1" applyBorder="1" applyAlignment="1">
      <alignment horizontal="center" vertical="center"/>
    </xf>
    <xf numFmtId="0" fontId="25" fillId="0" borderId="160" xfId="0" applyFont="1" applyBorder="1" applyAlignment="1">
      <alignment horizontal="left" vertical="center"/>
    </xf>
    <xf numFmtId="166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6" fontId="25" fillId="0" borderId="161" xfId="0" applyNumberFormat="1" applyFont="1" applyBorder="1" applyAlignment="1">
      <alignment horizontal="center" vertical="center"/>
    </xf>
    <xf numFmtId="166" fontId="25" fillId="0" borderId="162" xfId="0" applyNumberFormat="1" applyFont="1" applyBorder="1" applyAlignment="1">
      <alignment horizontal="center" vertical="center"/>
    </xf>
    <xf numFmtId="166" fontId="25" fillId="0" borderId="163" xfId="0" applyNumberFormat="1" applyFont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 shrinkToFit="1"/>
    </xf>
    <xf numFmtId="0" fontId="0" fillId="0" borderId="0" xfId="0" applyNumberFormat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shrinkToFit="1"/>
    </xf>
    <xf numFmtId="0" fontId="15" fillId="0" borderId="100" xfId="0" applyFont="1" applyBorder="1" applyAlignment="1">
      <alignment horizontal="center"/>
    </xf>
    <xf numFmtId="0" fontId="2" fillId="0" borderId="53" xfId="1" applyNumberFormat="1" applyFont="1" applyFill="1" applyBorder="1" applyAlignment="1" applyProtection="1">
      <alignment vertical="center"/>
      <protection hidden="1"/>
    </xf>
    <xf numFmtId="0" fontId="2" fillId="0" borderId="164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54" xfId="1" applyNumberFormat="1" applyFont="1" applyFill="1" applyBorder="1" applyAlignment="1" applyProtection="1">
      <alignment horizontal="center" vertical="center"/>
      <protection hidden="1"/>
    </xf>
    <xf numFmtId="0" fontId="2" fillId="0" borderId="47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vertical="center"/>
      <protection hidden="1"/>
    </xf>
    <xf numFmtId="0" fontId="2" fillId="0" borderId="48" xfId="1" applyNumberFormat="1" applyFont="1" applyFill="1" applyBorder="1" applyAlignment="1" applyProtection="1">
      <alignment horizontal="center" vertical="center"/>
      <protection hidden="1"/>
    </xf>
    <xf numFmtId="0" fontId="2" fillId="0" borderId="49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" fillId="0" borderId="51" xfId="1" applyNumberFormat="1" applyFont="1" applyFill="1" applyBorder="1" applyAlignment="1" applyProtection="1">
      <alignment horizontal="center" vertical="center"/>
      <protection hidden="1"/>
    </xf>
    <xf numFmtId="0" fontId="0" fillId="0" borderId="165" xfId="0" applyBorder="1" applyAlignment="1">
      <alignment horizontal="center"/>
    </xf>
    <xf numFmtId="0" fontId="0" fillId="0" borderId="166" xfId="0" applyBorder="1"/>
    <xf numFmtId="0" fontId="0" fillId="0" borderId="168" xfId="0" applyBorder="1" applyAlignment="1">
      <alignment horizontal="center"/>
    </xf>
    <xf numFmtId="0" fontId="0" fillId="0" borderId="169" xfId="0" applyBorder="1"/>
    <xf numFmtId="0" fontId="0" fillId="0" borderId="171" xfId="0" applyBorder="1" applyAlignment="1">
      <alignment horizontal="center"/>
    </xf>
    <xf numFmtId="0" fontId="0" fillId="0" borderId="172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shrinkToFit="1"/>
    </xf>
    <xf numFmtId="0" fontId="1" fillId="0" borderId="0" xfId="0" applyFont="1"/>
    <xf numFmtId="0" fontId="1" fillId="0" borderId="0" xfId="0" applyFont="1" applyFill="1" applyBorder="1" applyAlignment="1"/>
    <xf numFmtId="0" fontId="0" fillId="0" borderId="174" xfId="0" applyBorder="1" applyAlignment="1">
      <alignment horizontal="center" shrinkToFit="1"/>
    </xf>
    <xf numFmtId="0" fontId="0" fillId="0" borderId="175" xfId="0" applyBorder="1" applyAlignment="1">
      <alignment horizontal="center" shrinkToFit="1"/>
    </xf>
    <xf numFmtId="0" fontId="0" fillId="0" borderId="109" xfId="0" applyBorder="1" applyAlignment="1">
      <alignment horizontal="center" shrinkToFit="1"/>
    </xf>
    <xf numFmtId="0" fontId="0" fillId="0" borderId="68" xfId="0" applyBorder="1" applyAlignment="1">
      <alignment horizontal="center" shrinkToFit="1"/>
    </xf>
    <xf numFmtId="0" fontId="0" fillId="0" borderId="176" xfId="0" applyBorder="1" applyAlignment="1">
      <alignment horizontal="center" shrinkToFit="1"/>
    </xf>
    <xf numFmtId="0" fontId="0" fillId="0" borderId="78" xfId="0" applyBorder="1" applyAlignment="1">
      <alignment horizontal="center" shrinkToFit="1"/>
    </xf>
    <xf numFmtId="0" fontId="0" fillId="9" borderId="81" xfId="0" applyFill="1" applyBorder="1" applyAlignment="1">
      <alignment horizontal="center" shrinkToFit="1"/>
    </xf>
    <xf numFmtId="0" fontId="1" fillId="0" borderId="72" xfId="0" applyFont="1" applyBorder="1" applyAlignment="1"/>
    <xf numFmtId="0" fontId="2" fillId="0" borderId="0" xfId="3" applyNumberFormat="1" applyFont="1" applyFill="1" applyAlignment="1" applyProtection="1">
      <alignment vertical="center"/>
      <protection hidden="1"/>
    </xf>
    <xf numFmtId="0" fontId="2" fillId="0" borderId="0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applyNumberFormat="1" applyFont="1" applyFill="1" applyAlignment="1" applyProtection="1">
      <alignment horizontal="center" vertical="center"/>
      <protection hidden="1"/>
    </xf>
    <xf numFmtId="0" fontId="7" fillId="0" borderId="0" xfId="3" applyNumberFormat="1" applyFont="1" applyFill="1" applyAlignment="1" applyProtection="1">
      <alignment horizontal="center" vertical="center"/>
      <protection hidden="1"/>
    </xf>
    <xf numFmtId="0" fontId="7" fillId="0" borderId="0" xfId="3" applyNumberFormat="1" applyFont="1" applyFill="1" applyBorder="1" applyAlignment="1" applyProtection="1">
      <alignment horizontal="center" vertical="center"/>
      <protection hidden="1"/>
    </xf>
    <xf numFmtId="0" fontId="3" fillId="0" borderId="0" xfId="3" applyNumberFormat="1" applyFont="1" applyFill="1" applyAlignment="1" applyProtection="1">
      <alignment horizontal="center" vertical="center"/>
      <protection hidden="1"/>
    </xf>
    <xf numFmtId="0" fontId="2" fillId="0" borderId="28" xfId="3" applyNumberFormat="1" applyFont="1" applyFill="1" applyBorder="1" applyAlignment="1" applyProtection="1">
      <alignment horizontal="center" vertical="center"/>
      <protection hidden="1"/>
    </xf>
    <xf numFmtId="0" fontId="2" fillId="0" borderId="27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quotePrefix="1" applyNumberFormat="1" applyFont="1" applyFill="1" applyAlignment="1" applyProtection="1">
      <alignment vertical="center"/>
      <protection hidden="1"/>
    </xf>
    <xf numFmtId="0" fontId="5" fillId="0" borderId="15" xfId="3" applyNumberFormat="1" applyFont="1" applyFill="1" applyBorder="1" applyAlignment="1" applyProtection="1">
      <alignment horizontal="center" vertical="center"/>
      <protection hidden="1"/>
    </xf>
    <xf numFmtId="0" fontId="2" fillId="8" borderId="62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applyNumberFormat="1" applyFont="1" applyFill="1" applyAlignment="1" applyProtection="1">
      <alignment horizontal="left" vertical="center"/>
      <protection hidden="1"/>
    </xf>
    <xf numFmtId="3" fontId="2" fillId="0" borderId="28" xfId="3" applyNumberFormat="1" applyFont="1" applyFill="1" applyBorder="1" applyAlignment="1" applyProtection="1">
      <alignment horizontal="center" vertical="center"/>
      <protection hidden="1"/>
    </xf>
    <xf numFmtId="2" fontId="2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16" xfId="3" applyNumberFormat="1" applyFont="1" applyFill="1" applyBorder="1" applyAlignment="1" applyProtection="1">
      <alignment horizontal="center" vertical="center"/>
      <protection hidden="1"/>
    </xf>
    <xf numFmtId="3" fontId="2" fillId="0" borderId="0" xfId="3" applyNumberFormat="1" applyFont="1" applyFill="1" applyAlignment="1" applyProtection="1">
      <alignment vertical="center"/>
      <protection hidden="1"/>
    </xf>
    <xf numFmtId="3" fontId="2" fillId="0" borderId="0" xfId="3" applyNumberFormat="1" applyFont="1" applyFill="1" applyAlignment="1" applyProtection="1">
      <alignment horizontal="right" vertical="center"/>
      <protection hidden="1"/>
    </xf>
    <xf numFmtId="0" fontId="5" fillId="0" borderId="17" xfId="3" applyNumberFormat="1" applyFont="1" applyFill="1" applyBorder="1" applyAlignment="1" applyProtection="1">
      <alignment horizontal="center" vertical="center"/>
      <protection hidden="1"/>
    </xf>
    <xf numFmtId="0" fontId="2" fillId="0" borderId="18" xfId="3" applyNumberFormat="1" applyFont="1" applyFill="1" applyBorder="1" applyAlignment="1" applyProtection="1">
      <alignment horizontal="center" vertical="center"/>
      <protection hidden="1"/>
    </xf>
    <xf numFmtId="2" fontId="2" fillId="0" borderId="50" xfId="1" applyNumberFormat="1" applyFont="1" applyFill="1" applyBorder="1" applyAlignment="1" applyProtection="1">
      <alignment horizontal="center" vertical="center"/>
      <protection hidden="1"/>
    </xf>
    <xf numFmtId="11" fontId="2" fillId="0" borderId="0" xfId="3" applyNumberFormat="1" applyFont="1" applyFill="1" applyAlignment="1" applyProtection="1">
      <alignment vertical="center"/>
      <protection hidden="1"/>
    </xf>
    <xf numFmtId="0" fontId="2" fillId="0" borderId="0" xfId="3" applyNumberFormat="1" applyFont="1" applyAlignment="1">
      <alignment horizontal="center" vertical="center"/>
    </xf>
    <xf numFmtId="0" fontId="10" fillId="0" borderId="0" xfId="3" applyNumberFormat="1" applyFont="1" applyAlignment="1">
      <alignment horizontal="center" vertical="center"/>
    </xf>
    <xf numFmtId="3" fontId="6" fillId="0" borderId="0" xfId="3" applyNumberFormat="1" applyFont="1" applyFill="1" applyBorder="1" applyAlignment="1" applyProtection="1">
      <alignment horizontal="center" vertical="center"/>
      <protection hidden="1"/>
    </xf>
    <xf numFmtId="0" fontId="2" fillId="7" borderId="2" xfId="3" applyNumberFormat="1" applyFont="1" applyFill="1" applyBorder="1" applyAlignment="1" applyProtection="1">
      <alignment horizontal="center" vertical="center"/>
      <protection hidden="1"/>
    </xf>
    <xf numFmtId="0" fontId="2" fillId="0" borderId="37" xfId="3" applyNumberFormat="1" applyFont="1" applyFill="1" applyBorder="1" applyAlignment="1" applyProtection="1">
      <alignment vertical="center"/>
      <protection hidden="1"/>
    </xf>
    <xf numFmtId="0" fontId="2" fillId="0" borderId="38" xfId="3" applyNumberFormat="1" applyFont="1" applyFill="1" applyBorder="1" applyAlignment="1" applyProtection="1">
      <alignment vertical="center"/>
      <protection hidden="1"/>
    </xf>
    <xf numFmtId="0" fontId="2" fillId="0" borderId="39" xfId="3" applyNumberFormat="1" applyFont="1" applyFill="1" applyBorder="1" applyAlignment="1" applyProtection="1">
      <alignment vertical="center"/>
      <protection hidden="1"/>
    </xf>
    <xf numFmtId="3" fontId="6" fillId="0" borderId="0" xfId="3" applyNumberFormat="1" applyFont="1" applyAlignment="1">
      <alignment horizontal="center"/>
    </xf>
    <xf numFmtId="0" fontId="2" fillId="0" borderId="57" xfId="3" applyNumberFormat="1" applyFont="1" applyFill="1" applyBorder="1" applyAlignment="1" applyProtection="1">
      <alignment horizontal="center" vertical="center"/>
      <protection hidden="1"/>
    </xf>
    <xf numFmtId="164" fontId="5" fillId="0" borderId="15" xfId="3" applyNumberFormat="1" applyFont="1" applyFill="1" applyBorder="1" applyAlignment="1" applyProtection="1">
      <alignment horizontal="center" vertical="center"/>
      <protection hidden="1"/>
    </xf>
    <xf numFmtId="0" fontId="2" fillId="0" borderId="1" xfId="3" applyNumberFormat="1" applyFont="1" applyFill="1" applyBorder="1" applyAlignment="1" applyProtection="1">
      <alignment vertical="center"/>
      <protection hidden="1"/>
    </xf>
    <xf numFmtId="0" fontId="2" fillId="0" borderId="0" xfId="3" applyNumberFormat="1" applyFont="1" applyFill="1" applyBorder="1" applyAlignment="1" applyProtection="1">
      <alignment vertical="center"/>
      <protection hidden="1"/>
    </xf>
    <xf numFmtId="0" fontId="2" fillId="0" borderId="40" xfId="3" applyNumberFormat="1" applyFont="1" applyFill="1" applyBorder="1" applyAlignment="1" applyProtection="1">
      <alignment vertical="center"/>
      <protection hidden="1"/>
    </xf>
    <xf numFmtId="164" fontId="5" fillId="0" borderId="16" xfId="3" applyNumberFormat="1" applyFont="1" applyFill="1" applyBorder="1" applyAlignment="1" applyProtection="1">
      <alignment horizontal="center" vertical="center"/>
      <protection hidden="1"/>
    </xf>
    <xf numFmtId="0" fontId="2" fillId="0" borderId="41" xfId="3" applyNumberFormat="1" applyFont="1" applyFill="1" applyBorder="1" applyAlignment="1" applyProtection="1">
      <alignment vertical="center"/>
      <protection hidden="1"/>
    </xf>
    <xf numFmtId="0" fontId="2" fillId="0" borderId="42" xfId="3" applyNumberFormat="1" applyFont="1" applyFill="1" applyBorder="1" applyAlignment="1" applyProtection="1">
      <alignment vertical="center"/>
      <protection hidden="1"/>
    </xf>
    <xf numFmtId="0" fontId="2" fillId="0" borderId="43" xfId="3" applyNumberFormat="1" applyFont="1" applyFill="1" applyBorder="1" applyAlignment="1" applyProtection="1">
      <alignment vertical="center"/>
      <protection hidden="1"/>
    </xf>
    <xf numFmtId="164" fontId="5" fillId="0" borderId="17" xfId="3" applyNumberFormat="1" applyFont="1" applyFill="1" applyBorder="1" applyAlignment="1" applyProtection="1">
      <alignment horizontal="center" vertical="center"/>
      <protection hidden="1"/>
    </xf>
    <xf numFmtId="0" fontId="3" fillId="0" borderId="0" xfId="3" applyNumberFormat="1" applyFont="1" applyFill="1" applyAlignment="1" applyProtection="1">
      <alignment vertical="center"/>
      <protection hidden="1"/>
    </xf>
    <xf numFmtId="0" fontId="2" fillId="0" borderId="0" xfId="3" quotePrefix="1" applyNumberFormat="1" applyFont="1" applyFill="1" applyBorder="1" applyAlignment="1" applyProtection="1">
      <alignment vertical="center"/>
      <protection hidden="1"/>
    </xf>
    <xf numFmtId="0" fontId="2" fillId="0" borderId="9" xfId="3" applyNumberFormat="1" applyFont="1" applyFill="1" applyBorder="1" applyAlignment="1" applyProtection="1">
      <alignment vertical="center"/>
      <protection hidden="1"/>
    </xf>
    <xf numFmtId="0" fontId="2" fillId="0" borderId="10" xfId="3" applyNumberFormat="1" applyFont="1" applyFill="1" applyBorder="1" applyAlignment="1" applyProtection="1">
      <alignment vertical="center"/>
      <protection hidden="1"/>
    </xf>
    <xf numFmtId="0" fontId="2" fillId="3" borderId="2" xfId="3" applyNumberFormat="1" applyFont="1" applyFill="1" applyBorder="1" applyAlignment="1" applyProtection="1">
      <alignment vertical="center"/>
      <protection hidden="1"/>
    </xf>
    <xf numFmtId="0" fontId="2" fillId="4" borderId="2" xfId="3" applyNumberFormat="1" applyFont="1" applyFill="1" applyBorder="1" applyAlignment="1" applyProtection="1">
      <alignment horizontal="center" vertical="center"/>
      <protection hidden="1"/>
    </xf>
    <xf numFmtId="0" fontId="2" fillId="5" borderId="2" xfId="3" applyNumberFormat="1" applyFont="1" applyFill="1" applyBorder="1" applyAlignment="1" applyProtection="1">
      <alignment horizontal="center" vertical="center"/>
      <protection hidden="1"/>
    </xf>
    <xf numFmtId="0" fontId="2" fillId="0" borderId="11" xfId="3" applyNumberFormat="1" applyFont="1" applyFill="1" applyBorder="1" applyAlignment="1" applyProtection="1">
      <alignment vertical="center"/>
      <protection hidden="1"/>
    </xf>
    <xf numFmtId="0" fontId="2" fillId="0" borderId="12" xfId="3" applyNumberFormat="1" applyFont="1" applyFill="1" applyBorder="1" applyAlignment="1" applyProtection="1">
      <alignment vertical="center"/>
      <protection hidden="1"/>
    </xf>
    <xf numFmtId="0" fontId="2" fillId="0" borderId="13" xfId="3" applyNumberFormat="1" applyFont="1" applyFill="1" applyBorder="1" applyAlignment="1" applyProtection="1">
      <alignment vertical="center"/>
      <protection hidden="1"/>
    </xf>
    <xf numFmtId="0" fontId="2" fillId="0" borderId="14" xfId="3" applyNumberFormat="1" applyFont="1" applyFill="1" applyBorder="1" applyAlignment="1" applyProtection="1">
      <alignment vertical="center"/>
      <protection hidden="1"/>
    </xf>
    <xf numFmtId="0" fontId="9" fillId="0" borderId="0" xfId="3" applyNumberFormat="1" applyFont="1" applyFill="1" applyAlignment="1" applyProtection="1">
      <alignment horizontal="center" vertical="center"/>
      <protection hidden="1"/>
    </xf>
    <xf numFmtId="0" fontId="9" fillId="0" borderId="0" xfId="3" applyNumberFormat="1" applyFont="1" applyFill="1" applyBorder="1" applyAlignment="1" applyProtection="1">
      <alignment horizontal="center" vertical="center"/>
      <protection hidden="1"/>
    </xf>
    <xf numFmtId="0" fontId="2" fillId="0" borderId="36" xfId="3" applyNumberFormat="1" applyFont="1" applyFill="1" applyBorder="1" applyAlignment="1" applyProtection="1">
      <alignment vertical="center"/>
      <protection hidden="1"/>
    </xf>
    <xf numFmtId="0" fontId="1" fillId="0" borderId="53" xfId="3" applyBorder="1"/>
    <xf numFmtId="0" fontId="1" fillId="0" borderId="54" xfId="3" applyBorder="1" applyAlignment="1">
      <alignment horizontal="left" indent="1"/>
    </xf>
    <xf numFmtId="0" fontId="2" fillId="0" borderId="29" xfId="3" applyNumberFormat="1" applyFont="1" applyFill="1" applyBorder="1" applyAlignment="1" applyProtection="1">
      <alignment horizontal="right" vertical="center" indent="1"/>
      <protection hidden="1"/>
    </xf>
    <xf numFmtId="0" fontId="2" fillId="0" borderId="31" xfId="3" applyNumberFormat="1" applyFont="1" applyFill="1" applyBorder="1" applyAlignment="1" applyProtection="1">
      <alignment horizontal="left" vertical="center"/>
      <protection hidden="1"/>
    </xf>
    <xf numFmtId="0" fontId="2" fillId="0" borderId="44" xfId="3" applyNumberFormat="1" applyFont="1" applyFill="1" applyBorder="1" applyAlignment="1" applyProtection="1">
      <alignment horizontal="right" vertical="center" indent="1"/>
      <protection hidden="1"/>
    </xf>
    <xf numFmtId="0" fontId="2" fillId="0" borderId="19" xfId="3" applyNumberFormat="1" applyFont="1" applyFill="1" applyBorder="1" applyAlignment="1" applyProtection="1">
      <alignment horizontal="center" vertical="center"/>
      <protection hidden="1"/>
    </xf>
    <xf numFmtId="0" fontId="2" fillId="0" borderId="20" xfId="3" applyNumberFormat="1" applyFont="1" applyFill="1" applyBorder="1" applyAlignment="1" applyProtection="1">
      <alignment horizontal="center" vertical="center"/>
      <protection hidden="1"/>
    </xf>
    <xf numFmtId="0" fontId="2" fillId="0" borderId="21" xfId="3" applyNumberFormat="1" applyFont="1" applyFill="1" applyBorder="1" applyAlignment="1" applyProtection="1">
      <alignment horizontal="center" vertical="center"/>
      <protection hidden="1"/>
    </xf>
    <xf numFmtId="0" fontId="2" fillId="0" borderId="19" xfId="3" applyNumberFormat="1" applyFont="1" applyFill="1" applyBorder="1" applyAlignment="1" applyProtection="1">
      <alignment vertical="center"/>
      <protection hidden="1"/>
    </xf>
    <xf numFmtId="0" fontId="2" fillId="0" borderId="20" xfId="3" applyNumberFormat="1" applyFont="1" applyFill="1" applyBorder="1" applyAlignment="1" applyProtection="1">
      <alignment vertical="center"/>
      <protection hidden="1"/>
    </xf>
    <xf numFmtId="0" fontId="2" fillId="0" borderId="65" xfId="3" applyNumberFormat="1" applyFont="1" applyFill="1" applyBorder="1" applyAlignment="1" applyProtection="1">
      <alignment horizontal="center" vertical="center"/>
      <protection hidden="1"/>
    </xf>
    <xf numFmtId="0" fontId="2" fillId="0" borderId="29" xfId="3" applyNumberFormat="1" applyFont="1" applyFill="1" applyBorder="1" applyAlignment="1" applyProtection="1">
      <alignment horizontal="center" vertical="center"/>
      <protection hidden="1"/>
    </xf>
    <xf numFmtId="0" fontId="2" fillId="0" borderId="31" xfId="3" applyNumberFormat="1" applyFont="1" applyFill="1" applyBorder="1" applyAlignment="1" applyProtection="1">
      <alignment horizontal="center" vertical="center"/>
      <protection hidden="1"/>
    </xf>
    <xf numFmtId="0" fontId="2" fillId="0" borderId="30" xfId="3" applyNumberFormat="1" applyFont="1" applyFill="1" applyBorder="1" applyAlignment="1" applyProtection="1">
      <alignment horizontal="center" vertical="center"/>
      <protection hidden="1"/>
    </xf>
    <xf numFmtId="0" fontId="2" fillId="0" borderId="31" xfId="3" applyNumberFormat="1" applyFont="1" applyFill="1" applyBorder="1" applyAlignment="1" applyProtection="1">
      <alignment vertical="center"/>
      <protection hidden="1"/>
    </xf>
    <xf numFmtId="0" fontId="1" fillId="0" borderId="47" xfId="3" applyBorder="1"/>
    <xf numFmtId="0" fontId="1" fillId="0" borderId="48" xfId="3" applyBorder="1" applyAlignment="1">
      <alignment horizontal="left" indent="1"/>
    </xf>
    <xf numFmtId="0" fontId="2" fillId="0" borderId="55" xfId="3" applyNumberFormat="1" applyFont="1" applyFill="1" applyBorder="1" applyAlignment="1" applyProtection="1">
      <alignment horizontal="center" vertical="center"/>
      <protection hidden="1"/>
    </xf>
    <xf numFmtId="0" fontId="2" fillId="0" borderId="56" xfId="3" applyNumberFormat="1" applyFont="1" applyFill="1" applyBorder="1" applyAlignment="1" applyProtection="1">
      <alignment vertical="center"/>
      <protection hidden="1"/>
    </xf>
    <xf numFmtId="0" fontId="2" fillId="0" borderId="32" xfId="3" applyNumberFormat="1" applyFont="1" applyFill="1" applyBorder="1" applyAlignment="1" applyProtection="1">
      <alignment horizontal="right" vertical="center" indent="1"/>
      <protection hidden="1"/>
    </xf>
    <xf numFmtId="0" fontId="2" fillId="0" borderId="33" xfId="3" applyNumberFormat="1" applyFont="1" applyFill="1" applyBorder="1" applyAlignment="1" applyProtection="1">
      <alignment horizontal="left" vertical="center"/>
      <protection hidden="1"/>
    </xf>
    <xf numFmtId="0" fontId="2" fillId="0" borderId="45" xfId="3" applyNumberFormat="1" applyFont="1" applyFill="1" applyBorder="1" applyAlignment="1" applyProtection="1">
      <alignment horizontal="right" vertical="center" indent="1"/>
      <protection hidden="1"/>
    </xf>
    <xf numFmtId="0" fontId="2" fillId="0" borderId="22" xfId="3" applyNumberFormat="1" applyFont="1" applyFill="1" applyBorder="1" applyAlignment="1" applyProtection="1">
      <alignment horizontal="center" vertical="center"/>
      <protection hidden="1"/>
    </xf>
    <xf numFmtId="0" fontId="2" fillId="0" borderId="23" xfId="3" applyNumberFormat="1" applyFont="1" applyFill="1" applyBorder="1" applyAlignment="1" applyProtection="1">
      <alignment horizontal="center" vertical="center"/>
      <protection hidden="1"/>
    </xf>
    <xf numFmtId="0" fontId="2" fillId="0" borderId="22" xfId="3" applyNumberFormat="1" applyFont="1" applyFill="1" applyBorder="1" applyAlignment="1" applyProtection="1">
      <alignment vertical="center"/>
      <protection hidden="1"/>
    </xf>
    <xf numFmtId="0" fontId="2" fillId="0" borderId="33" xfId="3" applyNumberFormat="1" applyFont="1" applyFill="1" applyBorder="1" applyAlignment="1" applyProtection="1">
      <alignment horizontal="center" vertical="center"/>
      <protection hidden="1"/>
    </xf>
    <xf numFmtId="0" fontId="2" fillId="0" borderId="32" xfId="3" applyNumberFormat="1" applyFont="1" applyFill="1" applyBorder="1" applyAlignment="1" applyProtection="1">
      <alignment horizontal="center" vertical="center"/>
      <protection hidden="1"/>
    </xf>
    <xf numFmtId="0" fontId="2" fillId="0" borderId="33" xfId="3" applyNumberFormat="1" applyFont="1" applyFill="1" applyBorder="1" applyAlignment="1" applyProtection="1">
      <alignment vertical="center"/>
      <protection hidden="1"/>
    </xf>
    <xf numFmtId="0" fontId="1" fillId="0" borderId="49" xfId="3" applyBorder="1"/>
    <xf numFmtId="0" fontId="1" fillId="0" borderId="51" xfId="3" applyBorder="1" applyAlignment="1">
      <alignment horizontal="left" indent="1"/>
    </xf>
    <xf numFmtId="0" fontId="2" fillId="10" borderId="123" xfId="3" applyNumberFormat="1" applyFont="1" applyFill="1" applyBorder="1" applyAlignment="1" applyProtection="1">
      <alignment horizontal="center" vertical="center"/>
      <protection hidden="1"/>
    </xf>
    <xf numFmtId="0" fontId="2" fillId="0" borderId="34" xfId="3" applyNumberFormat="1" applyFont="1" applyFill="1" applyBorder="1" applyAlignment="1" applyProtection="1">
      <alignment horizontal="right" vertical="center" indent="1"/>
      <protection hidden="1"/>
    </xf>
    <xf numFmtId="0" fontId="2" fillId="0" borderId="35" xfId="3" applyNumberFormat="1" applyFont="1" applyFill="1" applyBorder="1" applyAlignment="1" applyProtection="1">
      <alignment horizontal="left" vertical="center"/>
      <protection hidden="1"/>
    </xf>
    <xf numFmtId="0" fontId="7" fillId="0" borderId="0" xfId="3" applyNumberFormat="1" applyFont="1" applyFill="1" applyAlignment="1" applyProtection="1">
      <alignment vertical="center"/>
      <protection hidden="1"/>
    </xf>
    <xf numFmtId="0" fontId="7" fillId="0" borderId="42" xfId="3" applyNumberFormat="1" applyFont="1" applyFill="1" applyBorder="1" applyAlignment="1" applyProtection="1">
      <alignment horizontal="center" vertical="center"/>
      <protection hidden="1"/>
    </xf>
    <xf numFmtId="0" fontId="2" fillId="0" borderId="113" xfId="3" applyNumberFormat="1" applyFont="1" applyFill="1" applyBorder="1" applyAlignment="1" applyProtection="1">
      <alignment vertical="center"/>
      <protection hidden="1"/>
    </xf>
    <xf numFmtId="0" fontId="2" fillId="0" borderId="124" xfId="3" applyNumberFormat="1" applyFont="1" applyFill="1" applyBorder="1" applyAlignment="1" applyProtection="1">
      <alignment horizontal="center" vertical="center"/>
      <protection hidden="1"/>
    </xf>
    <xf numFmtId="0" fontId="2" fillId="0" borderId="125" xfId="3" applyNumberFormat="1" applyFont="1" applyFill="1" applyBorder="1" applyAlignment="1" applyProtection="1">
      <alignment horizontal="center" vertical="center"/>
      <protection hidden="1"/>
    </xf>
    <xf numFmtId="0" fontId="2" fillId="0" borderId="116" xfId="3" applyNumberFormat="1" applyFont="1" applyFill="1" applyBorder="1" applyAlignment="1" applyProtection="1">
      <alignment vertical="center"/>
      <protection hidden="1"/>
    </xf>
    <xf numFmtId="0" fontId="2" fillId="0" borderId="117" xfId="3" applyNumberFormat="1" applyFont="1" applyFill="1" applyBorder="1" applyAlignment="1" applyProtection="1">
      <alignment vertical="center"/>
      <protection hidden="1"/>
    </xf>
    <xf numFmtId="0" fontId="2" fillId="0" borderId="119" xfId="3" applyNumberFormat="1" applyFont="1" applyFill="1" applyBorder="1" applyAlignment="1" applyProtection="1">
      <alignment horizontal="center" vertical="center"/>
      <protection hidden="1"/>
    </xf>
    <xf numFmtId="0" fontId="2" fillId="0" borderId="114" xfId="3" applyNumberFormat="1" applyFont="1" applyFill="1" applyBorder="1" applyAlignment="1" applyProtection="1">
      <alignment vertical="center"/>
      <protection hidden="1"/>
    </xf>
    <xf numFmtId="0" fontId="2" fillId="0" borderId="126" xfId="3" applyNumberFormat="1" applyFont="1" applyFill="1" applyBorder="1" applyAlignment="1" applyProtection="1">
      <alignment horizontal="center" vertical="center"/>
      <protection hidden="1"/>
    </xf>
    <xf numFmtId="0" fontId="2" fillId="0" borderId="127" xfId="3" applyNumberFormat="1" applyFont="1" applyFill="1" applyBorder="1" applyAlignment="1" applyProtection="1">
      <alignment horizontal="center" vertical="center"/>
      <protection hidden="1"/>
    </xf>
    <xf numFmtId="0" fontId="2" fillId="0" borderId="118" xfId="3" applyNumberFormat="1" applyFont="1" applyFill="1" applyBorder="1" applyAlignment="1" applyProtection="1">
      <alignment vertical="center"/>
      <protection hidden="1"/>
    </xf>
    <xf numFmtId="0" fontId="2" fillId="0" borderId="115" xfId="3" applyNumberFormat="1" applyFont="1" applyFill="1" applyBorder="1" applyAlignment="1" applyProtection="1">
      <alignment vertical="center"/>
      <protection hidden="1"/>
    </xf>
    <xf numFmtId="0" fontId="2" fillId="0" borderId="128" xfId="3" applyNumberFormat="1" applyFont="1" applyFill="1" applyBorder="1" applyAlignment="1" applyProtection="1">
      <alignment horizontal="center" vertical="center"/>
      <protection hidden="1"/>
    </xf>
    <xf numFmtId="0" fontId="2" fillId="0" borderId="129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applyNumberFormat="1" applyFont="1"/>
    <xf numFmtId="0" fontId="2" fillId="0" borderId="118" xfId="3" applyNumberFormat="1" applyFont="1" applyBorder="1"/>
    <xf numFmtId="0" fontId="2" fillId="0" borderId="0" xfId="3" applyNumberFormat="1" applyFont="1" applyBorder="1"/>
    <xf numFmtId="0" fontId="2" fillId="0" borderId="0" xfId="3" applyNumberFormat="1" applyFont="1" applyBorder="1" applyAlignment="1">
      <alignment horizontal="center"/>
    </xf>
    <xf numFmtId="0" fontId="2" fillId="0" borderId="119" xfId="3" applyNumberFormat="1" applyFont="1" applyBorder="1" applyAlignment="1">
      <alignment horizontal="center"/>
    </xf>
    <xf numFmtId="0" fontId="22" fillId="0" borderId="0" xfId="3" applyFont="1"/>
    <xf numFmtId="0" fontId="2" fillId="0" borderId="46" xfId="3" applyNumberFormat="1" applyFont="1" applyFill="1" applyBorder="1" applyAlignment="1" applyProtection="1">
      <alignment horizontal="right" vertical="center" indent="1"/>
      <protection hidden="1"/>
    </xf>
    <xf numFmtId="0" fontId="2" fillId="0" borderId="24" xfId="3" applyNumberFormat="1" applyFont="1" applyFill="1" applyBorder="1" applyAlignment="1" applyProtection="1">
      <alignment horizontal="center" vertical="center"/>
      <protection hidden="1"/>
    </xf>
    <xf numFmtId="0" fontId="2" fillId="0" borderId="25" xfId="3" applyNumberFormat="1" applyFont="1" applyFill="1" applyBorder="1" applyAlignment="1" applyProtection="1">
      <alignment horizontal="center" vertical="center"/>
      <protection hidden="1"/>
    </xf>
    <xf numFmtId="0" fontId="2" fillId="0" borderId="26" xfId="3" applyNumberFormat="1" applyFont="1" applyFill="1" applyBorder="1" applyAlignment="1" applyProtection="1">
      <alignment horizontal="center" vertical="center"/>
      <protection hidden="1"/>
    </xf>
    <xf numFmtId="0" fontId="2" fillId="0" borderId="64" xfId="3" applyNumberFormat="1" applyFont="1" applyFill="1" applyBorder="1" applyAlignment="1" applyProtection="1">
      <alignment horizontal="center" vertical="center"/>
      <protection hidden="1"/>
    </xf>
    <xf numFmtId="0" fontId="2" fillId="0" borderId="63" xfId="3" applyNumberFormat="1" applyFont="1" applyFill="1" applyBorder="1" applyAlignment="1" applyProtection="1">
      <alignment horizontal="center" vertical="center"/>
      <protection hidden="1"/>
    </xf>
    <xf numFmtId="0" fontId="2" fillId="0" borderId="34" xfId="3" applyNumberFormat="1" applyFont="1" applyFill="1" applyBorder="1" applyAlignment="1" applyProtection="1">
      <alignment horizontal="center" vertical="center"/>
      <protection hidden="1"/>
    </xf>
    <xf numFmtId="0" fontId="2" fillId="0" borderId="35" xfId="3" applyNumberFormat="1" applyFont="1" applyFill="1" applyBorder="1" applyAlignment="1" applyProtection="1">
      <alignment vertical="center"/>
      <protection hidden="1"/>
    </xf>
    <xf numFmtId="0" fontId="2" fillId="0" borderId="32" xfId="3" applyNumberFormat="1" applyFont="1" applyFill="1" applyBorder="1" applyAlignment="1" applyProtection="1">
      <alignment vertical="center"/>
      <protection hidden="1"/>
    </xf>
    <xf numFmtId="0" fontId="2" fillId="0" borderId="32" xfId="3" applyNumberFormat="1" applyFont="1" applyBorder="1"/>
    <xf numFmtId="0" fontId="2" fillId="0" borderId="120" xfId="3" applyNumberFormat="1" applyFont="1" applyFill="1" applyBorder="1" applyAlignment="1" applyProtection="1">
      <alignment vertical="center"/>
      <protection hidden="1"/>
    </xf>
    <xf numFmtId="0" fontId="2" fillId="0" borderId="121" xfId="3" applyNumberFormat="1" applyFont="1" applyFill="1" applyBorder="1" applyAlignment="1" applyProtection="1">
      <alignment vertical="center"/>
      <protection hidden="1"/>
    </xf>
    <xf numFmtId="0" fontId="2" fillId="0" borderId="121" xfId="3" applyNumberFormat="1" applyFont="1" applyFill="1" applyBorder="1" applyAlignment="1" applyProtection="1">
      <alignment horizontal="center" vertical="center"/>
      <protection hidden="1"/>
    </xf>
    <xf numFmtId="0" fontId="2" fillId="0" borderId="122" xfId="3" applyNumberFormat="1" applyFont="1" applyFill="1" applyBorder="1" applyAlignment="1" applyProtection="1">
      <alignment horizontal="center" vertical="center"/>
      <protection hidden="1"/>
    </xf>
    <xf numFmtId="0" fontId="2" fillId="0" borderId="66" xfId="3" applyNumberFormat="1" applyFont="1" applyFill="1" applyBorder="1" applyAlignment="1" applyProtection="1">
      <alignment vertical="center"/>
      <protection hidden="1"/>
    </xf>
    <xf numFmtId="0" fontId="2" fillId="0" borderId="67" xfId="3" applyNumberFormat="1" applyFont="1" applyFill="1" applyBorder="1" applyAlignment="1" applyProtection="1">
      <alignment vertical="center"/>
      <protection hidden="1"/>
    </xf>
    <xf numFmtId="0" fontId="2" fillId="0" borderId="67" xfId="3" applyNumberFormat="1" applyFont="1" applyFill="1" applyBorder="1" applyAlignment="1" applyProtection="1">
      <alignment horizontal="center" vertical="center"/>
      <protection hidden="1"/>
    </xf>
    <xf numFmtId="0" fontId="2" fillId="0" borderId="68" xfId="3" applyNumberFormat="1" applyFont="1" applyFill="1" applyBorder="1" applyAlignment="1" applyProtection="1">
      <alignment horizontal="center" vertical="center"/>
      <protection hidden="1"/>
    </xf>
    <xf numFmtId="0" fontId="2" fillId="0" borderId="69" xfId="3" applyNumberFormat="1" applyFont="1" applyFill="1" applyBorder="1" applyAlignment="1" applyProtection="1">
      <alignment horizontal="center" vertical="center"/>
      <protection hidden="1"/>
    </xf>
    <xf numFmtId="0" fontId="3" fillId="0" borderId="70" xfId="3" applyNumberFormat="1" applyFont="1" applyFill="1" applyBorder="1" applyAlignment="1" applyProtection="1">
      <alignment horizontal="center" vertical="center"/>
      <protection hidden="1"/>
    </xf>
    <xf numFmtId="0" fontId="2" fillId="0" borderId="71" xfId="3" applyNumberFormat="1" applyFont="1" applyFill="1" applyBorder="1" applyAlignment="1" applyProtection="1">
      <alignment horizontal="center" vertical="center"/>
      <protection hidden="1"/>
    </xf>
    <xf numFmtId="0" fontId="2" fillId="0" borderId="72" xfId="3" applyNumberFormat="1" applyFont="1" applyFill="1" applyBorder="1" applyAlignment="1" applyProtection="1">
      <alignment vertical="center"/>
      <protection hidden="1"/>
    </xf>
    <xf numFmtId="0" fontId="2" fillId="0" borderId="72" xfId="3" applyNumberFormat="1" applyFont="1" applyFill="1" applyBorder="1" applyAlignment="1" applyProtection="1">
      <alignment horizontal="center" vertical="center"/>
      <protection hidden="1"/>
    </xf>
    <xf numFmtId="0" fontId="3" fillId="0" borderId="73" xfId="3" applyNumberFormat="1" applyFont="1" applyFill="1" applyBorder="1" applyAlignment="1" applyProtection="1">
      <alignment horizontal="center" vertical="center"/>
      <protection hidden="1"/>
    </xf>
    <xf numFmtId="0" fontId="13" fillId="0" borderId="0" xfId="3" applyNumberFormat="1" applyFont="1" applyBorder="1" applyAlignment="1">
      <alignment vertical="top"/>
    </xf>
    <xf numFmtId="0" fontId="29" fillId="0" borderId="0" xfId="3" applyNumberFormat="1" applyFont="1" applyBorder="1" applyAlignment="1">
      <alignment vertical="top"/>
    </xf>
    <xf numFmtId="0" fontId="29" fillId="0" borderId="0" xfId="3" applyNumberFormat="1" applyFont="1" applyFill="1" applyBorder="1" applyAlignment="1">
      <alignment vertical="top"/>
    </xf>
    <xf numFmtId="0" fontId="14" fillId="0" borderId="0" xfId="3" applyFont="1" applyFill="1" applyBorder="1" applyAlignment="1">
      <alignment horizontal="center" vertical="center" shrinkToFit="1"/>
    </xf>
    <xf numFmtId="0" fontId="2" fillId="0" borderId="66" xfId="3" applyNumberFormat="1" applyFont="1" applyFill="1" applyBorder="1" applyAlignment="1" applyProtection="1">
      <alignment horizontal="center" vertical="center"/>
      <protection hidden="1"/>
    </xf>
    <xf numFmtId="0" fontId="2" fillId="0" borderId="130" xfId="3" applyNumberFormat="1" applyFont="1" applyFill="1" applyBorder="1" applyAlignment="1" applyProtection="1">
      <alignment horizontal="center" vertical="center"/>
      <protection hidden="1"/>
    </xf>
    <xf numFmtId="0" fontId="2" fillId="9" borderId="69" xfId="3" applyNumberFormat="1" applyFont="1" applyFill="1" applyBorder="1" applyAlignment="1" applyProtection="1">
      <alignment horizontal="center" vertical="center"/>
      <protection hidden="1"/>
    </xf>
    <xf numFmtId="0" fontId="2" fillId="0" borderId="70" xfId="3" applyNumberFormat="1" applyFont="1" applyFill="1" applyBorder="1" applyAlignment="1" applyProtection="1">
      <alignment horizontal="center" vertical="center"/>
      <protection hidden="1"/>
    </xf>
    <xf numFmtId="0" fontId="2" fillId="9" borderId="0" xfId="3" applyNumberFormat="1" applyFont="1" applyFill="1" applyBorder="1" applyAlignment="1" applyProtection="1">
      <alignment horizontal="center" vertical="center"/>
      <protection hidden="1"/>
    </xf>
    <xf numFmtId="0" fontId="28" fillId="0" borderId="0" xfId="3" applyNumberFormat="1" applyFont="1" applyFill="1" applyBorder="1" applyAlignment="1" applyProtection="1">
      <alignment horizontal="center" vertical="center"/>
      <protection hidden="1"/>
    </xf>
    <xf numFmtId="0" fontId="2" fillId="9" borderId="131" xfId="3" applyNumberFormat="1" applyFont="1" applyFill="1" applyBorder="1" applyAlignment="1" applyProtection="1">
      <alignment horizontal="center" vertical="center"/>
      <protection hidden="1"/>
    </xf>
    <xf numFmtId="0" fontId="2" fillId="9" borderId="73" xfId="3" applyNumberFormat="1" applyFont="1" applyFill="1" applyBorder="1" applyAlignment="1" applyProtection="1">
      <alignment horizontal="center" vertical="center"/>
      <protection hidden="1"/>
    </xf>
    <xf numFmtId="0" fontId="22" fillId="0" borderId="132" xfId="3" applyFont="1" applyBorder="1" applyAlignment="1">
      <alignment horizontal="center" vertical="center"/>
    </xf>
    <xf numFmtId="0" fontId="22" fillId="0" borderId="133" xfId="3" applyFont="1" applyBorder="1" applyAlignment="1">
      <alignment horizontal="center" vertical="center"/>
    </xf>
    <xf numFmtId="0" fontId="22" fillId="0" borderId="134" xfId="3" applyFont="1" applyBorder="1" applyAlignment="1">
      <alignment horizontal="center" vertical="center"/>
    </xf>
    <xf numFmtId="0" fontId="28" fillId="8" borderId="135" xfId="3" applyFont="1" applyFill="1" applyBorder="1"/>
    <xf numFmtId="0" fontId="30" fillId="8" borderId="136" xfId="3" applyFont="1" applyFill="1" applyBorder="1" applyAlignment="1">
      <alignment horizontal="left" vertical="center" indent="1"/>
    </xf>
    <xf numFmtId="0" fontId="30" fillId="8" borderId="137" xfId="3" applyFont="1" applyFill="1" applyBorder="1" applyAlignment="1">
      <alignment horizontal="center" vertical="center"/>
    </xf>
    <xf numFmtId="0" fontId="30" fillId="8" borderId="138" xfId="3" applyFont="1" applyFill="1" applyBorder="1" applyAlignment="1">
      <alignment horizontal="center" vertical="center"/>
    </xf>
    <xf numFmtId="0" fontId="30" fillId="8" borderId="139" xfId="3" applyFont="1" applyFill="1" applyBorder="1" applyAlignment="1">
      <alignment horizontal="center" vertical="center"/>
    </xf>
    <xf numFmtId="165" fontId="28" fillId="8" borderId="140" xfId="3" applyNumberFormat="1" applyFont="1" applyFill="1" applyBorder="1" applyAlignment="1">
      <alignment horizontal="center" vertical="center"/>
    </xf>
    <xf numFmtId="165" fontId="28" fillId="8" borderId="138" xfId="3" applyNumberFormat="1" applyFont="1" applyFill="1" applyBorder="1" applyAlignment="1">
      <alignment horizontal="center" vertical="center"/>
    </xf>
    <xf numFmtId="165" fontId="28" fillId="8" borderId="141" xfId="3" applyNumberFormat="1" applyFont="1" applyFill="1" applyBorder="1" applyAlignment="1">
      <alignment horizontal="center" vertical="center"/>
    </xf>
    <xf numFmtId="166" fontId="28" fillId="0" borderId="161" xfId="3" applyNumberFormat="1" applyFont="1" applyBorder="1" applyAlignment="1">
      <alignment horizontal="center" vertical="center"/>
    </xf>
    <xf numFmtId="0" fontId="28" fillId="0" borderId="142" xfId="3" applyFont="1" applyBorder="1" applyAlignment="1">
      <alignment horizontal="left" vertical="center" indent="1"/>
    </xf>
    <xf numFmtId="0" fontId="30" fillId="0" borderId="143" xfId="3" applyFont="1" applyBorder="1" applyAlignment="1">
      <alignment horizontal="center" vertical="center"/>
    </xf>
    <xf numFmtId="0" fontId="28" fillId="0" borderId="144" xfId="3" applyFont="1" applyBorder="1" applyAlignment="1">
      <alignment horizontal="center" vertical="center"/>
    </xf>
    <xf numFmtId="0" fontId="28" fillId="0" borderId="145" xfId="3" applyFont="1" applyBorder="1" applyAlignment="1">
      <alignment horizontal="center" vertical="center"/>
    </xf>
    <xf numFmtId="0" fontId="28" fillId="9" borderId="146" xfId="3" applyFont="1" applyFill="1" applyBorder="1" applyAlignment="1">
      <alignment horizontal="center" vertical="center"/>
    </xf>
    <xf numFmtId="0" fontId="28" fillId="0" borderId="147" xfId="3" applyFont="1" applyBorder="1" applyAlignment="1">
      <alignment horizontal="center" vertical="center"/>
    </xf>
    <xf numFmtId="0" fontId="28" fillId="0" borderId="148" xfId="3" applyFont="1" applyBorder="1" applyAlignment="1">
      <alignment horizontal="left" vertical="center"/>
    </xf>
    <xf numFmtId="166" fontId="28" fillId="0" borderId="162" xfId="3" applyNumberFormat="1" applyFont="1" applyBorder="1" applyAlignment="1">
      <alignment horizontal="center" vertical="center"/>
    </xf>
    <xf numFmtId="0" fontId="28" fillId="0" borderId="149" xfId="3" applyFont="1" applyBorder="1" applyAlignment="1">
      <alignment horizontal="left" vertical="center" indent="1"/>
    </xf>
    <xf numFmtId="0" fontId="30" fillId="0" borderId="109" xfId="3" applyFont="1" applyBorder="1" applyAlignment="1">
      <alignment horizontal="center" vertical="center"/>
    </xf>
    <xf numFmtId="0" fontId="28" fillId="0" borderId="88" xfId="3" applyFont="1" applyBorder="1" applyAlignment="1">
      <alignment horizontal="center" vertical="center"/>
    </xf>
    <xf numFmtId="0" fontId="28" fillId="0" borderId="150" xfId="3" applyFont="1" applyBorder="1" applyAlignment="1">
      <alignment horizontal="center" vertical="center"/>
    </xf>
    <xf numFmtId="0" fontId="28" fillId="0" borderId="151" xfId="3" applyFont="1" applyBorder="1" applyAlignment="1">
      <alignment horizontal="center" vertical="center"/>
    </xf>
    <xf numFmtId="0" fontId="28" fillId="9" borderId="88" xfId="3" applyFont="1" applyFill="1" applyBorder="1" applyAlignment="1">
      <alignment horizontal="center" vertical="center"/>
    </xf>
    <xf numFmtId="0" fontId="28" fillId="0" borderId="152" xfId="3" applyFont="1" applyBorder="1" applyAlignment="1">
      <alignment horizontal="center" vertical="center"/>
    </xf>
    <xf numFmtId="0" fontId="28" fillId="0" borderId="153" xfId="3" applyFont="1" applyBorder="1" applyAlignment="1">
      <alignment horizontal="left" vertical="center"/>
    </xf>
    <xf numFmtId="166" fontId="28" fillId="0" borderId="163" xfId="3" applyNumberFormat="1" applyFont="1" applyBorder="1" applyAlignment="1">
      <alignment horizontal="center" vertical="center"/>
    </xf>
    <xf numFmtId="0" fontId="28" fillId="0" borderId="154" xfId="3" applyFont="1" applyBorder="1" applyAlignment="1">
      <alignment horizontal="left" vertical="center" indent="1"/>
    </xf>
    <xf numFmtId="0" fontId="30" fillId="0" borderId="155" xfId="3" applyFont="1" applyBorder="1" applyAlignment="1">
      <alignment horizontal="center" vertical="center"/>
    </xf>
    <xf numFmtId="0" fontId="28" fillId="0" borderId="156" xfId="3" applyFont="1" applyBorder="1" applyAlignment="1">
      <alignment horizontal="center" vertical="center"/>
    </xf>
    <xf numFmtId="0" fontId="28" fillId="0" borderId="157" xfId="3" applyFont="1" applyBorder="1" applyAlignment="1">
      <alignment horizontal="center" vertical="center"/>
    </xf>
    <xf numFmtId="0" fontId="28" fillId="0" borderId="158" xfId="3" applyFont="1" applyBorder="1" applyAlignment="1">
      <alignment horizontal="center" vertical="center"/>
    </xf>
    <xf numFmtId="0" fontId="28" fillId="9" borderId="159" xfId="3" applyFont="1" applyFill="1" applyBorder="1" applyAlignment="1">
      <alignment horizontal="center" vertical="center"/>
    </xf>
    <xf numFmtId="0" fontId="28" fillId="0" borderId="160" xfId="3" applyFont="1" applyBorder="1" applyAlignment="1">
      <alignment horizontal="left" vertical="center"/>
    </xf>
    <xf numFmtId="166" fontId="28" fillId="0" borderId="0" xfId="3" applyNumberFormat="1" applyFont="1" applyBorder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28" fillId="0" borderId="0" xfId="3" applyFont="1"/>
    <xf numFmtId="0" fontId="28" fillId="0" borderId="132" xfId="3" applyFont="1" applyBorder="1" applyAlignment="1">
      <alignment horizontal="center" vertical="center"/>
    </xf>
    <xf numFmtId="0" fontId="28" fillId="0" borderId="133" xfId="3" applyFont="1" applyBorder="1" applyAlignment="1">
      <alignment horizontal="center" vertical="center"/>
    </xf>
    <xf numFmtId="0" fontId="28" fillId="0" borderId="134" xfId="3" applyFont="1" applyBorder="1" applyAlignment="1">
      <alignment horizontal="center" vertical="center"/>
    </xf>
    <xf numFmtId="0" fontId="2" fillId="0" borderId="24" xfId="3" applyNumberFormat="1" applyFont="1" applyFill="1" applyBorder="1" applyAlignment="1" applyProtection="1">
      <alignment vertical="center"/>
      <protection hidden="1"/>
    </xf>
    <xf numFmtId="0" fontId="2" fillId="0" borderId="25" xfId="3" applyNumberFormat="1" applyFont="1" applyFill="1" applyBorder="1" applyAlignment="1" applyProtection="1">
      <alignment vertical="center"/>
      <protection hidden="1"/>
    </xf>
    <xf numFmtId="0" fontId="2" fillId="0" borderId="34" xfId="3" applyNumberFormat="1" applyFont="1" applyBorder="1"/>
    <xf numFmtId="0" fontId="2" fillId="0" borderId="36" xfId="3" applyNumberFormat="1" applyFont="1" applyBorder="1"/>
    <xf numFmtId="0" fontId="15" fillId="0" borderId="100" xfId="0" applyFont="1" applyBorder="1" applyAlignment="1">
      <alignment horizontal="center"/>
    </xf>
    <xf numFmtId="0" fontId="0" fillId="0" borderId="166" xfId="0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0" fillId="0" borderId="172" xfId="0" applyBorder="1" applyAlignment="1">
      <alignment horizontal="center"/>
    </xf>
    <xf numFmtId="0" fontId="0" fillId="0" borderId="173" xfId="0" applyBorder="1" applyAlignment="1">
      <alignment horizontal="center"/>
    </xf>
    <xf numFmtId="0" fontId="1" fillId="0" borderId="0" xfId="0" applyFont="1" applyAlignment="1">
      <alignment horizontal="center"/>
    </xf>
    <xf numFmtId="0" fontId="19" fillId="0" borderId="72" xfId="0" applyFont="1" applyBorder="1" applyAlignment="1">
      <alignment horizontal="left"/>
    </xf>
    <xf numFmtId="0" fontId="20" fillId="0" borderId="0" xfId="0" applyNumberFormat="1" applyFont="1" applyFill="1" applyAlignment="1" applyProtection="1">
      <alignment horizontal="center" vertical="center"/>
      <protection hidden="1"/>
    </xf>
    <xf numFmtId="14" fontId="20" fillId="0" borderId="0" xfId="0" applyNumberFormat="1" applyFont="1" applyFill="1" applyAlignment="1" applyProtection="1">
      <alignment horizontal="center" vertical="top"/>
      <protection hidden="1"/>
    </xf>
    <xf numFmtId="0" fontId="12" fillId="0" borderId="0" xfId="0" applyFont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100" xfId="0" applyFont="1" applyBorder="1" applyAlignment="1">
      <alignment horizontal="center"/>
    </xf>
    <xf numFmtId="0" fontId="15" fillId="0" borderId="95" xfId="0" applyFont="1" applyBorder="1" applyAlignment="1">
      <alignment horizontal="center"/>
    </xf>
    <xf numFmtId="0" fontId="15" fillId="0" borderId="97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0" fillId="0" borderId="0" xfId="1" applyNumberFormat="1" applyFont="1" applyFill="1" applyAlignment="1" applyProtection="1">
      <alignment horizontal="center" vertical="center"/>
      <protection hidden="1"/>
    </xf>
    <xf numFmtId="0" fontId="21" fillId="0" borderId="0" xfId="3" applyNumberFormat="1" applyFont="1" applyFill="1" applyAlignment="1" applyProtection="1">
      <alignment horizontal="left" vertical="center"/>
      <protection hidden="1"/>
    </xf>
    <xf numFmtId="14" fontId="20" fillId="0" borderId="0" xfId="1" applyNumberFormat="1" applyFont="1" applyFill="1" applyAlignment="1" applyProtection="1">
      <alignment horizontal="center" vertical="center"/>
      <protection hidden="1"/>
    </xf>
    <xf numFmtId="3" fontId="2" fillId="0" borderId="52" xfId="3" applyNumberFormat="1" applyFont="1" applyFill="1" applyBorder="1" applyAlignment="1" applyProtection="1">
      <alignment horizontal="center" vertical="center"/>
      <protection hidden="1"/>
    </xf>
    <xf numFmtId="0" fontId="2" fillId="0" borderId="52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applyNumberFormat="1" applyFont="1" applyFill="1" applyAlignment="1" applyProtection="1">
      <alignment horizontal="left" vertical="center" wrapText="1"/>
      <protection hidden="1"/>
    </xf>
    <xf numFmtId="0" fontId="10" fillId="0" borderId="59" xfId="3" applyNumberFormat="1" applyFont="1" applyBorder="1" applyAlignment="1">
      <alignment horizontal="center" vertical="center"/>
    </xf>
    <xf numFmtId="0" fontId="10" fillId="0" borderId="60" xfId="3" applyNumberFormat="1" applyFont="1" applyBorder="1" applyAlignment="1">
      <alignment horizontal="center" vertical="center"/>
    </xf>
    <xf numFmtId="0" fontId="10" fillId="0" borderId="61" xfId="3" applyNumberFormat="1" applyFont="1" applyBorder="1" applyAlignment="1">
      <alignment horizontal="center" vertical="center"/>
    </xf>
    <xf numFmtId="0" fontId="2" fillId="0" borderId="4" xfId="3" applyNumberFormat="1" applyFont="1" applyFill="1" applyBorder="1" applyAlignment="1" applyProtection="1">
      <alignment horizontal="center" vertical="center"/>
      <protection hidden="1"/>
    </xf>
    <xf numFmtId="0" fontId="2" fillId="0" borderId="5" xfId="3" applyNumberFormat="1" applyFont="1" applyFill="1" applyBorder="1" applyAlignment="1" applyProtection="1">
      <alignment horizontal="center" vertical="center"/>
      <protection hidden="1"/>
    </xf>
    <xf numFmtId="0" fontId="2" fillId="0" borderId="6" xfId="3" applyNumberFormat="1" applyFont="1" applyFill="1" applyBorder="1" applyAlignment="1" applyProtection="1">
      <alignment horizontal="center" vertical="center"/>
      <protection hidden="1"/>
    </xf>
    <xf numFmtId="0" fontId="2" fillId="0" borderId="7" xfId="3" applyNumberFormat="1" applyFont="1" applyFill="1" applyBorder="1" applyAlignment="1" applyProtection="1">
      <alignment horizontal="center" vertical="center"/>
      <protection hidden="1"/>
    </xf>
    <xf numFmtId="0" fontId="2" fillId="0" borderId="8" xfId="3" applyNumberFormat="1" applyFont="1" applyFill="1" applyBorder="1" applyAlignment="1" applyProtection="1">
      <alignment horizontal="center" vertical="center"/>
      <protection hidden="1"/>
    </xf>
    <xf numFmtId="0" fontId="9" fillId="0" borderId="36" xfId="3" applyNumberFormat="1" applyFont="1" applyFill="1" applyBorder="1" applyAlignment="1" applyProtection="1">
      <alignment horizontal="center" vertical="center"/>
      <protection hidden="1"/>
    </xf>
    <xf numFmtId="0" fontId="17" fillId="12" borderId="0" xfId="3" applyNumberFormat="1" applyFont="1" applyFill="1" applyAlignment="1" applyProtection="1">
      <alignment horizontal="center" vertical="center"/>
      <protection hidden="1"/>
    </xf>
    <xf numFmtId="0" fontId="16" fillId="11" borderId="0" xfId="3" applyNumberFormat="1" applyFont="1" applyFill="1" applyAlignment="1" applyProtection="1">
      <alignment horizontal="center" vertical="center"/>
      <protection hidden="1"/>
    </xf>
    <xf numFmtId="0" fontId="7" fillId="0" borderId="121" xfId="3" applyNumberFormat="1" applyFont="1" applyFill="1" applyBorder="1" applyAlignment="1" applyProtection="1">
      <alignment horizontal="center" vertical="center"/>
      <protection hidden="1"/>
    </xf>
    <xf numFmtId="0" fontId="18" fillId="13" borderId="0" xfId="3" applyNumberFormat="1" applyFont="1" applyFill="1" applyAlignment="1">
      <alignment horizontal="center" vertical="center"/>
    </xf>
    <xf numFmtId="0" fontId="28" fillId="0" borderId="0" xfId="3" applyFont="1" applyFill="1" applyBorder="1" applyAlignment="1">
      <alignment horizontal="left" vertical="center" shrinkToFit="1"/>
    </xf>
  </cellXfs>
  <cellStyles count="4">
    <cellStyle name="Berechnung" xfId="2" builtinId="22"/>
    <cellStyle name="Standard" xfId="0" builtinId="0"/>
    <cellStyle name="Standard 2" xfId="1" xr:uid="{00000000-0005-0000-0000-000001000000}"/>
    <cellStyle name="Standard 3" xfId="3" xr:uid="{DFA259EC-AE67-4767-A550-2CDAB3CB6E9A}"/>
  </cellStyles>
  <dxfs count="90"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</dxfs>
  <tableStyles count="0" defaultTableStyle="TableStyleMedium2" defaultPivotStyle="PivotStyleLight16"/>
  <colors>
    <mruColors>
      <color rgb="FFFDECE3"/>
      <color rgb="FFDA0000"/>
      <color rgb="FFFFFFCC"/>
      <color rgb="FFFFB4B4"/>
      <color rgb="FFF8F8F8"/>
      <color rgb="FFFFF2C9"/>
      <color rgb="FFFFEDB3"/>
      <color rgb="FFFFFFE0"/>
      <color rgb="FFA50021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5CE-C42F-41A9-9B63-F45B1A10D751}">
  <sheetPr codeName="Tabelle2"/>
  <dimension ref="A1:AF96"/>
  <sheetViews>
    <sheetView showGridLines="0" showRowColHeaders="0" tabSelected="1" workbookViewId="0">
      <selection activeCell="M6" sqref="M6"/>
    </sheetView>
  </sheetViews>
  <sheetFormatPr baseColWidth="10" defaultRowHeight="12.75" x14ac:dyDescent="0.2"/>
  <cols>
    <col min="1" max="1" width="3.28515625" customWidth="1"/>
    <col min="2" max="2" width="6.28515625" customWidth="1"/>
    <col min="3" max="3" width="19.42578125" customWidth="1"/>
    <col min="4" max="4" width="9.42578125" customWidth="1"/>
    <col min="5" max="5" width="9" customWidth="1"/>
    <col min="6" max="6" width="5.28515625" customWidth="1"/>
    <col min="7" max="7" width="6.28515625" customWidth="1"/>
    <col min="8" max="8" width="5.7109375" customWidth="1"/>
    <col min="9" max="9" width="5.140625" customWidth="1"/>
    <col min="10" max="10" width="18.7109375" customWidth="1"/>
    <col min="11" max="11" width="2.7109375" customWidth="1"/>
    <col min="12" max="12" width="23.140625" customWidth="1"/>
    <col min="13" max="13" width="4.7109375" customWidth="1"/>
    <col min="14" max="14" width="1.140625" customWidth="1"/>
    <col min="15" max="15" width="4.7109375" customWidth="1"/>
    <col min="16" max="16" width="5.140625" customWidth="1"/>
    <col min="17" max="17" width="5.85546875" customWidth="1"/>
    <col min="18" max="18" width="16.5703125" customWidth="1"/>
    <col min="19" max="26" width="5.7109375" customWidth="1"/>
    <col min="27" max="32" width="6.7109375" customWidth="1"/>
  </cols>
  <sheetData>
    <row r="1" spans="1:32" x14ac:dyDescent="0.2">
      <c r="A1" s="335" t="s">
        <v>448</v>
      </c>
      <c r="B1" s="335"/>
    </row>
    <row r="2" spans="1:32" ht="25.5" x14ac:dyDescent="0.35">
      <c r="A2" s="336">
        <v>45463</v>
      </c>
      <c r="B2" s="336"/>
      <c r="C2" s="337" t="s">
        <v>117</v>
      </c>
      <c r="D2" s="337"/>
      <c r="E2" s="337"/>
      <c r="AB2" s="11"/>
    </row>
    <row r="3" spans="1:32" x14ac:dyDescent="0.2">
      <c r="F3" s="102"/>
      <c r="G3" s="102"/>
      <c r="H3" s="102"/>
      <c r="I3" s="102"/>
    </row>
    <row r="4" spans="1:32" ht="13.5" thickBot="1" x14ac:dyDescent="0.25">
      <c r="Q4" s="334" t="s">
        <v>161</v>
      </c>
      <c r="R4" s="334"/>
      <c r="AA4" s="136"/>
      <c r="AB4" s="136"/>
    </row>
    <row r="5" spans="1:32" ht="14.25" thickTop="1" thickBot="1" x14ac:dyDescent="0.25">
      <c r="B5" s="33"/>
      <c r="C5" s="58" t="s">
        <v>111</v>
      </c>
      <c r="D5" s="106" t="s">
        <v>115</v>
      </c>
      <c r="E5" s="34" t="s">
        <v>166</v>
      </c>
      <c r="F5" s="6"/>
      <c r="G5" s="35" t="s">
        <v>125</v>
      </c>
      <c r="H5" s="338" t="s">
        <v>126</v>
      </c>
      <c r="I5" s="338"/>
      <c r="J5" s="36"/>
      <c r="K5" s="37"/>
      <c r="L5" s="38"/>
      <c r="M5" s="339" t="s">
        <v>133</v>
      </c>
      <c r="N5" s="340"/>
      <c r="O5" s="341"/>
      <c r="P5" s="59"/>
      <c r="Q5" s="12" t="str">
        <f t="array" ref="Q5:Z11">Calc1!$B$374:$K$380</f>
        <v>Platz</v>
      </c>
      <c r="R5" s="7" t="str">
        <v>Team</v>
      </c>
      <c r="S5" s="13" t="str">
        <v>Sp</v>
      </c>
      <c r="T5" s="13" t="str">
        <v>G</v>
      </c>
      <c r="U5" s="13" t="str">
        <v>U</v>
      </c>
      <c r="V5" s="13" t="str">
        <v>V</v>
      </c>
      <c r="W5" s="13" t="str">
        <v>T</v>
      </c>
      <c r="X5" s="13" t="str">
        <v>GT</v>
      </c>
      <c r="Y5" s="13" t="str">
        <v>Diff</v>
      </c>
      <c r="Z5" s="14" t="str">
        <v>Pkt</v>
      </c>
      <c r="AA5" s="15" t="str">
        <f t="array" ref="AA5:AF11">Calc1!$B$387:$G$393</f>
        <v xml:space="preserve">1. FC </v>
      </c>
      <c r="AB5" s="16" t="str">
        <v>FC Bar</v>
      </c>
      <c r="AC5" s="16" t="str">
        <v>Beinbr</v>
      </c>
      <c r="AD5" s="16" t="str">
        <v>Maibac</v>
      </c>
      <c r="AE5" s="129" t="str">
        <v>Eintra</v>
      </c>
      <c r="AF5" s="132" t="str">
        <v>FV Zah</v>
      </c>
    </row>
    <row r="6" spans="1:32" x14ac:dyDescent="0.2">
      <c r="B6" s="118" t="s">
        <v>144</v>
      </c>
      <c r="C6" s="119" t="s">
        <v>118</v>
      </c>
      <c r="D6" s="327"/>
      <c r="E6" s="328"/>
      <c r="G6" s="39">
        <v>1</v>
      </c>
      <c r="H6" s="40" t="s">
        <v>144</v>
      </c>
      <c r="I6" s="40" t="s">
        <v>182</v>
      </c>
      <c r="J6" s="45" t="str">
        <f t="shared" ref="J6:J37" si="0">IFERROR(VLOOKUP($H6,$B$6:$C$56,2,0),"")</f>
        <v>1. FC Riedwald</v>
      </c>
      <c r="K6" s="28" t="s">
        <v>0</v>
      </c>
      <c r="L6" s="46" t="str">
        <f t="shared" ref="L6:L37" si="1">IFERROR(VLOOKUP($I6,$B$6:$C$56,2,0),"")</f>
        <v>FV Zahnschmerzen</v>
      </c>
      <c r="M6" s="49">
        <v>4</v>
      </c>
      <c r="N6" s="53" t="s">
        <v>110</v>
      </c>
      <c r="O6" s="50">
        <v>2</v>
      </c>
      <c r="Q6" s="24">
        <v>1</v>
      </c>
      <c r="R6" s="8" t="str">
        <v>1. FC Riedwald</v>
      </c>
      <c r="S6" s="25">
        <v>5</v>
      </c>
      <c r="T6" s="25">
        <v>5</v>
      </c>
      <c r="U6" s="25">
        <v>0</v>
      </c>
      <c r="V6" s="25">
        <v>0</v>
      </c>
      <c r="W6" s="25">
        <v>20</v>
      </c>
      <c r="X6" s="25">
        <v>11</v>
      </c>
      <c r="Y6" s="25">
        <v>9</v>
      </c>
      <c r="Z6" s="26">
        <v>15</v>
      </c>
      <c r="AA6" s="17" t="str">
        <v/>
      </c>
      <c r="AB6" s="18" t="str">
        <v>4 : 3</v>
      </c>
      <c r="AC6" s="18" t="str">
        <v>4 : 3</v>
      </c>
      <c r="AD6" s="18" t="str">
        <v>3 : 2</v>
      </c>
      <c r="AE6" s="130" t="str">
        <v>5 : 1</v>
      </c>
      <c r="AF6" s="133" t="str">
        <v>4 : 2</v>
      </c>
    </row>
    <row r="7" spans="1:32" x14ac:dyDescent="0.2">
      <c r="B7" s="120" t="s">
        <v>148</v>
      </c>
      <c r="C7" s="121" t="s">
        <v>120</v>
      </c>
      <c r="D7" s="329"/>
      <c r="E7" s="330"/>
      <c r="G7" s="41">
        <v>2</v>
      </c>
      <c r="H7" s="42" t="s">
        <v>145</v>
      </c>
      <c r="I7" s="42" t="s">
        <v>189</v>
      </c>
      <c r="J7" s="45" t="str">
        <f t="shared" si="0"/>
        <v>SSV Wildbach</v>
      </c>
      <c r="K7" s="28" t="s">
        <v>0</v>
      </c>
      <c r="L7" s="46" t="str">
        <f t="shared" si="1"/>
        <v>Lok Leipzig</v>
      </c>
      <c r="M7" s="51">
        <v>3</v>
      </c>
      <c r="N7" s="54" t="s">
        <v>110</v>
      </c>
      <c r="O7" s="52">
        <v>4</v>
      </c>
      <c r="Q7" s="27">
        <v>2</v>
      </c>
      <c r="R7" s="9" t="str">
        <v>FC Barcelona</v>
      </c>
      <c r="S7" s="28">
        <v>5</v>
      </c>
      <c r="T7" s="28">
        <v>2</v>
      </c>
      <c r="U7" s="28">
        <v>1</v>
      </c>
      <c r="V7" s="28">
        <v>2</v>
      </c>
      <c r="W7" s="28">
        <v>17</v>
      </c>
      <c r="X7" s="28">
        <v>11</v>
      </c>
      <c r="Y7" s="28">
        <v>6</v>
      </c>
      <c r="Z7" s="29">
        <v>7</v>
      </c>
      <c r="AA7" s="19" t="str">
        <v>3 : 4</v>
      </c>
      <c r="AB7" s="20" t="str">
        <v/>
      </c>
      <c r="AC7" s="21" t="str">
        <v>6 : 1</v>
      </c>
      <c r="AD7" s="21" t="str">
        <v>1 : 2</v>
      </c>
      <c r="AE7" s="131" t="str">
        <v>5 : 2</v>
      </c>
      <c r="AF7" s="134" t="str">
        <v>2 : 2</v>
      </c>
    </row>
    <row r="8" spans="1:32" x14ac:dyDescent="0.2">
      <c r="B8" s="120" t="s">
        <v>146</v>
      </c>
      <c r="C8" s="121" t="s">
        <v>119</v>
      </c>
      <c r="D8" s="329"/>
      <c r="E8" s="330"/>
      <c r="G8" s="41">
        <v>3</v>
      </c>
      <c r="H8" s="42" t="s">
        <v>153</v>
      </c>
      <c r="I8" s="42" t="s">
        <v>191</v>
      </c>
      <c r="J8" s="45" t="str">
        <f t="shared" si="0"/>
        <v>Kickers Offenbach</v>
      </c>
      <c r="K8" s="28" t="s">
        <v>0</v>
      </c>
      <c r="L8" s="46" t="str">
        <f t="shared" si="1"/>
        <v>FC Brügge</v>
      </c>
      <c r="M8" s="51">
        <v>3</v>
      </c>
      <c r="N8" s="54" t="s">
        <v>110</v>
      </c>
      <c r="O8" s="52">
        <v>3</v>
      </c>
      <c r="Q8" s="27">
        <v>3</v>
      </c>
      <c r="R8" s="9" t="str">
        <v>Beinbruch SC</v>
      </c>
      <c r="S8" s="28">
        <v>5</v>
      </c>
      <c r="T8" s="28">
        <v>2</v>
      </c>
      <c r="U8" s="28">
        <v>0</v>
      </c>
      <c r="V8" s="28">
        <v>3</v>
      </c>
      <c r="W8" s="28">
        <v>17</v>
      </c>
      <c r="X8" s="28">
        <v>18</v>
      </c>
      <c r="Y8" s="28">
        <v>-1</v>
      </c>
      <c r="Z8" s="29">
        <v>6</v>
      </c>
      <c r="AA8" s="19" t="str">
        <v>3 : 4</v>
      </c>
      <c r="AB8" s="21" t="str">
        <v>1 : 6</v>
      </c>
      <c r="AC8" s="20" t="str">
        <v/>
      </c>
      <c r="AD8" s="21" t="str">
        <v>5 : 2</v>
      </c>
      <c r="AE8" s="131" t="str">
        <v>6 : 1</v>
      </c>
      <c r="AF8" s="134" t="str">
        <v>2 : 5</v>
      </c>
    </row>
    <row r="9" spans="1:32" x14ac:dyDescent="0.2">
      <c r="B9" s="120" t="s">
        <v>150</v>
      </c>
      <c r="C9" s="121" t="s">
        <v>121</v>
      </c>
      <c r="D9" s="329"/>
      <c r="E9" s="330"/>
      <c r="G9" s="41">
        <v>4</v>
      </c>
      <c r="H9" s="42" t="s">
        <v>170</v>
      </c>
      <c r="I9" s="42" t="s">
        <v>193</v>
      </c>
      <c r="J9" s="45" t="str">
        <f t="shared" si="0"/>
        <v>Team D1</v>
      </c>
      <c r="K9" s="28" t="s">
        <v>0</v>
      </c>
      <c r="L9" s="46" t="str">
        <f t="shared" si="1"/>
        <v>Team D6</v>
      </c>
      <c r="M9" s="51">
        <v>3</v>
      </c>
      <c r="N9" s="54" t="s">
        <v>110</v>
      </c>
      <c r="O9" s="52">
        <v>1</v>
      </c>
      <c r="Q9" s="27">
        <v>4</v>
      </c>
      <c r="R9" s="9" t="str">
        <v>Maibach 1822 eV</v>
      </c>
      <c r="S9" s="28">
        <v>5</v>
      </c>
      <c r="T9" s="28">
        <v>2</v>
      </c>
      <c r="U9" s="28">
        <v>0</v>
      </c>
      <c r="V9" s="28">
        <v>3</v>
      </c>
      <c r="W9" s="28">
        <v>13</v>
      </c>
      <c r="X9" s="28">
        <v>16</v>
      </c>
      <c r="Y9" s="28">
        <v>-3</v>
      </c>
      <c r="Z9" s="29">
        <v>6</v>
      </c>
      <c r="AA9" s="19" t="str">
        <v>2 : 3</v>
      </c>
      <c r="AB9" s="21" t="str">
        <v>2 : 1</v>
      </c>
      <c r="AC9" s="21" t="str">
        <v>2 : 5</v>
      </c>
      <c r="AD9" s="20" t="str">
        <v/>
      </c>
      <c r="AE9" s="131" t="str">
        <v>2 : 5</v>
      </c>
      <c r="AF9" s="134" t="str">
        <v>5 : 2</v>
      </c>
    </row>
    <row r="10" spans="1:32" x14ac:dyDescent="0.2">
      <c r="B10" s="120" t="s">
        <v>181</v>
      </c>
      <c r="C10" s="121" t="s">
        <v>183</v>
      </c>
      <c r="D10" s="329"/>
      <c r="E10" s="330"/>
      <c r="G10" s="41">
        <v>5</v>
      </c>
      <c r="H10" s="42" t="s">
        <v>194</v>
      </c>
      <c r="I10" s="42" t="s">
        <v>199</v>
      </c>
      <c r="J10" s="45" t="str">
        <f t="shared" si="0"/>
        <v>Team E1</v>
      </c>
      <c r="K10" s="28" t="s">
        <v>0</v>
      </c>
      <c r="L10" s="46" t="str">
        <f t="shared" si="1"/>
        <v>Team E6</v>
      </c>
      <c r="M10" s="51">
        <v>3</v>
      </c>
      <c r="N10" s="54" t="s">
        <v>110</v>
      </c>
      <c r="O10" s="52">
        <v>3</v>
      </c>
      <c r="Q10" s="27">
        <v>5</v>
      </c>
      <c r="R10" s="9" t="str">
        <v>Eintracht Frankfurt</v>
      </c>
      <c r="S10" s="28">
        <v>5</v>
      </c>
      <c r="T10" s="28">
        <v>2</v>
      </c>
      <c r="U10" s="28">
        <v>0</v>
      </c>
      <c r="V10" s="28">
        <v>3</v>
      </c>
      <c r="W10" s="28">
        <v>11</v>
      </c>
      <c r="X10" s="28">
        <v>19</v>
      </c>
      <c r="Y10" s="28">
        <v>-8</v>
      </c>
      <c r="Z10" s="29">
        <v>6</v>
      </c>
      <c r="AA10" s="19" t="str">
        <v>1 : 5</v>
      </c>
      <c r="AB10" s="21" t="str">
        <v>2 : 5</v>
      </c>
      <c r="AC10" s="21" t="str">
        <v>1 : 6</v>
      </c>
      <c r="AD10" s="21" t="str">
        <v>5 : 2</v>
      </c>
      <c r="AE10" s="20" t="str">
        <v/>
      </c>
      <c r="AF10" s="134" t="str">
        <v>2 : 1</v>
      </c>
    </row>
    <row r="11" spans="1:32" ht="13.5" thickBot="1" x14ac:dyDescent="0.25">
      <c r="B11" s="122" t="s">
        <v>182</v>
      </c>
      <c r="C11" s="123" t="s">
        <v>184</v>
      </c>
      <c r="D11" s="331"/>
      <c r="E11" s="332"/>
      <c r="G11" s="41">
        <v>6</v>
      </c>
      <c r="H11" s="42" t="s">
        <v>200</v>
      </c>
      <c r="I11" s="42" t="s">
        <v>205</v>
      </c>
      <c r="J11" s="45" t="str">
        <f t="shared" si="0"/>
        <v>Team F1</v>
      </c>
      <c r="K11" s="28" t="s">
        <v>0</v>
      </c>
      <c r="L11" s="46" t="str">
        <f t="shared" si="1"/>
        <v>Team F6</v>
      </c>
      <c r="M11" s="51">
        <v>5</v>
      </c>
      <c r="N11" s="54" t="s">
        <v>110</v>
      </c>
      <c r="O11" s="52">
        <v>1</v>
      </c>
      <c r="Q11" s="30">
        <v>6</v>
      </c>
      <c r="R11" s="10" t="str">
        <v>FV Zahnschmerzen</v>
      </c>
      <c r="S11" s="31">
        <v>5</v>
      </c>
      <c r="T11" s="31">
        <v>1</v>
      </c>
      <c r="U11" s="31">
        <v>1</v>
      </c>
      <c r="V11" s="31">
        <v>3</v>
      </c>
      <c r="W11" s="31">
        <v>12</v>
      </c>
      <c r="X11" s="31">
        <v>15</v>
      </c>
      <c r="Y11" s="31">
        <v>-3</v>
      </c>
      <c r="Z11" s="32">
        <v>4</v>
      </c>
      <c r="AA11" s="22" t="str">
        <v>2 : 4</v>
      </c>
      <c r="AB11" s="23" t="str">
        <v>2 : 2</v>
      </c>
      <c r="AC11" s="23" t="str">
        <v>5 : 2</v>
      </c>
      <c r="AD11" s="23" t="str">
        <v>2 : 5</v>
      </c>
      <c r="AE11" s="23" t="str">
        <v>1 : 2</v>
      </c>
      <c r="AF11" s="135" t="str">
        <v/>
      </c>
    </row>
    <row r="12" spans="1:32" ht="13.5" thickTop="1" x14ac:dyDescent="0.2">
      <c r="B12" s="128"/>
      <c r="C12" s="128"/>
      <c r="D12" s="125"/>
      <c r="E12" s="125"/>
      <c r="G12" s="41">
        <v>7</v>
      </c>
      <c r="H12" s="42" t="s">
        <v>181</v>
      </c>
      <c r="I12" s="42" t="s">
        <v>148</v>
      </c>
      <c r="J12" s="45" t="str">
        <f t="shared" si="0"/>
        <v>Beinbruch SC</v>
      </c>
      <c r="K12" s="28" t="s">
        <v>0</v>
      </c>
      <c r="L12" s="46" t="str">
        <f t="shared" si="1"/>
        <v>Eintracht Frankfurt</v>
      </c>
      <c r="M12" s="51">
        <v>6</v>
      </c>
      <c r="N12" s="54" t="s">
        <v>110</v>
      </c>
      <c r="O12" s="52">
        <v>1</v>
      </c>
      <c r="Q12" s="125"/>
      <c r="R12" s="124"/>
      <c r="S12" s="125"/>
      <c r="T12" s="125"/>
      <c r="U12" s="125"/>
      <c r="V12" s="125"/>
      <c r="W12" s="125"/>
      <c r="X12" s="125"/>
      <c r="Y12" s="125"/>
      <c r="Z12" s="125"/>
      <c r="AA12" s="126"/>
      <c r="AB12" s="126"/>
      <c r="AC12" s="126"/>
      <c r="AD12" s="126"/>
      <c r="AE12" s="126"/>
      <c r="AF12" s="126"/>
    </row>
    <row r="13" spans="1:32" ht="13.5" thickBot="1" x14ac:dyDescent="0.25">
      <c r="B13" s="128"/>
      <c r="C13" s="128"/>
      <c r="D13" s="125"/>
      <c r="E13" s="125"/>
      <c r="G13" s="41">
        <v>8</v>
      </c>
      <c r="H13" s="42" t="s">
        <v>188</v>
      </c>
      <c r="I13" s="42" t="s">
        <v>149</v>
      </c>
      <c r="J13" s="45" t="str">
        <f t="shared" si="0"/>
        <v>SC Waldbach</v>
      </c>
      <c r="K13" s="28" t="s">
        <v>0</v>
      </c>
      <c r="L13" s="46" t="str">
        <f t="shared" si="1"/>
        <v>Manchester City</v>
      </c>
      <c r="M13" s="51">
        <v>5</v>
      </c>
      <c r="N13" s="54" t="s">
        <v>110</v>
      </c>
      <c r="O13" s="52">
        <v>2</v>
      </c>
      <c r="Q13" s="334" t="s">
        <v>162</v>
      </c>
      <c r="R13" s="334"/>
      <c r="AA13" s="136"/>
      <c r="AB13" s="136"/>
    </row>
    <row r="14" spans="1:32" ht="14.25" thickTop="1" thickBot="1" x14ac:dyDescent="0.25">
      <c r="B14" s="33"/>
      <c r="C14" s="58" t="s">
        <v>143</v>
      </c>
      <c r="D14" s="326" t="s">
        <v>115</v>
      </c>
      <c r="E14" s="34" t="s">
        <v>166</v>
      </c>
      <c r="G14" s="41">
        <v>9</v>
      </c>
      <c r="H14" s="42" t="s">
        <v>190</v>
      </c>
      <c r="I14" s="42" t="s">
        <v>154</v>
      </c>
      <c r="J14" s="45" t="str">
        <f t="shared" si="0"/>
        <v>FV Lübeck</v>
      </c>
      <c r="K14" s="28" t="s">
        <v>0</v>
      </c>
      <c r="L14" s="46" t="str">
        <f t="shared" si="1"/>
        <v>SSV Wildeck</v>
      </c>
      <c r="M14" s="51">
        <v>4</v>
      </c>
      <c r="N14" s="54" t="s">
        <v>110</v>
      </c>
      <c r="O14" s="52">
        <v>2</v>
      </c>
      <c r="Q14" s="12" t="str">
        <f t="array" ref="Q14:Z20">Calc2!$B$374:$K$380</f>
        <v>Platz</v>
      </c>
      <c r="R14" s="7" t="str">
        <v>Team</v>
      </c>
      <c r="S14" s="13" t="str">
        <v>Sp</v>
      </c>
      <c r="T14" s="13" t="str">
        <v>G</v>
      </c>
      <c r="U14" s="13" t="str">
        <v>U</v>
      </c>
      <c r="V14" s="13" t="str">
        <v>V</v>
      </c>
      <c r="W14" s="13" t="str">
        <v>T</v>
      </c>
      <c r="X14" s="13" t="str">
        <v>GT</v>
      </c>
      <c r="Y14" s="13" t="str">
        <v>Diff</v>
      </c>
      <c r="Z14" s="14" t="str">
        <v>Pkt</v>
      </c>
      <c r="AA14" s="15" t="str">
        <f t="array" ref="AA14:AF20">Calc2!$B$387:$G$393</f>
        <v>Manche</v>
      </c>
      <c r="AB14" s="16" t="str">
        <v>FC Grö</v>
      </c>
      <c r="AC14" s="16" t="str">
        <v>SC Wal</v>
      </c>
      <c r="AD14" s="16" t="str">
        <v>Arsena</v>
      </c>
      <c r="AE14" s="129" t="str">
        <v>Lok Le</v>
      </c>
      <c r="AF14" s="132" t="str">
        <v>SSV Wi</v>
      </c>
    </row>
    <row r="15" spans="1:32" x14ac:dyDescent="0.2">
      <c r="B15" s="118" t="s">
        <v>145</v>
      </c>
      <c r="C15" s="119" t="s">
        <v>122</v>
      </c>
      <c r="D15" s="327"/>
      <c r="E15" s="328"/>
      <c r="G15" s="41">
        <v>10</v>
      </c>
      <c r="H15" s="42" t="s">
        <v>192</v>
      </c>
      <c r="I15" s="42" t="s">
        <v>173</v>
      </c>
      <c r="J15" s="45" t="str">
        <f t="shared" si="0"/>
        <v>Team D5</v>
      </c>
      <c r="K15" s="28" t="s">
        <v>0</v>
      </c>
      <c r="L15" s="46" t="str">
        <f t="shared" si="1"/>
        <v>Team D2</v>
      </c>
      <c r="M15" s="51">
        <v>3</v>
      </c>
      <c r="N15" s="54" t="s">
        <v>110</v>
      </c>
      <c r="O15" s="52">
        <v>0</v>
      </c>
      <c r="Q15" s="24">
        <v>1</v>
      </c>
      <c r="R15" s="8" t="str">
        <v>Manchester City</v>
      </c>
      <c r="S15" s="25">
        <v>5</v>
      </c>
      <c r="T15" s="25">
        <v>4</v>
      </c>
      <c r="U15" s="25">
        <v>0</v>
      </c>
      <c r="V15" s="25">
        <v>1</v>
      </c>
      <c r="W15" s="25">
        <v>18</v>
      </c>
      <c r="X15" s="25">
        <v>9</v>
      </c>
      <c r="Y15" s="25">
        <v>9</v>
      </c>
      <c r="Z15" s="26">
        <v>12</v>
      </c>
      <c r="AA15" s="17" t="str">
        <v/>
      </c>
      <c r="AB15" s="18" t="str">
        <v>4 : 2</v>
      </c>
      <c r="AC15" s="18" t="str">
        <v>2 : 5</v>
      </c>
      <c r="AD15" s="18" t="str">
        <v>4 : 0</v>
      </c>
      <c r="AE15" s="130" t="str">
        <v>5 : 2</v>
      </c>
      <c r="AF15" s="133" t="str">
        <v>3 : 0</v>
      </c>
    </row>
    <row r="16" spans="1:32" x14ac:dyDescent="0.2">
      <c r="B16" s="120" t="s">
        <v>149</v>
      </c>
      <c r="C16" s="121" t="s">
        <v>123</v>
      </c>
      <c r="D16" s="329"/>
      <c r="E16" s="330"/>
      <c r="G16" s="41">
        <v>11</v>
      </c>
      <c r="H16" s="42" t="s">
        <v>198</v>
      </c>
      <c r="I16" s="42" t="s">
        <v>195</v>
      </c>
      <c r="J16" s="45" t="str">
        <f t="shared" si="0"/>
        <v>Team E5</v>
      </c>
      <c r="K16" s="28" t="s">
        <v>0</v>
      </c>
      <c r="L16" s="46" t="str">
        <f t="shared" si="1"/>
        <v>Team E2</v>
      </c>
      <c r="M16" s="51">
        <v>5</v>
      </c>
      <c r="N16" s="54" t="s">
        <v>110</v>
      </c>
      <c r="O16" s="52">
        <v>1</v>
      </c>
      <c r="Q16" s="27">
        <v>2</v>
      </c>
      <c r="R16" s="9" t="str">
        <v>FC Grönlingen</v>
      </c>
      <c r="S16" s="28">
        <v>5</v>
      </c>
      <c r="T16" s="28">
        <v>4</v>
      </c>
      <c r="U16" s="28">
        <v>0</v>
      </c>
      <c r="V16" s="28">
        <v>1</v>
      </c>
      <c r="W16" s="28">
        <v>19</v>
      </c>
      <c r="X16" s="28">
        <v>11</v>
      </c>
      <c r="Y16" s="28">
        <v>8</v>
      </c>
      <c r="Z16" s="29">
        <v>12</v>
      </c>
      <c r="AA16" s="19" t="str">
        <v>2 : 4</v>
      </c>
      <c r="AB16" s="20" t="str">
        <v/>
      </c>
      <c r="AC16" s="21" t="str">
        <v>4 : 0</v>
      </c>
      <c r="AD16" s="21" t="str">
        <v>5 : 2</v>
      </c>
      <c r="AE16" s="131" t="str">
        <v>4 : 2</v>
      </c>
      <c r="AF16" s="134" t="str">
        <v>4 : 3</v>
      </c>
    </row>
    <row r="17" spans="2:32" x14ac:dyDescent="0.2">
      <c r="B17" s="120" t="s">
        <v>147</v>
      </c>
      <c r="C17" s="121" t="s">
        <v>138</v>
      </c>
      <c r="D17" s="329"/>
      <c r="E17" s="330"/>
      <c r="G17" s="41">
        <v>12</v>
      </c>
      <c r="H17" s="42" t="s">
        <v>204</v>
      </c>
      <c r="I17" s="42" t="s">
        <v>201</v>
      </c>
      <c r="J17" s="45" t="str">
        <f t="shared" si="0"/>
        <v>Team F5</v>
      </c>
      <c r="K17" s="28" t="s">
        <v>0</v>
      </c>
      <c r="L17" s="46" t="str">
        <f t="shared" si="1"/>
        <v>Team F2</v>
      </c>
      <c r="M17" s="51">
        <v>0</v>
      </c>
      <c r="N17" s="54" t="s">
        <v>110</v>
      </c>
      <c r="O17" s="52">
        <v>3</v>
      </c>
      <c r="Q17" s="27">
        <v>3</v>
      </c>
      <c r="R17" s="9" t="str">
        <v>SC Waldbach</v>
      </c>
      <c r="S17" s="28">
        <v>5</v>
      </c>
      <c r="T17" s="28">
        <v>2</v>
      </c>
      <c r="U17" s="28">
        <v>1</v>
      </c>
      <c r="V17" s="28">
        <v>2</v>
      </c>
      <c r="W17" s="28">
        <v>14</v>
      </c>
      <c r="X17" s="28">
        <v>14</v>
      </c>
      <c r="Y17" s="28">
        <v>0</v>
      </c>
      <c r="Z17" s="29">
        <v>7</v>
      </c>
      <c r="AA17" s="19" t="str">
        <v>5 : 2</v>
      </c>
      <c r="AB17" s="21" t="str">
        <v>0 : 4</v>
      </c>
      <c r="AC17" s="20" t="str">
        <v/>
      </c>
      <c r="AD17" s="21" t="str">
        <v>2 : 5</v>
      </c>
      <c r="AE17" s="131" t="str">
        <v>4 : 0</v>
      </c>
      <c r="AF17" s="134" t="str">
        <v>3 : 3</v>
      </c>
    </row>
    <row r="18" spans="2:32" x14ac:dyDescent="0.2">
      <c r="B18" s="120" t="s">
        <v>151</v>
      </c>
      <c r="C18" s="121" t="s">
        <v>124</v>
      </c>
      <c r="D18" s="329"/>
      <c r="E18" s="330"/>
      <c r="G18" s="41">
        <v>13</v>
      </c>
      <c r="H18" s="42" t="s">
        <v>146</v>
      </c>
      <c r="I18" s="42" t="s">
        <v>150</v>
      </c>
      <c r="J18" s="45" t="str">
        <f t="shared" si="0"/>
        <v>FC Barcelona</v>
      </c>
      <c r="K18" s="28" t="s">
        <v>0</v>
      </c>
      <c r="L18" s="46" t="str">
        <f t="shared" si="1"/>
        <v>Maibach 1822 eV</v>
      </c>
      <c r="M18" s="51">
        <v>1</v>
      </c>
      <c r="N18" s="54" t="s">
        <v>110</v>
      </c>
      <c r="O18" s="52">
        <v>2</v>
      </c>
      <c r="Q18" s="27">
        <v>4</v>
      </c>
      <c r="R18" s="9" t="str">
        <v>Arsenal London</v>
      </c>
      <c r="S18" s="28">
        <v>5</v>
      </c>
      <c r="T18" s="28">
        <v>2</v>
      </c>
      <c r="U18" s="28">
        <v>1</v>
      </c>
      <c r="V18" s="28">
        <v>2</v>
      </c>
      <c r="W18" s="28">
        <v>14</v>
      </c>
      <c r="X18" s="28">
        <v>17</v>
      </c>
      <c r="Y18" s="28">
        <v>-3</v>
      </c>
      <c r="Z18" s="29">
        <v>7</v>
      </c>
      <c r="AA18" s="19" t="str">
        <v>0 : 4</v>
      </c>
      <c r="AB18" s="21" t="str">
        <v>2 : 5</v>
      </c>
      <c r="AC18" s="21" t="str">
        <v>5 : 2</v>
      </c>
      <c r="AD18" s="20" t="str">
        <v/>
      </c>
      <c r="AE18" s="131" t="str">
        <v>4 : 3</v>
      </c>
      <c r="AF18" s="134" t="str">
        <v>3 : 3</v>
      </c>
    </row>
    <row r="19" spans="2:32" x14ac:dyDescent="0.2">
      <c r="B19" s="120" t="s">
        <v>188</v>
      </c>
      <c r="C19" s="121" t="s">
        <v>206</v>
      </c>
      <c r="D19" s="329"/>
      <c r="E19" s="330"/>
      <c r="G19" s="41">
        <v>14</v>
      </c>
      <c r="H19" s="42" t="s">
        <v>147</v>
      </c>
      <c r="I19" s="42" t="s">
        <v>151</v>
      </c>
      <c r="J19" s="45" t="str">
        <f t="shared" si="0"/>
        <v>Arsenal London</v>
      </c>
      <c r="K19" s="28" t="s">
        <v>0</v>
      </c>
      <c r="L19" s="46" t="str">
        <f t="shared" si="1"/>
        <v>FC Grönlingen</v>
      </c>
      <c r="M19" s="51">
        <v>2</v>
      </c>
      <c r="N19" s="54" t="s">
        <v>110</v>
      </c>
      <c r="O19" s="52">
        <v>5</v>
      </c>
      <c r="Q19" s="27">
        <v>5</v>
      </c>
      <c r="R19" s="9" t="str">
        <v>Lok Leipzig</v>
      </c>
      <c r="S19" s="28">
        <v>5</v>
      </c>
      <c r="T19" s="28">
        <v>1</v>
      </c>
      <c r="U19" s="28">
        <v>0</v>
      </c>
      <c r="V19" s="28">
        <v>4</v>
      </c>
      <c r="W19" s="28">
        <v>11</v>
      </c>
      <c r="X19" s="28">
        <v>20</v>
      </c>
      <c r="Y19" s="28">
        <v>-9</v>
      </c>
      <c r="Z19" s="29">
        <v>3</v>
      </c>
      <c r="AA19" s="19" t="str">
        <v>2 : 5</v>
      </c>
      <c r="AB19" s="21" t="str">
        <v>2 : 4</v>
      </c>
      <c r="AC19" s="21" t="str">
        <v>0 : 4</v>
      </c>
      <c r="AD19" s="21" t="str">
        <v>3 : 4</v>
      </c>
      <c r="AE19" s="20" t="str">
        <v/>
      </c>
      <c r="AF19" s="134" t="str">
        <v>4 : 3</v>
      </c>
    </row>
    <row r="20" spans="2:32" ht="13.5" thickBot="1" x14ac:dyDescent="0.25">
      <c r="B20" s="122" t="s">
        <v>189</v>
      </c>
      <c r="C20" s="123" t="s">
        <v>207</v>
      </c>
      <c r="D20" s="331"/>
      <c r="E20" s="332"/>
      <c r="G20" s="41">
        <v>15</v>
      </c>
      <c r="H20" s="42" t="s">
        <v>155</v>
      </c>
      <c r="I20" s="42" t="s">
        <v>156</v>
      </c>
      <c r="J20" s="45" t="str">
        <f t="shared" si="0"/>
        <v>Borussia Dortmund</v>
      </c>
      <c r="K20" s="28" t="s">
        <v>0</v>
      </c>
      <c r="L20" s="46" t="str">
        <f t="shared" si="1"/>
        <v>HSV</v>
      </c>
      <c r="M20" s="51">
        <v>4</v>
      </c>
      <c r="N20" s="54" t="s">
        <v>110</v>
      </c>
      <c r="O20" s="52">
        <v>0</v>
      </c>
      <c r="Q20" s="30">
        <v>6</v>
      </c>
      <c r="R20" s="10" t="str">
        <v>SSV Wildbach</v>
      </c>
      <c r="S20" s="31">
        <v>5</v>
      </c>
      <c r="T20" s="31">
        <v>0</v>
      </c>
      <c r="U20" s="31">
        <v>2</v>
      </c>
      <c r="V20" s="31">
        <v>3</v>
      </c>
      <c r="W20" s="31">
        <v>12</v>
      </c>
      <c r="X20" s="31">
        <v>17</v>
      </c>
      <c r="Y20" s="31">
        <v>-5</v>
      </c>
      <c r="Z20" s="32">
        <v>2</v>
      </c>
      <c r="AA20" s="22" t="str">
        <v>0 : 3</v>
      </c>
      <c r="AB20" s="23" t="str">
        <v>3 : 4</v>
      </c>
      <c r="AC20" s="23" t="str">
        <v>3 : 3</v>
      </c>
      <c r="AD20" s="23" t="str">
        <v>3 : 3</v>
      </c>
      <c r="AE20" s="23" t="str">
        <v>3 : 4</v>
      </c>
      <c r="AF20" s="135" t="str">
        <v/>
      </c>
    </row>
    <row r="21" spans="2:32" ht="13.5" thickTop="1" x14ac:dyDescent="0.2">
      <c r="B21" s="128"/>
      <c r="C21" s="128"/>
      <c r="D21" s="125"/>
      <c r="E21" s="125"/>
      <c r="G21" s="41">
        <v>16</v>
      </c>
      <c r="H21" s="42" t="s">
        <v>172</v>
      </c>
      <c r="I21" s="42" t="s">
        <v>171</v>
      </c>
      <c r="J21" s="45" t="str">
        <f t="shared" si="0"/>
        <v>Team D3</v>
      </c>
      <c r="K21" s="28" t="s">
        <v>0</v>
      </c>
      <c r="L21" s="46" t="str">
        <f t="shared" si="1"/>
        <v>Team D4</v>
      </c>
      <c r="M21" s="51">
        <v>0</v>
      </c>
      <c r="N21" s="54" t="s">
        <v>110</v>
      </c>
      <c r="O21" s="52">
        <v>6</v>
      </c>
      <c r="Q21" s="125"/>
      <c r="R21" s="124"/>
      <c r="S21" s="125"/>
      <c r="T21" s="125"/>
      <c r="U21" s="125"/>
      <c r="V21" s="125"/>
      <c r="W21" s="125"/>
      <c r="X21" s="125"/>
      <c r="Y21" s="125"/>
      <c r="Z21" s="125"/>
      <c r="AA21" s="126"/>
      <c r="AB21" s="126"/>
      <c r="AC21" s="126"/>
      <c r="AD21" s="126"/>
      <c r="AE21" s="126"/>
      <c r="AF21" s="126"/>
    </row>
    <row r="22" spans="2:32" ht="13.5" thickBot="1" x14ac:dyDescent="0.25">
      <c r="B22" s="128"/>
      <c r="C22" s="128"/>
      <c r="D22" s="125"/>
      <c r="E22" s="125"/>
      <c r="G22" s="41">
        <v>17</v>
      </c>
      <c r="H22" s="42" t="s">
        <v>196</v>
      </c>
      <c r="I22" s="42" t="s">
        <v>197</v>
      </c>
      <c r="J22" s="45" t="str">
        <f t="shared" si="0"/>
        <v>Team E3</v>
      </c>
      <c r="K22" s="28" t="s">
        <v>0</v>
      </c>
      <c r="L22" s="46" t="str">
        <f t="shared" si="1"/>
        <v>Team E4</v>
      </c>
      <c r="M22" s="51">
        <v>2</v>
      </c>
      <c r="N22" s="54" t="s">
        <v>110</v>
      </c>
      <c r="O22" s="52">
        <v>2</v>
      </c>
      <c r="Q22" s="334" t="s">
        <v>163</v>
      </c>
      <c r="R22" s="334"/>
      <c r="AA22" s="136"/>
      <c r="AB22" s="136"/>
    </row>
    <row r="23" spans="2:32" ht="14.25" thickTop="1" thickBot="1" x14ac:dyDescent="0.25">
      <c r="B23" s="33"/>
      <c r="C23" s="58" t="s">
        <v>152</v>
      </c>
      <c r="D23" s="326" t="s">
        <v>115</v>
      </c>
      <c r="E23" s="34" t="s">
        <v>166</v>
      </c>
      <c r="G23" s="41">
        <v>18</v>
      </c>
      <c r="H23" s="42" t="s">
        <v>202</v>
      </c>
      <c r="I23" s="42" t="s">
        <v>203</v>
      </c>
      <c r="J23" s="45" t="str">
        <f t="shared" si="0"/>
        <v>Team F3</v>
      </c>
      <c r="K23" s="28" t="s">
        <v>0</v>
      </c>
      <c r="L23" s="46" t="str">
        <f t="shared" si="1"/>
        <v>Team F4</v>
      </c>
      <c r="M23" s="51">
        <v>3</v>
      </c>
      <c r="N23" s="54" t="s">
        <v>110</v>
      </c>
      <c r="O23" s="52">
        <v>4</v>
      </c>
      <c r="Q23" s="12" t="str">
        <f t="array" ref="Q23:Z29">Calc3!$B$374:$K$380</f>
        <v>Platz</v>
      </c>
      <c r="R23" s="7" t="str">
        <v>Team</v>
      </c>
      <c r="S23" s="13" t="str">
        <v>Sp</v>
      </c>
      <c r="T23" s="13" t="str">
        <v>G</v>
      </c>
      <c r="U23" s="13" t="str">
        <v>U</v>
      </c>
      <c r="V23" s="13" t="str">
        <v>V</v>
      </c>
      <c r="W23" s="13" t="str">
        <v>T</v>
      </c>
      <c r="X23" s="13" t="str">
        <v>GT</v>
      </c>
      <c r="Y23" s="13" t="str">
        <v>Diff</v>
      </c>
      <c r="Z23" s="14" t="str">
        <v>Pkt</v>
      </c>
      <c r="AA23" s="15" t="str">
        <f t="array" ref="AA23:AF29">Calc3!$B$387:$G$393</f>
        <v>Boruss</v>
      </c>
      <c r="AB23" s="16" t="str">
        <v>FV Lüb</v>
      </c>
      <c r="AC23" s="16" t="str">
        <v>FC Brü</v>
      </c>
      <c r="AD23" s="16" t="str">
        <v>SSV Wi</v>
      </c>
      <c r="AE23" s="129" t="str">
        <v>HSV</v>
      </c>
      <c r="AF23" s="132" t="str">
        <v>Kicker</v>
      </c>
    </row>
    <row r="24" spans="2:32" x14ac:dyDescent="0.2">
      <c r="B24" s="118" t="s">
        <v>153</v>
      </c>
      <c r="C24" s="119" t="s">
        <v>157</v>
      </c>
      <c r="D24" s="327"/>
      <c r="E24" s="328"/>
      <c r="G24" s="41">
        <v>19</v>
      </c>
      <c r="H24" s="42" t="s">
        <v>181</v>
      </c>
      <c r="I24" s="42" t="s">
        <v>144</v>
      </c>
      <c r="J24" s="45" t="str">
        <f t="shared" si="0"/>
        <v>Beinbruch SC</v>
      </c>
      <c r="K24" s="28" t="s">
        <v>0</v>
      </c>
      <c r="L24" s="46" t="str">
        <f t="shared" si="1"/>
        <v>1. FC Riedwald</v>
      </c>
      <c r="M24" s="51">
        <v>3</v>
      </c>
      <c r="N24" s="54" t="s">
        <v>110</v>
      </c>
      <c r="O24" s="52">
        <v>4</v>
      </c>
      <c r="Q24" s="24">
        <v>1</v>
      </c>
      <c r="R24" s="8" t="str">
        <v>Borussia Dortmund</v>
      </c>
      <c r="S24" s="25">
        <v>5</v>
      </c>
      <c r="T24" s="25">
        <v>4</v>
      </c>
      <c r="U24" s="25">
        <v>1</v>
      </c>
      <c r="V24" s="25">
        <v>0</v>
      </c>
      <c r="W24" s="25">
        <v>17</v>
      </c>
      <c r="X24" s="25">
        <v>3</v>
      </c>
      <c r="Y24" s="25">
        <v>14</v>
      </c>
      <c r="Z24" s="26">
        <v>13</v>
      </c>
      <c r="AA24" s="17" t="str">
        <v/>
      </c>
      <c r="AB24" s="18" t="str">
        <v>4 : 2</v>
      </c>
      <c r="AC24" s="18" t="str">
        <v>0 : 0</v>
      </c>
      <c r="AD24" s="18" t="str">
        <v>6 : 0</v>
      </c>
      <c r="AE24" s="130" t="str">
        <v>4 : 0</v>
      </c>
      <c r="AF24" s="133" t="str">
        <v>3 : 1</v>
      </c>
    </row>
    <row r="25" spans="2:32" x14ac:dyDescent="0.2">
      <c r="B25" s="120" t="s">
        <v>154</v>
      </c>
      <c r="C25" s="121" t="s">
        <v>158</v>
      </c>
      <c r="D25" s="329"/>
      <c r="E25" s="330"/>
      <c r="G25" s="41">
        <v>20</v>
      </c>
      <c r="H25" s="42" t="s">
        <v>188</v>
      </c>
      <c r="I25" s="42" t="s">
        <v>145</v>
      </c>
      <c r="J25" s="45" t="str">
        <f t="shared" si="0"/>
        <v>SC Waldbach</v>
      </c>
      <c r="K25" s="28" t="s">
        <v>0</v>
      </c>
      <c r="L25" s="46" t="str">
        <f t="shared" si="1"/>
        <v>SSV Wildbach</v>
      </c>
      <c r="M25" s="51">
        <v>3</v>
      </c>
      <c r="N25" s="54" t="s">
        <v>110</v>
      </c>
      <c r="O25" s="52">
        <v>3</v>
      </c>
      <c r="Q25" s="27">
        <v>2</v>
      </c>
      <c r="R25" s="9" t="str">
        <v>FV Lübeck</v>
      </c>
      <c r="S25" s="28">
        <v>5</v>
      </c>
      <c r="T25" s="28">
        <v>3</v>
      </c>
      <c r="U25" s="28">
        <v>0</v>
      </c>
      <c r="V25" s="28">
        <v>2</v>
      </c>
      <c r="W25" s="28">
        <v>15</v>
      </c>
      <c r="X25" s="28">
        <v>13</v>
      </c>
      <c r="Y25" s="28">
        <v>2</v>
      </c>
      <c r="Z25" s="29">
        <v>9</v>
      </c>
      <c r="AA25" s="19" t="str">
        <v>2 : 4</v>
      </c>
      <c r="AB25" s="20" t="str">
        <v/>
      </c>
      <c r="AC25" s="21" t="str">
        <v>0 : 6</v>
      </c>
      <c r="AD25" s="21" t="str">
        <v>4 : 2</v>
      </c>
      <c r="AE25" s="131" t="str">
        <v>6 : 0</v>
      </c>
      <c r="AF25" s="134" t="str">
        <v>3 : 1</v>
      </c>
    </row>
    <row r="26" spans="2:32" x14ac:dyDescent="0.2">
      <c r="B26" s="120" t="s">
        <v>155</v>
      </c>
      <c r="C26" s="121" t="s">
        <v>159</v>
      </c>
      <c r="D26" s="329"/>
      <c r="E26" s="330"/>
      <c r="G26" s="41">
        <v>21</v>
      </c>
      <c r="H26" s="42" t="s">
        <v>190</v>
      </c>
      <c r="I26" s="42" t="s">
        <v>153</v>
      </c>
      <c r="J26" s="45" t="str">
        <f t="shared" si="0"/>
        <v>FV Lübeck</v>
      </c>
      <c r="K26" s="28" t="s">
        <v>0</v>
      </c>
      <c r="L26" s="46" t="str">
        <f t="shared" si="1"/>
        <v>Kickers Offenbach</v>
      </c>
      <c r="M26" s="51">
        <v>3</v>
      </c>
      <c r="N26" s="54" t="s">
        <v>110</v>
      </c>
      <c r="O26" s="52">
        <v>1</v>
      </c>
      <c r="Q26" s="27">
        <v>3</v>
      </c>
      <c r="R26" s="9" t="str">
        <v>FC Brügge</v>
      </c>
      <c r="S26" s="28">
        <v>5</v>
      </c>
      <c r="T26" s="28">
        <v>2</v>
      </c>
      <c r="U26" s="28">
        <v>2</v>
      </c>
      <c r="V26" s="28">
        <v>1</v>
      </c>
      <c r="W26" s="28">
        <v>13</v>
      </c>
      <c r="X26" s="28">
        <v>6</v>
      </c>
      <c r="Y26" s="28">
        <v>7</v>
      </c>
      <c r="Z26" s="29">
        <v>8</v>
      </c>
      <c r="AA26" s="19" t="str">
        <v>0 : 0</v>
      </c>
      <c r="AB26" s="21" t="str">
        <v>6 : 0</v>
      </c>
      <c r="AC26" s="20" t="str">
        <v/>
      </c>
      <c r="AD26" s="21" t="str">
        <v>4 : 0</v>
      </c>
      <c r="AE26" s="131" t="str">
        <v>0 : 3</v>
      </c>
      <c r="AF26" s="134" t="str">
        <v>3 : 3</v>
      </c>
    </row>
    <row r="27" spans="2:32" x14ac:dyDescent="0.2">
      <c r="B27" s="120" t="s">
        <v>156</v>
      </c>
      <c r="C27" s="121" t="s">
        <v>160</v>
      </c>
      <c r="D27" s="329"/>
      <c r="E27" s="330"/>
      <c r="G27" s="41">
        <v>22</v>
      </c>
      <c r="H27" s="42" t="s">
        <v>192</v>
      </c>
      <c r="I27" s="42" t="s">
        <v>170</v>
      </c>
      <c r="J27" s="45" t="str">
        <f t="shared" si="0"/>
        <v>Team D5</v>
      </c>
      <c r="K27" s="28" t="s">
        <v>0</v>
      </c>
      <c r="L27" s="46" t="str">
        <f t="shared" si="1"/>
        <v>Team D1</v>
      </c>
      <c r="M27" s="51">
        <v>3</v>
      </c>
      <c r="N27" s="54" t="s">
        <v>110</v>
      </c>
      <c r="O27" s="52">
        <v>3</v>
      </c>
      <c r="Q27" s="27">
        <v>4</v>
      </c>
      <c r="R27" s="9" t="str">
        <v>SSV Wildeck</v>
      </c>
      <c r="S27" s="28">
        <v>5</v>
      </c>
      <c r="T27" s="28">
        <v>2</v>
      </c>
      <c r="U27" s="28">
        <v>0</v>
      </c>
      <c r="V27" s="28">
        <v>3</v>
      </c>
      <c r="W27" s="28">
        <v>7</v>
      </c>
      <c r="X27" s="28">
        <v>15</v>
      </c>
      <c r="Y27" s="28">
        <v>-8</v>
      </c>
      <c r="Z27" s="29">
        <v>6</v>
      </c>
      <c r="AA27" s="19" t="str">
        <v>0 : 6</v>
      </c>
      <c r="AB27" s="21" t="str">
        <v>2 : 4</v>
      </c>
      <c r="AC27" s="21" t="str">
        <v>0 : 4</v>
      </c>
      <c r="AD27" s="20" t="str">
        <v/>
      </c>
      <c r="AE27" s="131" t="str">
        <v>3 : 0</v>
      </c>
      <c r="AF27" s="134" t="str">
        <v>2 : 1</v>
      </c>
    </row>
    <row r="28" spans="2:32" x14ac:dyDescent="0.2">
      <c r="B28" s="120" t="s">
        <v>190</v>
      </c>
      <c r="C28" s="121" t="s">
        <v>208</v>
      </c>
      <c r="D28" s="329"/>
      <c r="E28" s="330"/>
      <c r="G28" s="41">
        <v>23</v>
      </c>
      <c r="H28" s="42" t="s">
        <v>198</v>
      </c>
      <c r="I28" s="42" t="s">
        <v>194</v>
      </c>
      <c r="J28" s="45" t="str">
        <f t="shared" si="0"/>
        <v>Team E5</v>
      </c>
      <c r="K28" s="28" t="s">
        <v>0</v>
      </c>
      <c r="L28" s="46" t="str">
        <f t="shared" si="1"/>
        <v>Team E1</v>
      </c>
      <c r="M28" s="51">
        <v>5</v>
      </c>
      <c r="N28" s="54" t="s">
        <v>110</v>
      </c>
      <c r="O28" s="52">
        <v>1</v>
      </c>
      <c r="Q28" s="27">
        <v>5</v>
      </c>
      <c r="R28" s="9" t="str">
        <v>HSV</v>
      </c>
      <c r="S28" s="28">
        <v>5</v>
      </c>
      <c r="T28" s="28">
        <v>1</v>
      </c>
      <c r="U28" s="28">
        <v>1</v>
      </c>
      <c r="V28" s="28">
        <v>3</v>
      </c>
      <c r="W28" s="28">
        <v>6</v>
      </c>
      <c r="X28" s="28">
        <v>16</v>
      </c>
      <c r="Y28" s="28">
        <v>-10</v>
      </c>
      <c r="Z28" s="29">
        <v>4</v>
      </c>
      <c r="AA28" s="19" t="str">
        <v>0 : 4</v>
      </c>
      <c r="AB28" s="21" t="str">
        <v>0 : 6</v>
      </c>
      <c r="AC28" s="21" t="str">
        <v>3 : 0</v>
      </c>
      <c r="AD28" s="21" t="str">
        <v>0 : 3</v>
      </c>
      <c r="AE28" s="20" t="str">
        <v/>
      </c>
      <c r="AF28" s="134" t="str">
        <v>3 : 3</v>
      </c>
    </row>
    <row r="29" spans="2:32" ht="13.5" thickBot="1" x14ac:dyDescent="0.25">
      <c r="B29" s="122" t="s">
        <v>191</v>
      </c>
      <c r="C29" s="123" t="s">
        <v>209</v>
      </c>
      <c r="D29" s="331"/>
      <c r="E29" s="332"/>
      <c r="G29" s="41">
        <v>24</v>
      </c>
      <c r="H29" s="42" t="s">
        <v>204</v>
      </c>
      <c r="I29" s="42" t="s">
        <v>200</v>
      </c>
      <c r="J29" s="45" t="str">
        <f t="shared" si="0"/>
        <v>Team F5</v>
      </c>
      <c r="K29" s="28" t="s">
        <v>0</v>
      </c>
      <c r="L29" s="46" t="str">
        <f t="shared" si="1"/>
        <v>Team F1</v>
      </c>
      <c r="M29" s="51">
        <v>6</v>
      </c>
      <c r="N29" s="54" t="s">
        <v>110</v>
      </c>
      <c r="O29" s="52">
        <v>1</v>
      </c>
      <c r="Q29" s="30">
        <v>6</v>
      </c>
      <c r="R29" s="10" t="str">
        <v>Kickers Offenbach</v>
      </c>
      <c r="S29" s="31">
        <v>5</v>
      </c>
      <c r="T29" s="31">
        <v>0</v>
      </c>
      <c r="U29" s="31">
        <v>2</v>
      </c>
      <c r="V29" s="31">
        <v>3</v>
      </c>
      <c r="W29" s="31">
        <v>9</v>
      </c>
      <c r="X29" s="31">
        <v>14</v>
      </c>
      <c r="Y29" s="31">
        <v>-5</v>
      </c>
      <c r="Z29" s="32">
        <v>2</v>
      </c>
      <c r="AA29" s="22" t="str">
        <v>1 : 3</v>
      </c>
      <c r="AB29" s="23" t="str">
        <v>1 : 3</v>
      </c>
      <c r="AC29" s="23" t="str">
        <v>3 : 3</v>
      </c>
      <c r="AD29" s="23" t="str">
        <v>1 : 2</v>
      </c>
      <c r="AE29" s="23" t="str">
        <v>3 : 3</v>
      </c>
      <c r="AF29" s="135" t="str">
        <v/>
      </c>
    </row>
    <row r="30" spans="2:32" ht="13.5" thickTop="1" x14ac:dyDescent="0.2">
      <c r="B30" s="127"/>
      <c r="C30" s="127"/>
      <c r="D30" s="333"/>
      <c r="E30" s="333"/>
      <c r="G30" s="41">
        <v>25</v>
      </c>
      <c r="H30" s="42" t="s">
        <v>150</v>
      </c>
      <c r="I30" s="42" t="s">
        <v>182</v>
      </c>
      <c r="J30" s="45" t="str">
        <f t="shared" si="0"/>
        <v>Maibach 1822 eV</v>
      </c>
      <c r="K30" s="28" t="s">
        <v>0</v>
      </c>
      <c r="L30" s="46" t="str">
        <f t="shared" si="1"/>
        <v>FV Zahnschmerzen</v>
      </c>
      <c r="M30" s="51">
        <v>5</v>
      </c>
      <c r="N30" s="54" t="s">
        <v>110</v>
      </c>
      <c r="O30" s="52">
        <v>2</v>
      </c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</row>
    <row r="31" spans="2:32" ht="13.5" thickBot="1" x14ac:dyDescent="0.25">
      <c r="B31" s="127"/>
      <c r="C31" s="127"/>
      <c r="D31" s="333"/>
      <c r="E31" s="333"/>
      <c r="G31" s="41">
        <v>26</v>
      </c>
      <c r="H31" s="42" t="s">
        <v>151</v>
      </c>
      <c r="I31" s="42" t="s">
        <v>189</v>
      </c>
      <c r="J31" s="45" t="str">
        <f t="shared" si="0"/>
        <v>FC Grönlingen</v>
      </c>
      <c r="K31" s="28" t="s">
        <v>0</v>
      </c>
      <c r="L31" s="46" t="str">
        <f t="shared" si="1"/>
        <v>Lok Leipzig</v>
      </c>
      <c r="M31" s="51">
        <v>4</v>
      </c>
      <c r="N31" s="54" t="s">
        <v>110</v>
      </c>
      <c r="O31" s="52">
        <v>2</v>
      </c>
      <c r="Q31" s="334" t="s">
        <v>185</v>
      </c>
      <c r="R31" s="334"/>
      <c r="AA31" s="136"/>
      <c r="AB31" s="136"/>
    </row>
    <row r="32" spans="2:32" ht="14.25" thickTop="1" thickBot="1" x14ac:dyDescent="0.25">
      <c r="B32" s="33"/>
      <c r="C32" s="58" t="s">
        <v>228</v>
      </c>
      <c r="D32" s="326" t="s">
        <v>115</v>
      </c>
      <c r="E32" s="34" t="s">
        <v>166</v>
      </c>
      <c r="G32" s="41">
        <v>27</v>
      </c>
      <c r="H32" s="42" t="s">
        <v>156</v>
      </c>
      <c r="I32" s="42" t="s">
        <v>191</v>
      </c>
      <c r="J32" s="45" t="str">
        <f t="shared" si="0"/>
        <v>HSV</v>
      </c>
      <c r="K32" s="28" t="s">
        <v>0</v>
      </c>
      <c r="L32" s="46" t="str">
        <f t="shared" si="1"/>
        <v>FC Brügge</v>
      </c>
      <c r="M32" s="51">
        <v>3</v>
      </c>
      <c r="N32" s="54" t="s">
        <v>110</v>
      </c>
      <c r="O32" s="52">
        <v>0</v>
      </c>
      <c r="Q32" s="12" t="str">
        <f t="array" ref="Q32:Z38">Calc4!$B$374:$K$380</f>
        <v>Platz</v>
      </c>
      <c r="R32" s="7" t="str">
        <v>Team</v>
      </c>
      <c r="S32" s="13" t="str">
        <v>Sp</v>
      </c>
      <c r="T32" s="13" t="str">
        <v>G</v>
      </c>
      <c r="U32" s="13" t="str">
        <v>U</v>
      </c>
      <c r="V32" s="13" t="str">
        <v>V</v>
      </c>
      <c r="W32" s="13" t="str">
        <v>T</v>
      </c>
      <c r="X32" s="13" t="str">
        <v>GT</v>
      </c>
      <c r="Y32" s="13" t="str">
        <v>Diff</v>
      </c>
      <c r="Z32" s="14" t="str">
        <v>Pkt</v>
      </c>
      <c r="AA32" s="15" t="str">
        <f t="array" ref="AA32:AF38">Calc4!$B$387:$G$393</f>
        <v>Team D</v>
      </c>
      <c r="AB32" s="16" t="str">
        <v>Team D</v>
      </c>
      <c r="AC32" s="16" t="str">
        <v>Team D</v>
      </c>
      <c r="AD32" s="16" t="str">
        <v>Team D</v>
      </c>
      <c r="AE32" s="129" t="str">
        <v>Team D</v>
      </c>
      <c r="AF32" s="132" t="str">
        <v>Team D</v>
      </c>
    </row>
    <row r="33" spans="2:32" x14ac:dyDescent="0.2">
      <c r="B33" s="118" t="s">
        <v>170</v>
      </c>
      <c r="C33" s="119" t="s">
        <v>210</v>
      </c>
      <c r="D33" s="327"/>
      <c r="E33" s="328"/>
      <c r="G33" s="41">
        <v>28</v>
      </c>
      <c r="H33" s="42" t="s">
        <v>171</v>
      </c>
      <c r="I33" s="42" t="s">
        <v>193</v>
      </c>
      <c r="J33" s="45" t="str">
        <f t="shared" si="0"/>
        <v>Team D4</v>
      </c>
      <c r="K33" s="28" t="s">
        <v>0</v>
      </c>
      <c r="L33" s="46" t="str">
        <f t="shared" si="1"/>
        <v>Team D6</v>
      </c>
      <c r="M33" s="51">
        <v>5</v>
      </c>
      <c r="N33" s="54" t="s">
        <v>110</v>
      </c>
      <c r="O33" s="52">
        <v>1</v>
      </c>
      <c r="Q33" s="24">
        <v>1</v>
      </c>
      <c r="R33" s="8" t="str">
        <v>Team D2</v>
      </c>
      <c r="S33" s="25">
        <v>5</v>
      </c>
      <c r="T33" s="25">
        <v>3</v>
      </c>
      <c r="U33" s="25">
        <v>1</v>
      </c>
      <c r="V33" s="25">
        <v>1</v>
      </c>
      <c r="W33" s="25">
        <v>18</v>
      </c>
      <c r="X33" s="25">
        <v>8</v>
      </c>
      <c r="Y33" s="25">
        <v>10</v>
      </c>
      <c r="Z33" s="26">
        <v>10</v>
      </c>
      <c r="AA33" s="17" t="str">
        <v/>
      </c>
      <c r="AB33" s="18" t="str">
        <v>5 : 2</v>
      </c>
      <c r="AC33" s="18" t="str">
        <v>5 : 1</v>
      </c>
      <c r="AD33" s="18" t="str">
        <v>0 : 3</v>
      </c>
      <c r="AE33" s="130" t="str">
        <v>2 : 2</v>
      </c>
      <c r="AF33" s="133" t="str">
        <v>6 : 0</v>
      </c>
    </row>
    <row r="34" spans="2:32" x14ac:dyDescent="0.2">
      <c r="B34" s="120" t="s">
        <v>173</v>
      </c>
      <c r="C34" s="121" t="s">
        <v>211</v>
      </c>
      <c r="D34" s="329"/>
      <c r="E34" s="330"/>
      <c r="G34" s="41">
        <v>29</v>
      </c>
      <c r="H34" s="42" t="s">
        <v>197</v>
      </c>
      <c r="I34" s="42" t="s">
        <v>199</v>
      </c>
      <c r="J34" s="45" t="str">
        <f t="shared" si="0"/>
        <v>Team E4</v>
      </c>
      <c r="K34" s="28" t="s">
        <v>0</v>
      </c>
      <c r="L34" s="46" t="str">
        <f t="shared" si="1"/>
        <v>Team E6</v>
      </c>
      <c r="M34" s="51">
        <v>0</v>
      </c>
      <c r="N34" s="54" t="s">
        <v>110</v>
      </c>
      <c r="O34" s="52">
        <v>3</v>
      </c>
      <c r="Q34" s="27">
        <v>2</v>
      </c>
      <c r="R34" s="9" t="str">
        <v>Team D1</v>
      </c>
      <c r="S34" s="28">
        <v>5</v>
      </c>
      <c r="T34" s="28">
        <v>2</v>
      </c>
      <c r="U34" s="28">
        <v>2</v>
      </c>
      <c r="V34" s="28">
        <v>1</v>
      </c>
      <c r="W34" s="28">
        <v>14</v>
      </c>
      <c r="X34" s="28">
        <v>13</v>
      </c>
      <c r="Y34" s="28">
        <v>1</v>
      </c>
      <c r="Z34" s="29">
        <v>8</v>
      </c>
      <c r="AA34" s="19" t="str">
        <v>2 : 5</v>
      </c>
      <c r="AB34" s="20" t="str">
        <v/>
      </c>
      <c r="AC34" s="21" t="str">
        <v>3 : 1</v>
      </c>
      <c r="AD34" s="21" t="str">
        <v>3 : 3</v>
      </c>
      <c r="AE34" s="131" t="str">
        <v>3 : 3</v>
      </c>
      <c r="AF34" s="134" t="str">
        <v>3 : 1</v>
      </c>
    </row>
    <row r="35" spans="2:32" x14ac:dyDescent="0.2">
      <c r="B35" s="120" t="s">
        <v>172</v>
      </c>
      <c r="C35" s="121" t="s">
        <v>212</v>
      </c>
      <c r="D35" s="329"/>
      <c r="E35" s="330"/>
      <c r="G35" s="41">
        <v>30</v>
      </c>
      <c r="H35" s="42" t="s">
        <v>203</v>
      </c>
      <c r="I35" s="42" t="s">
        <v>205</v>
      </c>
      <c r="J35" s="45" t="str">
        <f t="shared" si="0"/>
        <v>Team F4</v>
      </c>
      <c r="K35" s="28" t="s">
        <v>0</v>
      </c>
      <c r="L35" s="46" t="str">
        <f t="shared" si="1"/>
        <v>Team F6</v>
      </c>
      <c r="M35" s="51">
        <v>1</v>
      </c>
      <c r="N35" s="54" t="s">
        <v>110</v>
      </c>
      <c r="O35" s="52">
        <v>2</v>
      </c>
      <c r="Q35" s="27">
        <v>3</v>
      </c>
      <c r="R35" s="9" t="str">
        <v>Team D4</v>
      </c>
      <c r="S35" s="28">
        <v>5</v>
      </c>
      <c r="T35" s="28">
        <v>2</v>
      </c>
      <c r="U35" s="28">
        <v>1</v>
      </c>
      <c r="V35" s="28">
        <v>2</v>
      </c>
      <c r="W35" s="28">
        <v>15</v>
      </c>
      <c r="X35" s="28">
        <v>11</v>
      </c>
      <c r="Y35" s="28">
        <v>4</v>
      </c>
      <c r="Z35" s="29">
        <v>7</v>
      </c>
      <c r="AA35" s="19" t="str">
        <v>1 : 5</v>
      </c>
      <c r="AB35" s="21" t="str">
        <v>1 : 3</v>
      </c>
      <c r="AC35" s="20" t="str">
        <v/>
      </c>
      <c r="AD35" s="21" t="str">
        <v>2 : 2</v>
      </c>
      <c r="AE35" s="131" t="str">
        <v>6 : 0</v>
      </c>
      <c r="AF35" s="134" t="str">
        <v>5 : 1</v>
      </c>
    </row>
    <row r="36" spans="2:32" x14ac:dyDescent="0.2">
      <c r="B36" s="120" t="s">
        <v>171</v>
      </c>
      <c r="C36" s="121" t="s">
        <v>213</v>
      </c>
      <c r="D36" s="329"/>
      <c r="E36" s="330"/>
      <c r="G36" s="41">
        <v>31</v>
      </c>
      <c r="H36" s="42" t="s">
        <v>148</v>
      </c>
      <c r="I36" s="42" t="s">
        <v>146</v>
      </c>
      <c r="J36" s="45" t="str">
        <f t="shared" si="0"/>
        <v>Eintracht Frankfurt</v>
      </c>
      <c r="K36" s="28" t="s">
        <v>0</v>
      </c>
      <c r="L36" s="46" t="str">
        <f t="shared" si="1"/>
        <v>FC Barcelona</v>
      </c>
      <c r="M36" s="51">
        <v>2</v>
      </c>
      <c r="N36" s="54" t="s">
        <v>110</v>
      </c>
      <c r="O36" s="52">
        <v>5</v>
      </c>
      <c r="Q36" s="27">
        <v>4</v>
      </c>
      <c r="R36" s="9" t="str">
        <v>Team D5</v>
      </c>
      <c r="S36" s="28">
        <v>5</v>
      </c>
      <c r="T36" s="28">
        <v>1</v>
      </c>
      <c r="U36" s="28">
        <v>3</v>
      </c>
      <c r="V36" s="28">
        <v>1</v>
      </c>
      <c r="W36" s="28">
        <v>10</v>
      </c>
      <c r="X36" s="28">
        <v>10</v>
      </c>
      <c r="Y36" s="28">
        <v>0</v>
      </c>
      <c r="Z36" s="29">
        <v>6</v>
      </c>
      <c r="AA36" s="19" t="str">
        <v>3 : 0</v>
      </c>
      <c r="AB36" s="21" t="str">
        <v>3 : 3</v>
      </c>
      <c r="AC36" s="21" t="str">
        <v>2 : 2</v>
      </c>
      <c r="AD36" s="20" t="str">
        <v/>
      </c>
      <c r="AE36" s="131" t="str">
        <v>0 : 3</v>
      </c>
      <c r="AF36" s="134" t="str">
        <v>2 : 2</v>
      </c>
    </row>
    <row r="37" spans="2:32" x14ac:dyDescent="0.2">
      <c r="B37" s="120" t="s">
        <v>192</v>
      </c>
      <c r="C37" s="121" t="s">
        <v>214</v>
      </c>
      <c r="D37" s="329"/>
      <c r="E37" s="330"/>
      <c r="G37" s="41">
        <v>32</v>
      </c>
      <c r="H37" s="42" t="s">
        <v>149</v>
      </c>
      <c r="I37" s="42" t="s">
        <v>147</v>
      </c>
      <c r="J37" s="45" t="str">
        <f t="shared" si="0"/>
        <v>Manchester City</v>
      </c>
      <c r="K37" s="28" t="s">
        <v>0</v>
      </c>
      <c r="L37" s="46" t="str">
        <f t="shared" si="1"/>
        <v>Arsenal London</v>
      </c>
      <c r="M37" s="51">
        <v>4</v>
      </c>
      <c r="N37" s="54" t="s">
        <v>110</v>
      </c>
      <c r="O37" s="52">
        <v>0</v>
      </c>
      <c r="Q37" s="27">
        <v>5</v>
      </c>
      <c r="R37" s="9" t="str">
        <v>Team D3</v>
      </c>
      <c r="S37" s="28">
        <v>5</v>
      </c>
      <c r="T37" s="28">
        <v>1</v>
      </c>
      <c r="U37" s="28">
        <v>2</v>
      </c>
      <c r="V37" s="28">
        <v>2</v>
      </c>
      <c r="W37" s="28">
        <v>9</v>
      </c>
      <c r="X37" s="28">
        <v>16</v>
      </c>
      <c r="Y37" s="28">
        <v>-7</v>
      </c>
      <c r="Z37" s="29">
        <v>5</v>
      </c>
      <c r="AA37" s="19" t="str">
        <v>2 : 2</v>
      </c>
      <c r="AB37" s="21" t="str">
        <v>3 : 3</v>
      </c>
      <c r="AC37" s="21" t="str">
        <v>0 : 6</v>
      </c>
      <c r="AD37" s="21" t="str">
        <v>3 : 0</v>
      </c>
      <c r="AE37" s="20" t="str">
        <v/>
      </c>
      <c r="AF37" s="134" t="str">
        <v>1 : 5</v>
      </c>
    </row>
    <row r="38" spans="2:32" ht="13.5" thickBot="1" x14ac:dyDescent="0.25">
      <c r="B38" s="122" t="s">
        <v>193</v>
      </c>
      <c r="C38" s="123" t="s">
        <v>215</v>
      </c>
      <c r="D38" s="331"/>
      <c r="E38" s="332"/>
      <c r="G38" s="41">
        <v>33</v>
      </c>
      <c r="H38" s="42" t="s">
        <v>154</v>
      </c>
      <c r="I38" s="42" t="s">
        <v>155</v>
      </c>
      <c r="J38" s="45" t="str">
        <f t="shared" ref="J38:J69" si="2">IFERROR(VLOOKUP($H38,$B$6:$C$56,2,0),"")</f>
        <v>SSV Wildeck</v>
      </c>
      <c r="K38" s="28" t="s">
        <v>0</v>
      </c>
      <c r="L38" s="46" t="str">
        <f t="shared" ref="L38:L69" si="3">IFERROR(VLOOKUP($I38,$B$6:$C$56,2,0),"")</f>
        <v>Borussia Dortmund</v>
      </c>
      <c r="M38" s="51">
        <v>0</v>
      </c>
      <c r="N38" s="54" t="s">
        <v>110</v>
      </c>
      <c r="O38" s="52">
        <v>6</v>
      </c>
      <c r="Q38" s="30">
        <v>6</v>
      </c>
      <c r="R38" s="10" t="str">
        <v>Team D6</v>
      </c>
      <c r="S38" s="31">
        <v>5</v>
      </c>
      <c r="T38" s="31">
        <v>1</v>
      </c>
      <c r="U38" s="31">
        <v>1</v>
      </c>
      <c r="V38" s="31">
        <v>3</v>
      </c>
      <c r="W38" s="31">
        <v>9</v>
      </c>
      <c r="X38" s="31">
        <v>17</v>
      </c>
      <c r="Y38" s="31">
        <v>-8</v>
      </c>
      <c r="Z38" s="32">
        <v>4</v>
      </c>
      <c r="AA38" s="22" t="str">
        <v>0 : 6</v>
      </c>
      <c r="AB38" s="23" t="str">
        <v>1 : 3</v>
      </c>
      <c r="AC38" s="23" t="str">
        <v>1 : 5</v>
      </c>
      <c r="AD38" s="23" t="str">
        <v>2 : 2</v>
      </c>
      <c r="AE38" s="23" t="str">
        <v>5 : 1</v>
      </c>
      <c r="AF38" s="135" t="str">
        <v/>
      </c>
    </row>
    <row r="39" spans="2:32" ht="13.5" thickTop="1" x14ac:dyDescent="0.2">
      <c r="B39" s="103"/>
      <c r="C39" s="6"/>
      <c r="D39" s="103"/>
      <c r="E39" s="103"/>
      <c r="G39" s="41">
        <v>34</v>
      </c>
      <c r="H39" s="42" t="s">
        <v>173</v>
      </c>
      <c r="I39" s="42" t="s">
        <v>172</v>
      </c>
      <c r="J39" s="45" t="str">
        <f t="shared" si="2"/>
        <v>Team D2</v>
      </c>
      <c r="K39" s="28" t="s">
        <v>0</v>
      </c>
      <c r="L39" s="46" t="str">
        <f t="shared" si="3"/>
        <v>Team D3</v>
      </c>
      <c r="M39" s="51">
        <v>2</v>
      </c>
      <c r="N39" s="54" t="s">
        <v>110</v>
      </c>
      <c r="O39" s="52">
        <v>2</v>
      </c>
      <c r="Q39" s="103"/>
      <c r="R39" s="6"/>
      <c r="S39" s="103"/>
      <c r="T39" s="103"/>
      <c r="U39" s="103"/>
      <c r="V39" s="103"/>
      <c r="W39" s="103"/>
      <c r="X39" s="103"/>
      <c r="Y39" s="103"/>
      <c r="Z39" s="104"/>
      <c r="AA39" s="105"/>
      <c r="AB39" s="105"/>
      <c r="AC39" s="105"/>
      <c r="AD39" s="105"/>
      <c r="AE39" s="105"/>
      <c r="AF39" s="105"/>
    </row>
    <row r="40" spans="2:32" ht="13.5" thickBot="1" x14ac:dyDescent="0.25">
      <c r="B40" s="103"/>
      <c r="C40" s="6"/>
      <c r="D40" s="103"/>
      <c r="E40" s="103"/>
      <c r="G40" s="41">
        <v>35</v>
      </c>
      <c r="H40" s="42" t="s">
        <v>195</v>
      </c>
      <c r="I40" s="42" t="s">
        <v>196</v>
      </c>
      <c r="J40" s="45" t="str">
        <f t="shared" si="2"/>
        <v>Team E2</v>
      </c>
      <c r="K40" s="28" t="s">
        <v>0</v>
      </c>
      <c r="L40" s="46" t="str">
        <f t="shared" si="3"/>
        <v>Team E3</v>
      </c>
      <c r="M40" s="51">
        <v>3</v>
      </c>
      <c r="N40" s="54" t="s">
        <v>110</v>
      </c>
      <c r="O40" s="52">
        <v>4</v>
      </c>
      <c r="Q40" s="334" t="s">
        <v>186</v>
      </c>
      <c r="R40" s="334"/>
      <c r="AA40" s="136"/>
      <c r="AB40" s="136"/>
    </row>
    <row r="41" spans="2:32" ht="14.25" thickTop="1" thickBot="1" x14ac:dyDescent="0.25">
      <c r="B41" s="33"/>
      <c r="C41" s="58" t="s">
        <v>229</v>
      </c>
      <c r="D41" s="326" t="s">
        <v>115</v>
      </c>
      <c r="E41" s="34" t="s">
        <v>166</v>
      </c>
      <c r="G41" s="41">
        <v>36</v>
      </c>
      <c r="H41" s="42" t="s">
        <v>201</v>
      </c>
      <c r="I41" s="42" t="s">
        <v>202</v>
      </c>
      <c r="J41" s="45" t="str">
        <f t="shared" si="2"/>
        <v>Team F2</v>
      </c>
      <c r="K41" s="28" t="s">
        <v>0</v>
      </c>
      <c r="L41" s="46" t="str">
        <f t="shared" si="3"/>
        <v>Team F3</v>
      </c>
      <c r="M41" s="51">
        <v>0</v>
      </c>
      <c r="N41" s="54" t="s">
        <v>110</v>
      </c>
      <c r="O41" s="52">
        <v>0</v>
      </c>
      <c r="Q41" s="12" t="str">
        <f t="array" ref="Q41:Z47">Calc5!$B$374:$K$380</f>
        <v>Platz</v>
      </c>
      <c r="R41" s="7" t="str">
        <v>Team</v>
      </c>
      <c r="S41" s="13" t="str">
        <v>Sp</v>
      </c>
      <c r="T41" s="13" t="str">
        <v>G</v>
      </c>
      <c r="U41" s="13" t="str">
        <v>U</v>
      </c>
      <c r="V41" s="13" t="str">
        <v>V</v>
      </c>
      <c r="W41" s="13" t="str">
        <v>T</v>
      </c>
      <c r="X41" s="13" t="str">
        <v>GT</v>
      </c>
      <c r="Y41" s="13" t="str">
        <v>Diff</v>
      </c>
      <c r="Z41" s="14" t="str">
        <v>Pkt</v>
      </c>
      <c r="AA41" s="15" t="str">
        <f t="array" ref="AA41:AF47">Calc5!$B$387:$G$393</f>
        <v>Team E</v>
      </c>
      <c r="AB41" s="16" t="str">
        <v>Team E</v>
      </c>
      <c r="AC41" s="16" t="str">
        <v>Team E</v>
      </c>
      <c r="AD41" s="16" t="str">
        <v>Team E</v>
      </c>
      <c r="AE41" s="129" t="str">
        <v>Team E</v>
      </c>
      <c r="AF41" s="132" t="str">
        <v>Team E</v>
      </c>
    </row>
    <row r="42" spans="2:32" x14ac:dyDescent="0.2">
      <c r="B42" s="118" t="s">
        <v>194</v>
      </c>
      <c r="C42" s="119" t="s">
        <v>216</v>
      </c>
      <c r="D42" s="327"/>
      <c r="E42" s="328"/>
      <c r="G42" s="41">
        <v>37</v>
      </c>
      <c r="H42" s="42" t="s">
        <v>144</v>
      </c>
      <c r="I42" s="42" t="s">
        <v>150</v>
      </c>
      <c r="J42" s="45" t="str">
        <f t="shared" si="2"/>
        <v>1. FC Riedwald</v>
      </c>
      <c r="K42" s="28" t="s">
        <v>0</v>
      </c>
      <c r="L42" s="46" t="str">
        <f t="shared" si="3"/>
        <v>Maibach 1822 eV</v>
      </c>
      <c r="M42" s="51">
        <v>3</v>
      </c>
      <c r="N42" s="54" t="s">
        <v>110</v>
      </c>
      <c r="O42" s="52">
        <v>2</v>
      </c>
      <c r="Q42" s="24">
        <v>1</v>
      </c>
      <c r="R42" s="8" t="str">
        <v>Team E3</v>
      </c>
      <c r="S42" s="25">
        <v>5</v>
      </c>
      <c r="T42" s="25">
        <v>4</v>
      </c>
      <c r="U42" s="25">
        <v>1</v>
      </c>
      <c r="V42" s="25">
        <v>0</v>
      </c>
      <c r="W42" s="25">
        <v>19</v>
      </c>
      <c r="X42" s="25">
        <v>7</v>
      </c>
      <c r="Y42" s="25">
        <v>12</v>
      </c>
      <c r="Z42" s="26">
        <v>13</v>
      </c>
      <c r="AA42" s="17" t="str">
        <v/>
      </c>
      <c r="AB42" s="18" t="str">
        <v>5 : 1</v>
      </c>
      <c r="AC42" s="18" t="str">
        <v>3 : 0</v>
      </c>
      <c r="AD42" s="18" t="str">
        <v>2 : 2</v>
      </c>
      <c r="AE42" s="130" t="str">
        <v>5 : 1</v>
      </c>
      <c r="AF42" s="133" t="str">
        <v>4 : 3</v>
      </c>
    </row>
    <row r="43" spans="2:32" x14ac:dyDescent="0.2">
      <c r="B43" s="120" t="s">
        <v>195</v>
      </c>
      <c r="C43" s="121" t="s">
        <v>217</v>
      </c>
      <c r="D43" s="329"/>
      <c r="E43" s="330"/>
      <c r="G43" s="41">
        <v>38</v>
      </c>
      <c r="H43" s="42" t="s">
        <v>145</v>
      </c>
      <c r="I43" s="42" t="s">
        <v>151</v>
      </c>
      <c r="J43" s="45" t="str">
        <f t="shared" si="2"/>
        <v>SSV Wildbach</v>
      </c>
      <c r="K43" s="28" t="s">
        <v>0</v>
      </c>
      <c r="L43" s="46" t="str">
        <f t="shared" si="3"/>
        <v>FC Grönlingen</v>
      </c>
      <c r="M43" s="51">
        <v>3</v>
      </c>
      <c r="N43" s="54" t="s">
        <v>110</v>
      </c>
      <c r="O43" s="52">
        <v>4</v>
      </c>
      <c r="Q43" s="27">
        <v>2</v>
      </c>
      <c r="R43" s="9" t="str">
        <v>Team E5</v>
      </c>
      <c r="S43" s="28">
        <v>5</v>
      </c>
      <c r="T43" s="28">
        <v>3</v>
      </c>
      <c r="U43" s="28">
        <v>0</v>
      </c>
      <c r="V43" s="28">
        <v>2</v>
      </c>
      <c r="W43" s="28">
        <v>18</v>
      </c>
      <c r="X43" s="28">
        <v>14</v>
      </c>
      <c r="Y43" s="28">
        <v>4</v>
      </c>
      <c r="Z43" s="29">
        <v>9</v>
      </c>
      <c r="AA43" s="19" t="str">
        <v>1 : 5</v>
      </c>
      <c r="AB43" s="20" t="str">
        <v/>
      </c>
      <c r="AC43" s="21" t="str">
        <v>3 : 4</v>
      </c>
      <c r="AD43" s="21" t="str">
        <v>4 : 3</v>
      </c>
      <c r="AE43" s="131" t="str">
        <v>5 : 1</v>
      </c>
      <c r="AF43" s="134" t="str">
        <v>5 : 1</v>
      </c>
    </row>
    <row r="44" spans="2:32" x14ac:dyDescent="0.2">
      <c r="B44" s="120" t="s">
        <v>196</v>
      </c>
      <c r="C44" s="121" t="s">
        <v>218</v>
      </c>
      <c r="D44" s="329"/>
      <c r="E44" s="330"/>
      <c r="G44" s="41">
        <v>39</v>
      </c>
      <c r="H44" s="42" t="s">
        <v>153</v>
      </c>
      <c r="I44" s="42" t="s">
        <v>156</v>
      </c>
      <c r="J44" s="45" t="str">
        <f t="shared" si="2"/>
        <v>Kickers Offenbach</v>
      </c>
      <c r="K44" s="28" t="s">
        <v>0</v>
      </c>
      <c r="L44" s="46" t="str">
        <f t="shared" si="3"/>
        <v>HSV</v>
      </c>
      <c r="M44" s="51">
        <v>3</v>
      </c>
      <c r="N44" s="54" t="s">
        <v>110</v>
      </c>
      <c r="O44" s="52">
        <v>3</v>
      </c>
      <c r="Q44" s="27">
        <v>3</v>
      </c>
      <c r="R44" s="9" t="str">
        <v>Team E6</v>
      </c>
      <c r="S44" s="28">
        <v>5</v>
      </c>
      <c r="T44" s="28">
        <v>2</v>
      </c>
      <c r="U44" s="28">
        <v>2</v>
      </c>
      <c r="V44" s="28">
        <v>1</v>
      </c>
      <c r="W44" s="28">
        <v>12</v>
      </c>
      <c r="X44" s="28">
        <v>11</v>
      </c>
      <c r="Y44" s="28">
        <v>1</v>
      </c>
      <c r="Z44" s="29">
        <v>8</v>
      </c>
      <c r="AA44" s="19" t="str">
        <v>0 : 3</v>
      </c>
      <c r="AB44" s="21" t="str">
        <v>4 : 3</v>
      </c>
      <c r="AC44" s="20" t="str">
        <v/>
      </c>
      <c r="AD44" s="21" t="str">
        <v>3 : 0</v>
      </c>
      <c r="AE44" s="131" t="str">
        <v>3 : 3</v>
      </c>
      <c r="AF44" s="134" t="str">
        <v>2 : 2</v>
      </c>
    </row>
    <row r="45" spans="2:32" x14ac:dyDescent="0.2">
      <c r="B45" s="120" t="s">
        <v>197</v>
      </c>
      <c r="C45" s="121" t="s">
        <v>219</v>
      </c>
      <c r="D45" s="329"/>
      <c r="E45" s="330"/>
      <c r="G45" s="41">
        <v>40</v>
      </c>
      <c r="H45" s="42" t="s">
        <v>170</v>
      </c>
      <c r="I45" s="42" t="s">
        <v>171</v>
      </c>
      <c r="J45" s="45" t="str">
        <f t="shared" si="2"/>
        <v>Team D1</v>
      </c>
      <c r="K45" s="28" t="s">
        <v>0</v>
      </c>
      <c r="L45" s="46" t="str">
        <f t="shared" si="3"/>
        <v>Team D4</v>
      </c>
      <c r="M45" s="51">
        <v>3</v>
      </c>
      <c r="N45" s="54" t="s">
        <v>110</v>
      </c>
      <c r="O45" s="52">
        <v>1</v>
      </c>
      <c r="Q45" s="27">
        <v>4</v>
      </c>
      <c r="R45" s="9" t="str">
        <v>Team E4</v>
      </c>
      <c r="S45" s="28">
        <v>5</v>
      </c>
      <c r="T45" s="28">
        <v>1</v>
      </c>
      <c r="U45" s="28">
        <v>2</v>
      </c>
      <c r="V45" s="28">
        <v>2</v>
      </c>
      <c r="W45" s="28">
        <v>11</v>
      </c>
      <c r="X45" s="28">
        <v>12</v>
      </c>
      <c r="Y45" s="28">
        <v>-1</v>
      </c>
      <c r="Z45" s="29">
        <v>5</v>
      </c>
      <c r="AA45" s="19" t="str">
        <v>2 : 2</v>
      </c>
      <c r="AB45" s="21" t="str">
        <v>3 : 4</v>
      </c>
      <c r="AC45" s="21" t="str">
        <v>0 : 3</v>
      </c>
      <c r="AD45" s="20" t="str">
        <v/>
      </c>
      <c r="AE45" s="131" t="str">
        <v>3 : 3</v>
      </c>
      <c r="AF45" s="134" t="str">
        <v>3 : 0</v>
      </c>
    </row>
    <row r="46" spans="2:32" x14ac:dyDescent="0.2">
      <c r="B46" s="120" t="s">
        <v>198</v>
      </c>
      <c r="C46" s="121" t="s">
        <v>220</v>
      </c>
      <c r="D46" s="329"/>
      <c r="E46" s="330"/>
      <c r="G46" s="41">
        <v>41</v>
      </c>
      <c r="H46" s="42" t="s">
        <v>194</v>
      </c>
      <c r="I46" s="42" t="s">
        <v>197</v>
      </c>
      <c r="J46" s="45" t="str">
        <f t="shared" si="2"/>
        <v>Team E1</v>
      </c>
      <c r="K46" s="28" t="s">
        <v>0</v>
      </c>
      <c r="L46" s="46" t="str">
        <f t="shared" si="3"/>
        <v>Team E4</v>
      </c>
      <c r="M46" s="51">
        <v>3</v>
      </c>
      <c r="N46" s="54" t="s">
        <v>110</v>
      </c>
      <c r="O46" s="52">
        <v>3</v>
      </c>
      <c r="Q46" s="27">
        <v>5</v>
      </c>
      <c r="R46" s="9" t="str">
        <v>Team E1</v>
      </c>
      <c r="S46" s="28">
        <v>5</v>
      </c>
      <c r="T46" s="28">
        <v>1</v>
      </c>
      <c r="U46" s="28">
        <v>2</v>
      </c>
      <c r="V46" s="28">
        <v>2</v>
      </c>
      <c r="W46" s="28">
        <v>12</v>
      </c>
      <c r="X46" s="28">
        <v>16</v>
      </c>
      <c r="Y46" s="28">
        <v>-4</v>
      </c>
      <c r="Z46" s="29">
        <v>5</v>
      </c>
      <c r="AA46" s="19" t="str">
        <v>1 : 5</v>
      </c>
      <c r="AB46" s="21" t="str">
        <v>1 : 5</v>
      </c>
      <c r="AC46" s="21" t="str">
        <v>3 : 3</v>
      </c>
      <c r="AD46" s="21" t="str">
        <v>3 : 3</v>
      </c>
      <c r="AE46" s="20" t="str">
        <v/>
      </c>
      <c r="AF46" s="134" t="str">
        <v>4 : 0</v>
      </c>
    </row>
    <row r="47" spans="2:32" ht="13.5" thickBot="1" x14ac:dyDescent="0.25">
      <c r="B47" s="122" t="s">
        <v>199</v>
      </c>
      <c r="C47" s="123" t="s">
        <v>221</v>
      </c>
      <c r="D47" s="331"/>
      <c r="E47" s="332"/>
      <c r="G47" s="41">
        <v>42</v>
      </c>
      <c r="H47" s="42" t="s">
        <v>200</v>
      </c>
      <c r="I47" s="42" t="s">
        <v>203</v>
      </c>
      <c r="J47" s="45" t="str">
        <f t="shared" si="2"/>
        <v>Team F1</v>
      </c>
      <c r="K47" s="28" t="s">
        <v>0</v>
      </c>
      <c r="L47" s="46" t="str">
        <f t="shared" si="3"/>
        <v>Team F4</v>
      </c>
      <c r="M47" s="51">
        <v>5</v>
      </c>
      <c r="N47" s="54" t="s">
        <v>110</v>
      </c>
      <c r="O47" s="52">
        <v>1</v>
      </c>
      <c r="Q47" s="30">
        <v>6</v>
      </c>
      <c r="R47" s="10" t="str">
        <v>Team E2</v>
      </c>
      <c r="S47" s="31">
        <v>5</v>
      </c>
      <c r="T47" s="31">
        <v>0</v>
      </c>
      <c r="U47" s="31">
        <v>1</v>
      </c>
      <c r="V47" s="31">
        <v>4</v>
      </c>
      <c r="W47" s="31">
        <v>6</v>
      </c>
      <c r="X47" s="31">
        <v>18</v>
      </c>
      <c r="Y47" s="31">
        <v>-12</v>
      </c>
      <c r="Z47" s="32">
        <v>1</v>
      </c>
      <c r="AA47" s="22" t="str">
        <v>3 : 4</v>
      </c>
      <c r="AB47" s="23" t="str">
        <v>1 : 5</v>
      </c>
      <c r="AC47" s="23" t="str">
        <v>2 : 2</v>
      </c>
      <c r="AD47" s="23" t="str">
        <v>0 : 3</v>
      </c>
      <c r="AE47" s="23" t="str">
        <v>0 : 4</v>
      </c>
      <c r="AF47" s="135" t="str">
        <v/>
      </c>
    </row>
    <row r="48" spans="2:32" ht="13.5" thickTop="1" x14ac:dyDescent="0.2">
      <c r="D48" s="3"/>
      <c r="E48" s="3"/>
      <c r="G48" s="41">
        <v>43</v>
      </c>
      <c r="H48" s="42" t="s">
        <v>146</v>
      </c>
      <c r="I48" s="42" t="s">
        <v>181</v>
      </c>
      <c r="J48" s="45" t="str">
        <f t="shared" si="2"/>
        <v>FC Barcelona</v>
      </c>
      <c r="K48" s="28" t="s">
        <v>0</v>
      </c>
      <c r="L48" s="46" t="str">
        <f t="shared" si="3"/>
        <v>Beinbruch SC</v>
      </c>
      <c r="M48" s="51">
        <v>6</v>
      </c>
      <c r="N48" s="54" t="s">
        <v>110</v>
      </c>
      <c r="O48" s="52">
        <v>1</v>
      </c>
    </row>
    <row r="49" spans="2:32" ht="13.5" thickBot="1" x14ac:dyDescent="0.25">
      <c r="D49" s="3"/>
      <c r="E49" s="3"/>
      <c r="G49" s="41">
        <v>44</v>
      </c>
      <c r="H49" s="42" t="s">
        <v>147</v>
      </c>
      <c r="I49" s="42" t="s">
        <v>188</v>
      </c>
      <c r="J49" s="45" t="str">
        <f t="shared" si="2"/>
        <v>Arsenal London</v>
      </c>
      <c r="K49" s="28" t="s">
        <v>0</v>
      </c>
      <c r="L49" s="46" t="str">
        <f t="shared" si="3"/>
        <v>SC Waldbach</v>
      </c>
      <c r="M49" s="51">
        <v>5</v>
      </c>
      <c r="N49" s="54" t="s">
        <v>110</v>
      </c>
      <c r="O49" s="52">
        <v>2</v>
      </c>
      <c r="Q49" s="334" t="s">
        <v>187</v>
      </c>
      <c r="R49" s="334"/>
      <c r="AA49" s="136"/>
      <c r="AB49" s="136"/>
    </row>
    <row r="50" spans="2:32" ht="14.25" thickTop="1" thickBot="1" x14ac:dyDescent="0.25">
      <c r="B50" s="33"/>
      <c r="C50" s="58" t="s">
        <v>230</v>
      </c>
      <c r="D50" s="326" t="s">
        <v>115</v>
      </c>
      <c r="E50" s="34" t="s">
        <v>166</v>
      </c>
      <c r="G50" s="41">
        <v>45</v>
      </c>
      <c r="H50" s="42" t="s">
        <v>155</v>
      </c>
      <c r="I50" s="42" t="s">
        <v>190</v>
      </c>
      <c r="J50" s="45" t="str">
        <f t="shared" si="2"/>
        <v>Borussia Dortmund</v>
      </c>
      <c r="K50" s="28" t="s">
        <v>0</v>
      </c>
      <c r="L50" s="46" t="str">
        <f t="shared" si="3"/>
        <v>FV Lübeck</v>
      </c>
      <c r="M50" s="51">
        <v>4</v>
      </c>
      <c r="N50" s="54" t="s">
        <v>110</v>
      </c>
      <c r="O50" s="52">
        <v>2</v>
      </c>
      <c r="Q50" s="12" t="str">
        <f t="array" ref="Q50:Z56">Calc6!$B$374:$K$380</f>
        <v>Platz</v>
      </c>
      <c r="R50" s="7" t="str">
        <v>Team</v>
      </c>
      <c r="S50" s="13" t="str">
        <v>Sp</v>
      </c>
      <c r="T50" s="13" t="str">
        <v>G</v>
      </c>
      <c r="U50" s="13" t="str">
        <v>U</v>
      </c>
      <c r="V50" s="13" t="str">
        <v>V</v>
      </c>
      <c r="W50" s="13" t="str">
        <v>T</v>
      </c>
      <c r="X50" s="13" t="str">
        <v>GT</v>
      </c>
      <c r="Y50" s="13" t="str">
        <v>Diff</v>
      </c>
      <c r="Z50" s="14" t="str">
        <v>Pkt</v>
      </c>
      <c r="AA50" s="15" t="str">
        <f t="array" ref="AA50:AF56">Calc6!$B$387:$G$393</f>
        <v>Team F</v>
      </c>
      <c r="AB50" s="16" t="str">
        <v>Team F</v>
      </c>
      <c r="AC50" s="16" t="str">
        <v>Team F</v>
      </c>
      <c r="AD50" s="16" t="str">
        <v>Team F</v>
      </c>
      <c r="AE50" s="129" t="str">
        <v>Team F</v>
      </c>
      <c r="AF50" s="132" t="str">
        <v>Team F</v>
      </c>
    </row>
    <row r="51" spans="2:32" x14ac:dyDescent="0.2">
      <c r="B51" s="118" t="s">
        <v>200</v>
      </c>
      <c r="C51" s="119" t="s">
        <v>222</v>
      </c>
      <c r="D51" s="327"/>
      <c r="E51" s="328"/>
      <c r="G51" s="41">
        <v>46</v>
      </c>
      <c r="H51" s="42" t="s">
        <v>172</v>
      </c>
      <c r="I51" s="42" t="s">
        <v>192</v>
      </c>
      <c r="J51" s="45" t="str">
        <f t="shared" si="2"/>
        <v>Team D3</v>
      </c>
      <c r="K51" s="28" t="s">
        <v>0</v>
      </c>
      <c r="L51" s="46" t="str">
        <f t="shared" si="3"/>
        <v>Team D5</v>
      </c>
      <c r="M51" s="51">
        <v>3</v>
      </c>
      <c r="N51" s="54" t="s">
        <v>110</v>
      </c>
      <c r="O51" s="52">
        <v>0</v>
      </c>
      <c r="Q51" s="24">
        <v>1</v>
      </c>
      <c r="R51" s="8" t="str">
        <v>Team F2</v>
      </c>
      <c r="S51" s="25">
        <v>5</v>
      </c>
      <c r="T51" s="25">
        <v>3</v>
      </c>
      <c r="U51" s="25">
        <v>1</v>
      </c>
      <c r="V51" s="25">
        <v>1</v>
      </c>
      <c r="W51" s="25">
        <v>14</v>
      </c>
      <c r="X51" s="25">
        <v>5</v>
      </c>
      <c r="Y51" s="25">
        <v>9</v>
      </c>
      <c r="Z51" s="26">
        <v>10</v>
      </c>
      <c r="AA51" s="17" t="str">
        <v/>
      </c>
      <c r="AB51" s="18" t="str">
        <v>1 : 2</v>
      </c>
      <c r="AC51" s="18" t="str">
        <v>3 : 0</v>
      </c>
      <c r="AD51" s="18" t="str">
        <v>0 : 0</v>
      </c>
      <c r="AE51" s="130" t="str">
        <v>6 : 0</v>
      </c>
      <c r="AF51" s="133" t="str">
        <v>4 : 3</v>
      </c>
    </row>
    <row r="52" spans="2:32" x14ac:dyDescent="0.2">
      <c r="B52" s="120" t="s">
        <v>201</v>
      </c>
      <c r="C52" s="121" t="s">
        <v>223</v>
      </c>
      <c r="D52" s="329"/>
      <c r="E52" s="330"/>
      <c r="G52" s="41">
        <v>47</v>
      </c>
      <c r="H52" s="42" t="s">
        <v>196</v>
      </c>
      <c r="I52" s="42" t="s">
        <v>198</v>
      </c>
      <c r="J52" s="45" t="str">
        <f t="shared" si="2"/>
        <v>Team E3</v>
      </c>
      <c r="K52" s="28" t="s">
        <v>0</v>
      </c>
      <c r="L52" s="46" t="str">
        <f t="shared" si="3"/>
        <v>Team E5</v>
      </c>
      <c r="M52" s="51">
        <v>5</v>
      </c>
      <c r="N52" s="54" t="s">
        <v>110</v>
      </c>
      <c r="O52" s="52">
        <v>1</v>
      </c>
      <c r="Q52" s="27">
        <v>2</v>
      </c>
      <c r="R52" s="9" t="str">
        <v>Team F4</v>
      </c>
      <c r="S52" s="28">
        <v>5</v>
      </c>
      <c r="T52" s="28">
        <v>3</v>
      </c>
      <c r="U52" s="28">
        <v>0</v>
      </c>
      <c r="V52" s="28">
        <v>2</v>
      </c>
      <c r="W52" s="28">
        <v>22</v>
      </c>
      <c r="X52" s="28">
        <v>24</v>
      </c>
      <c r="Y52" s="28">
        <v>-2</v>
      </c>
      <c r="Z52" s="29">
        <v>9</v>
      </c>
      <c r="AA52" s="19" t="str">
        <v>2 : 1</v>
      </c>
      <c r="AB52" s="20" t="str">
        <v/>
      </c>
      <c r="AC52" s="21" t="str">
        <v>14 : 13</v>
      </c>
      <c r="AD52" s="21" t="str">
        <v>4 : 3</v>
      </c>
      <c r="AE52" s="131" t="str">
        <v>1 : 5</v>
      </c>
      <c r="AF52" s="134" t="str">
        <v>1 : 2</v>
      </c>
    </row>
    <row r="53" spans="2:32" x14ac:dyDescent="0.2">
      <c r="B53" s="120" t="s">
        <v>202</v>
      </c>
      <c r="C53" s="121" t="s">
        <v>224</v>
      </c>
      <c r="D53" s="329"/>
      <c r="E53" s="330"/>
      <c r="G53" s="41">
        <v>48</v>
      </c>
      <c r="H53" s="42" t="s">
        <v>202</v>
      </c>
      <c r="I53" s="42" t="s">
        <v>204</v>
      </c>
      <c r="J53" s="45" t="str">
        <f t="shared" si="2"/>
        <v>Team F3</v>
      </c>
      <c r="K53" s="28" t="s">
        <v>0</v>
      </c>
      <c r="L53" s="46" t="str">
        <f t="shared" si="3"/>
        <v>Team F5</v>
      </c>
      <c r="M53" s="51">
        <v>0</v>
      </c>
      <c r="N53" s="54" t="s">
        <v>110</v>
      </c>
      <c r="O53" s="52">
        <v>3</v>
      </c>
      <c r="Q53" s="27">
        <v>3</v>
      </c>
      <c r="R53" s="9" t="str">
        <v>Team F5</v>
      </c>
      <c r="S53" s="28">
        <v>5</v>
      </c>
      <c r="T53" s="28">
        <v>2</v>
      </c>
      <c r="U53" s="28">
        <v>1</v>
      </c>
      <c r="V53" s="28">
        <v>2</v>
      </c>
      <c r="W53" s="28">
        <v>22</v>
      </c>
      <c r="X53" s="28">
        <v>18</v>
      </c>
      <c r="Y53" s="28">
        <v>4</v>
      </c>
      <c r="Z53" s="29">
        <v>7</v>
      </c>
      <c r="AA53" s="19" t="str">
        <v>0 : 3</v>
      </c>
      <c r="AB53" s="21" t="str">
        <v>13 : 14</v>
      </c>
      <c r="AC53" s="20" t="str">
        <v/>
      </c>
      <c r="AD53" s="21" t="str">
        <v>3 : 0</v>
      </c>
      <c r="AE53" s="131" t="str">
        <v>6 : 1</v>
      </c>
      <c r="AF53" s="134" t="str">
        <v>0 : 0</v>
      </c>
    </row>
    <row r="54" spans="2:32" x14ac:dyDescent="0.2">
      <c r="B54" s="120" t="s">
        <v>203</v>
      </c>
      <c r="C54" s="121" t="s">
        <v>225</v>
      </c>
      <c r="D54" s="329"/>
      <c r="E54" s="330"/>
      <c r="G54" s="41">
        <v>49</v>
      </c>
      <c r="H54" s="42" t="s">
        <v>182</v>
      </c>
      <c r="I54" s="42" t="s">
        <v>148</v>
      </c>
      <c r="J54" s="45" t="str">
        <f t="shared" si="2"/>
        <v>FV Zahnschmerzen</v>
      </c>
      <c r="K54" s="28" t="s">
        <v>0</v>
      </c>
      <c r="L54" s="46" t="str">
        <f t="shared" si="3"/>
        <v>Eintracht Frankfurt</v>
      </c>
      <c r="M54" s="51">
        <v>1</v>
      </c>
      <c r="N54" s="54" t="s">
        <v>110</v>
      </c>
      <c r="O54" s="52">
        <v>2</v>
      </c>
      <c r="Q54" s="27">
        <v>4</v>
      </c>
      <c r="R54" s="9" t="str">
        <v>Team F3</v>
      </c>
      <c r="S54" s="28">
        <v>5</v>
      </c>
      <c r="T54" s="28">
        <v>2</v>
      </c>
      <c r="U54" s="28">
        <v>1</v>
      </c>
      <c r="V54" s="28">
        <v>2</v>
      </c>
      <c r="W54" s="28">
        <v>11</v>
      </c>
      <c r="X54" s="28">
        <v>9</v>
      </c>
      <c r="Y54" s="28">
        <v>2</v>
      </c>
      <c r="Z54" s="29">
        <v>7</v>
      </c>
      <c r="AA54" s="19" t="str">
        <v>0 : 0</v>
      </c>
      <c r="AB54" s="21" t="str">
        <v>3 : 4</v>
      </c>
      <c r="AC54" s="21" t="str">
        <v>0 : 3</v>
      </c>
      <c r="AD54" s="20" t="str">
        <v/>
      </c>
      <c r="AE54" s="131" t="str">
        <v>6 : 1</v>
      </c>
      <c r="AF54" s="134" t="str">
        <v>2 : 1</v>
      </c>
    </row>
    <row r="55" spans="2:32" x14ac:dyDescent="0.2">
      <c r="B55" s="120" t="s">
        <v>204</v>
      </c>
      <c r="C55" s="121" t="s">
        <v>226</v>
      </c>
      <c r="D55" s="329"/>
      <c r="E55" s="330"/>
      <c r="G55" s="41">
        <v>50</v>
      </c>
      <c r="H55" s="42" t="s">
        <v>189</v>
      </c>
      <c r="I55" s="42" t="s">
        <v>149</v>
      </c>
      <c r="J55" s="45" t="str">
        <f t="shared" si="2"/>
        <v>Lok Leipzig</v>
      </c>
      <c r="K55" s="28" t="s">
        <v>0</v>
      </c>
      <c r="L55" s="46" t="str">
        <f t="shared" si="3"/>
        <v>Manchester City</v>
      </c>
      <c r="M55" s="51">
        <v>2</v>
      </c>
      <c r="N55" s="54" t="s">
        <v>110</v>
      </c>
      <c r="O55" s="52">
        <v>5</v>
      </c>
      <c r="Q55" s="27">
        <v>5</v>
      </c>
      <c r="R55" s="9" t="str">
        <v>Team F1</v>
      </c>
      <c r="S55" s="28">
        <v>5</v>
      </c>
      <c r="T55" s="28">
        <v>2</v>
      </c>
      <c r="U55" s="28">
        <v>0</v>
      </c>
      <c r="V55" s="28">
        <v>3</v>
      </c>
      <c r="W55" s="28">
        <v>12</v>
      </c>
      <c r="X55" s="28">
        <v>20</v>
      </c>
      <c r="Y55" s="28">
        <v>-8</v>
      </c>
      <c r="Z55" s="29">
        <v>6</v>
      </c>
      <c r="AA55" s="19" t="str">
        <v>0 : 6</v>
      </c>
      <c r="AB55" s="21" t="str">
        <v>5 : 1</v>
      </c>
      <c r="AC55" s="21" t="str">
        <v>1 : 6</v>
      </c>
      <c r="AD55" s="21" t="str">
        <v>1 : 6</v>
      </c>
      <c r="AE55" s="20" t="str">
        <v/>
      </c>
      <c r="AF55" s="134" t="str">
        <v>5 : 1</v>
      </c>
    </row>
    <row r="56" spans="2:32" ht="13.5" thickBot="1" x14ac:dyDescent="0.25">
      <c r="B56" s="122" t="s">
        <v>205</v>
      </c>
      <c r="C56" s="123" t="s">
        <v>227</v>
      </c>
      <c r="D56" s="331"/>
      <c r="E56" s="332"/>
      <c r="G56" s="41">
        <v>51</v>
      </c>
      <c r="H56" s="42" t="s">
        <v>191</v>
      </c>
      <c r="I56" s="42" t="s">
        <v>154</v>
      </c>
      <c r="J56" s="45" t="str">
        <f t="shared" si="2"/>
        <v>FC Brügge</v>
      </c>
      <c r="K56" s="28" t="s">
        <v>0</v>
      </c>
      <c r="L56" s="46" t="str">
        <f t="shared" si="3"/>
        <v>SSV Wildeck</v>
      </c>
      <c r="M56" s="51">
        <v>4</v>
      </c>
      <c r="N56" s="54" t="s">
        <v>110</v>
      </c>
      <c r="O56" s="52">
        <v>0</v>
      </c>
      <c r="Q56" s="30">
        <v>6</v>
      </c>
      <c r="R56" s="10" t="str">
        <v>Team F6</v>
      </c>
      <c r="S56" s="31">
        <v>5</v>
      </c>
      <c r="T56" s="31">
        <v>1</v>
      </c>
      <c r="U56" s="31">
        <v>1</v>
      </c>
      <c r="V56" s="31">
        <v>3</v>
      </c>
      <c r="W56" s="31">
        <v>7</v>
      </c>
      <c r="X56" s="31">
        <v>12</v>
      </c>
      <c r="Y56" s="31">
        <v>-5</v>
      </c>
      <c r="Z56" s="32">
        <v>4</v>
      </c>
      <c r="AA56" s="22" t="str">
        <v>3 : 4</v>
      </c>
      <c r="AB56" s="23" t="str">
        <v>2 : 1</v>
      </c>
      <c r="AC56" s="23" t="str">
        <v>0 : 0</v>
      </c>
      <c r="AD56" s="23" t="str">
        <v>1 : 2</v>
      </c>
      <c r="AE56" s="23" t="str">
        <v>1 : 5</v>
      </c>
      <c r="AF56" s="135" t="str">
        <v/>
      </c>
    </row>
    <row r="57" spans="2:32" ht="13.5" thickTop="1" x14ac:dyDescent="0.2">
      <c r="G57" s="41">
        <v>52</v>
      </c>
      <c r="H57" s="42" t="s">
        <v>193</v>
      </c>
      <c r="I57" s="42" t="s">
        <v>173</v>
      </c>
      <c r="J57" s="45" t="str">
        <f t="shared" si="2"/>
        <v>Team D6</v>
      </c>
      <c r="K57" s="28" t="s">
        <v>0</v>
      </c>
      <c r="L57" s="46" t="str">
        <f t="shared" si="3"/>
        <v>Team D2</v>
      </c>
      <c r="M57" s="51">
        <v>0</v>
      </c>
      <c r="N57" s="54" t="s">
        <v>110</v>
      </c>
      <c r="O57" s="52">
        <v>6</v>
      </c>
    </row>
    <row r="58" spans="2:32" x14ac:dyDescent="0.2">
      <c r="G58" s="41">
        <v>53</v>
      </c>
      <c r="H58" s="42" t="s">
        <v>199</v>
      </c>
      <c r="I58" s="42" t="s">
        <v>195</v>
      </c>
      <c r="J58" s="45" t="str">
        <f t="shared" si="2"/>
        <v>Team E6</v>
      </c>
      <c r="K58" s="28" t="s">
        <v>0</v>
      </c>
      <c r="L58" s="46" t="str">
        <f t="shared" si="3"/>
        <v>Team E2</v>
      </c>
      <c r="M58" s="51">
        <v>2</v>
      </c>
      <c r="N58" s="54" t="s">
        <v>110</v>
      </c>
      <c r="O58" s="52">
        <v>2</v>
      </c>
    </row>
    <row r="59" spans="2:32" x14ac:dyDescent="0.2">
      <c r="G59" s="41">
        <v>54</v>
      </c>
      <c r="H59" s="42" t="s">
        <v>205</v>
      </c>
      <c r="I59" s="42" t="s">
        <v>201</v>
      </c>
      <c r="J59" s="45" t="str">
        <f t="shared" si="2"/>
        <v>Team F6</v>
      </c>
      <c r="K59" s="28" t="s">
        <v>0</v>
      </c>
      <c r="L59" s="46" t="str">
        <f t="shared" si="3"/>
        <v>Team F2</v>
      </c>
      <c r="M59" s="51">
        <v>3</v>
      </c>
      <c r="N59" s="54" t="s">
        <v>110</v>
      </c>
      <c r="O59" s="52">
        <v>4</v>
      </c>
    </row>
    <row r="60" spans="2:32" x14ac:dyDescent="0.2">
      <c r="G60" s="41">
        <v>55</v>
      </c>
      <c r="H60" s="42" t="s">
        <v>146</v>
      </c>
      <c r="I60" s="42" t="s">
        <v>144</v>
      </c>
      <c r="J60" s="45" t="str">
        <f t="shared" si="2"/>
        <v>FC Barcelona</v>
      </c>
      <c r="K60" s="28" t="s">
        <v>0</v>
      </c>
      <c r="L60" s="46" t="str">
        <f t="shared" si="3"/>
        <v>1. FC Riedwald</v>
      </c>
      <c r="M60" s="51">
        <v>3</v>
      </c>
      <c r="N60" s="54" t="s">
        <v>110</v>
      </c>
      <c r="O60" s="52">
        <v>4</v>
      </c>
    </row>
    <row r="61" spans="2:32" x14ac:dyDescent="0.2">
      <c r="G61" s="41">
        <v>56</v>
      </c>
      <c r="H61" s="42" t="s">
        <v>147</v>
      </c>
      <c r="I61" s="42" t="s">
        <v>145</v>
      </c>
      <c r="J61" s="45" t="str">
        <f t="shared" si="2"/>
        <v>Arsenal London</v>
      </c>
      <c r="K61" s="28" t="s">
        <v>0</v>
      </c>
      <c r="L61" s="46" t="str">
        <f t="shared" si="3"/>
        <v>SSV Wildbach</v>
      </c>
      <c r="M61" s="51">
        <v>3</v>
      </c>
      <c r="N61" s="54" t="s">
        <v>110</v>
      </c>
      <c r="O61" s="52">
        <v>3</v>
      </c>
    </row>
    <row r="62" spans="2:32" x14ac:dyDescent="0.2">
      <c r="G62" s="41">
        <v>57</v>
      </c>
      <c r="H62" s="42" t="s">
        <v>155</v>
      </c>
      <c r="I62" s="42" t="s">
        <v>153</v>
      </c>
      <c r="J62" s="45" t="str">
        <f t="shared" si="2"/>
        <v>Borussia Dortmund</v>
      </c>
      <c r="K62" s="28" t="s">
        <v>0</v>
      </c>
      <c r="L62" s="46" t="str">
        <f t="shared" si="3"/>
        <v>Kickers Offenbach</v>
      </c>
      <c r="M62" s="51">
        <v>3</v>
      </c>
      <c r="N62" s="54" t="s">
        <v>110</v>
      </c>
      <c r="O62" s="52">
        <v>1</v>
      </c>
    </row>
    <row r="63" spans="2:32" x14ac:dyDescent="0.2">
      <c r="G63" s="41">
        <v>58</v>
      </c>
      <c r="H63" s="42" t="s">
        <v>172</v>
      </c>
      <c r="I63" s="42" t="s">
        <v>170</v>
      </c>
      <c r="J63" s="45" t="str">
        <f t="shared" si="2"/>
        <v>Team D3</v>
      </c>
      <c r="K63" s="28" t="s">
        <v>0</v>
      </c>
      <c r="L63" s="46" t="str">
        <f t="shared" si="3"/>
        <v>Team D1</v>
      </c>
      <c r="M63" s="51">
        <v>3</v>
      </c>
      <c r="N63" s="54" t="s">
        <v>110</v>
      </c>
      <c r="O63" s="52">
        <v>3</v>
      </c>
    </row>
    <row r="64" spans="2:32" x14ac:dyDescent="0.2">
      <c r="G64" s="41">
        <v>59</v>
      </c>
      <c r="H64" s="42" t="s">
        <v>196</v>
      </c>
      <c r="I64" s="42" t="s">
        <v>194</v>
      </c>
      <c r="J64" s="45" t="str">
        <f t="shared" si="2"/>
        <v>Team E3</v>
      </c>
      <c r="K64" s="28" t="s">
        <v>0</v>
      </c>
      <c r="L64" s="46" t="str">
        <f t="shared" si="3"/>
        <v>Team E1</v>
      </c>
      <c r="M64" s="51">
        <v>5</v>
      </c>
      <c r="N64" s="54" t="s">
        <v>110</v>
      </c>
      <c r="O64" s="52">
        <v>1</v>
      </c>
    </row>
    <row r="65" spans="7:15" x14ac:dyDescent="0.2">
      <c r="G65" s="41">
        <v>60</v>
      </c>
      <c r="H65" s="42" t="s">
        <v>202</v>
      </c>
      <c r="I65" s="42" t="s">
        <v>200</v>
      </c>
      <c r="J65" s="45" t="str">
        <f t="shared" si="2"/>
        <v>Team F3</v>
      </c>
      <c r="K65" s="28" t="s">
        <v>0</v>
      </c>
      <c r="L65" s="46" t="str">
        <f t="shared" si="3"/>
        <v>Team F1</v>
      </c>
      <c r="M65" s="51">
        <v>6</v>
      </c>
      <c r="N65" s="54" t="s">
        <v>110</v>
      </c>
      <c r="O65" s="52">
        <v>1</v>
      </c>
    </row>
    <row r="66" spans="7:15" x14ac:dyDescent="0.2">
      <c r="G66" s="41">
        <v>61</v>
      </c>
      <c r="H66" s="42" t="s">
        <v>148</v>
      </c>
      <c r="I66" s="42" t="s">
        <v>150</v>
      </c>
      <c r="J66" s="45" t="str">
        <f t="shared" si="2"/>
        <v>Eintracht Frankfurt</v>
      </c>
      <c r="K66" s="28" t="s">
        <v>0</v>
      </c>
      <c r="L66" s="46" t="str">
        <f t="shared" si="3"/>
        <v>Maibach 1822 eV</v>
      </c>
      <c r="M66" s="51">
        <v>5</v>
      </c>
      <c r="N66" s="54" t="s">
        <v>110</v>
      </c>
      <c r="O66" s="52">
        <v>2</v>
      </c>
    </row>
    <row r="67" spans="7:15" x14ac:dyDescent="0.2">
      <c r="G67" s="41">
        <v>62</v>
      </c>
      <c r="H67" s="42" t="s">
        <v>149</v>
      </c>
      <c r="I67" s="42" t="s">
        <v>151</v>
      </c>
      <c r="J67" s="45" t="str">
        <f t="shared" si="2"/>
        <v>Manchester City</v>
      </c>
      <c r="K67" s="28" t="s">
        <v>0</v>
      </c>
      <c r="L67" s="46" t="str">
        <f t="shared" si="3"/>
        <v>FC Grönlingen</v>
      </c>
      <c r="M67" s="51">
        <v>4</v>
      </c>
      <c r="N67" s="54" t="s">
        <v>110</v>
      </c>
      <c r="O67" s="52">
        <v>2</v>
      </c>
    </row>
    <row r="68" spans="7:15" x14ac:dyDescent="0.2">
      <c r="G68" s="41">
        <v>63</v>
      </c>
      <c r="H68" s="42" t="s">
        <v>154</v>
      </c>
      <c r="I68" s="42" t="s">
        <v>156</v>
      </c>
      <c r="J68" s="45" t="str">
        <f t="shared" si="2"/>
        <v>SSV Wildeck</v>
      </c>
      <c r="K68" s="28" t="s">
        <v>0</v>
      </c>
      <c r="L68" s="46" t="str">
        <f t="shared" si="3"/>
        <v>HSV</v>
      </c>
      <c r="M68" s="51">
        <v>3</v>
      </c>
      <c r="N68" s="54" t="s">
        <v>110</v>
      </c>
      <c r="O68" s="52">
        <v>0</v>
      </c>
    </row>
    <row r="69" spans="7:15" x14ac:dyDescent="0.2">
      <c r="G69" s="41">
        <v>64</v>
      </c>
      <c r="H69" s="42" t="s">
        <v>173</v>
      </c>
      <c r="I69" s="42" t="s">
        <v>171</v>
      </c>
      <c r="J69" s="45" t="str">
        <f t="shared" si="2"/>
        <v>Team D2</v>
      </c>
      <c r="K69" s="28" t="s">
        <v>0</v>
      </c>
      <c r="L69" s="46" t="str">
        <f t="shared" si="3"/>
        <v>Team D4</v>
      </c>
      <c r="M69" s="51">
        <v>5</v>
      </c>
      <c r="N69" s="54" t="s">
        <v>110</v>
      </c>
      <c r="O69" s="52">
        <v>1</v>
      </c>
    </row>
    <row r="70" spans="7:15" x14ac:dyDescent="0.2">
      <c r="G70" s="41">
        <v>65</v>
      </c>
      <c r="H70" s="42" t="s">
        <v>195</v>
      </c>
      <c r="I70" s="42" t="s">
        <v>197</v>
      </c>
      <c r="J70" s="45" t="str">
        <f t="shared" ref="J70:J95" si="4">IFERROR(VLOOKUP($H70,$B$6:$C$56,2,0),"")</f>
        <v>Team E2</v>
      </c>
      <c r="K70" s="28" t="s">
        <v>0</v>
      </c>
      <c r="L70" s="46" t="str">
        <f t="shared" ref="L70:L95" si="5">IFERROR(VLOOKUP($I70,$B$6:$C$56,2,0),"")</f>
        <v>Team E4</v>
      </c>
      <c r="M70" s="51">
        <v>0</v>
      </c>
      <c r="N70" s="54" t="s">
        <v>110</v>
      </c>
      <c r="O70" s="52">
        <v>3</v>
      </c>
    </row>
    <row r="71" spans="7:15" x14ac:dyDescent="0.2">
      <c r="G71" s="41">
        <v>66</v>
      </c>
      <c r="H71" s="42" t="s">
        <v>201</v>
      </c>
      <c r="I71" s="42" t="s">
        <v>203</v>
      </c>
      <c r="J71" s="45" t="str">
        <f t="shared" si="4"/>
        <v>Team F2</v>
      </c>
      <c r="K71" s="28" t="s">
        <v>0</v>
      </c>
      <c r="L71" s="46" t="str">
        <f t="shared" si="5"/>
        <v>Team F4</v>
      </c>
      <c r="M71" s="51">
        <v>1</v>
      </c>
      <c r="N71" s="54" t="s">
        <v>110</v>
      </c>
      <c r="O71" s="52">
        <v>2</v>
      </c>
    </row>
    <row r="72" spans="7:15" x14ac:dyDescent="0.2">
      <c r="G72" s="41">
        <v>67</v>
      </c>
      <c r="H72" s="42" t="s">
        <v>181</v>
      </c>
      <c r="I72" s="42" t="s">
        <v>182</v>
      </c>
      <c r="J72" s="45" t="str">
        <f t="shared" si="4"/>
        <v>Beinbruch SC</v>
      </c>
      <c r="K72" s="28" t="s">
        <v>0</v>
      </c>
      <c r="L72" s="46" t="str">
        <f t="shared" si="5"/>
        <v>FV Zahnschmerzen</v>
      </c>
      <c r="M72" s="51">
        <v>2</v>
      </c>
      <c r="N72" s="54" t="s">
        <v>110</v>
      </c>
      <c r="O72" s="52">
        <v>5</v>
      </c>
    </row>
    <row r="73" spans="7:15" x14ac:dyDescent="0.2">
      <c r="G73" s="41">
        <v>68</v>
      </c>
      <c r="H73" s="42" t="s">
        <v>188</v>
      </c>
      <c r="I73" s="42" t="s">
        <v>189</v>
      </c>
      <c r="J73" s="45" t="str">
        <f t="shared" si="4"/>
        <v>SC Waldbach</v>
      </c>
      <c r="K73" s="28" t="s">
        <v>0</v>
      </c>
      <c r="L73" s="46" t="str">
        <f t="shared" si="5"/>
        <v>Lok Leipzig</v>
      </c>
      <c r="M73" s="51">
        <v>4</v>
      </c>
      <c r="N73" s="54" t="s">
        <v>110</v>
      </c>
      <c r="O73" s="52">
        <v>0</v>
      </c>
    </row>
    <row r="74" spans="7:15" x14ac:dyDescent="0.2">
      <c r="G74" s="41">
        <v>69</v>
      </c>
      <c r="H74" s="42" t="s">
        <v>190</v>
      </c>
      <c r="I74" s="42" t="s">
        <v>191</v>
      </c>
      <c r="J74" s="45" t="str">
        <f t="shared" si="4"/>
        <v>FV Lübeck</v>
      </c>
      <c r="K74" s="28" t="s">
        <v>0</v>
      </c>
      <c r="L74" s="46" t="str">
        <f t="shared" si="5"/>
        <v>FC Brügge</v>
      </c>
      <c r="M74" s="51">
        <v>0</v>
      </c>
      <c r="N74" s="54" t="s">
        <v>110</v>
      </c>
      <c r="O74" s="52">
        <v>6</v>
      </c>
    </row>
    <row r="75" spans="7:15" x14ac:dyDescent="0.2">
      <c r="G75" s="41">
        <v>70</v>
      </c>
      <c r="H75" s="42" t="s">
        <v>192</v>
      </c>
      <c r="I75" s="42" t="s">
        <v>193</v>
      </c>
      <c r="J75" s="45" t="str">
        <f t="shared" si="4"/>
        <v>Team D5</v>
      </c>
      <c r="K75" s="28" t="s">
        <v>0</v>
      </c>
      <c r="L75" s="46" t="str">
        <f t="shared" si="5"/>
        <v>Team D6</v>
      </c>
      <c r="M75" s="51">
        <v>2</v>
      </c>
      <c r="N75" s="54" t="s">
        <v>110</v>
      </c>
      <c r="O75" s="52">
        <v>2</v>
      </c>
    </row>
    <row r="76" spans="7:15" x14ac:dyDescent="0.2">
      <c r="G76" s="41">
        <v>71</v>
      </c>
      <c r="H76" s="42" t="s">
        <v>198</v>
      </c>
      <c r="I76" s="42" t="s">
        <v>199</v>
      </c>
      <c r="J76" s="45" t="str">
        <f t="shared" si="4"/>
        <v>Team E5</v>
      </c>
      <c r="K76" s="28" t="s">
        <v>0</v>
      </c>
      <c r="L76" s="46" t="str">
        <f t="shared" si="5"/>
        <v>Team E6</v>
      </c>
      <c r="M76" s="51">
        <v>3</v>
      </c>
      <c r="N76" s="54" t="s">
        <v>110</v>
      </c>
      <c r="O76" s="52">
        <v>4</v>
      </c>
    </row>
    <row r="77" spans="7:15" x14ac:dyDescent="0.2">
      <c r="G77" s="41">
        <v>72</v>
      </c>
      <c r="H77" s="42" t="s">
        <v>204</v>
      </c>
      <c r="I77" s="42" t="s">
        <v>205</v>
      </c>
      <c r="J77" s="45" t="str">
        <f t="shared" si="4"/>
        <v>Team F5</v>
      </c>
      <c r="K77" s="28" t="s">
        <v>0</v>
      </c>
      <c r="L77" s="46" t="str">
        <f t="shared" si="5"/>
        <v>Team F6</v>
      </c>
      <c r="M77" s="51">
        <v>0</v>
      </c>
      <c r="N77" s="54" t="s">
        <v>110</v>
      </c>
      <c r="O77" s="52">
        <v>0</v>
      </c>
    </row>
    <row r="78" spans="7:15" x14ac:dyDescent="0.2">
      <c r="G78" s="41">
        <v>73</v>
      </c>
      <c r="H78" s="42" t="s">
        <v>144</v>
      </c>
      <c r="I78" s="42" t="s">
        <v>148</v>
      </c>
      <c r="J78" s="45" t="str">
        <f t="shared" si="4"/>
        <v>1. FC Riedwald</v>
      </c>
      <c r="K78" s="28" t="s">
        <v>0</v>
      </c>
      <c r="L78" s="46" t="str">
        <f t="shared" si="5"/>
        <v>Eintracht Frankfurt</v>
      </c>
      <c r="M78" s="51">
        <v>5</v>
      </c>
      <c r="N78" s="54" t="s">
        <v>110</v>
      </c>
      <c r="O78" s="52">
        <v>1</v>
      </c>
    </row>
    <row r="79" spans="7:15" x14ac:dyDescent="0.2">
      <c r="G79" s="41">
        <v>74</v>
      </c>
      <c r="H79" s="42" t="s">
        <v>145</v>
      </c>
      <c r="I79" s="42" t="s">
        <v>149</v>
      </c>
      <c r="J79" s="45" t="str">
        <f t="shared" si="4"/>
        <v>SSV Wildbach</v>
      </c>
      <c r="K79" s="28" t="s">
        <v>0</v>
      </c>
      <c r="L79" s="46" t="str">
        <f t="shared" si="5"/>
        <v>Manchester City</v>
      </c>
      <c r="M79" s="51">
        <v>0</v>
      </c>
      <c r="N79" s="54" t="s">
        <v>110</v>
      </c>
      <c r="O79" s="52">
        <v>3</v>
      </c>
    </row>
    <row r="80" spans="7:15" x14ac:dyDescent="0.2">
      <c r="G80" s="41">
        <v>75</v>
      </c>
      <c r="H80" s="42" t="s">
        <v>153</v>
      </c>
      <c r="I80" s="42" t="s">
        <v>154</v>
      </c>
      <c r="J80" s="45" t="str">
        <f t="shared" si="4"/>
        <v>Kickers Offenbach</v>
      </c>
      <c r="K80" s="28" t="s">
        <v>0</v>
      </c>
      <c r="L80" s="46" t="str">
        <f t="shared" si="5"/>
        <v>SSV Wildeck</v>
      </c>
      <c r="M80" s="51">
        <v>1</v>
      </c>
      <c r="N80" s="54" t="s">
        <v>110</v>
      </c>
      <c r="O80" s="52">
        <v>2</v>
      </c>
    </row>
    <row r="81" spans="7:15" x14ac:dyDescent="0.2">
      <c r="G81" s="41">
        <v>76</v>
      </c>
      <c r="H81" s="42" t="s">
        <v>170</v>
      </c>
      <c r="I81" s="42" t="s">
        <v>173</v>
      </c>
      <c r="J81" s="45" t="str">
        <f t="shared" si="4"/>
        <v>Team D1</v>
      </c>
      <c r="K81" s="28" t="s">
        <v>0</v>
      </c>
      <c r="L81" s="46" t="str">
        <f t="shared" si="5"/>
        <v>Team D2</v>
      </c>
      <c r="M81" s="51">
        <v>2</v>
      </c>
      <c r="N81" s="54" t="s">
        <v>110</v>
      </c>
      <c r="O81" s="52">
        <v>5</v>
      </c>
    </row>
    <row r="82" spans="7:15" x14ac:dyDescent="0.2">
      <c r="G82" s="41">
        <v>77</v>
      </c>
      <c r="H82" s="42" t="s">
        <v>194</v>
      </c>
      <c r="I82" s="42" t="s">
        <v>195</v>
      </c>
      <c r="J82" s="45" t="str">
        <f t="shared" si="4"/>
        <v>Team E1</v>
      </c>
      <c r="K82" s="28" t="s">
        <v>0</v>
      </c>
      <c r="L82" s="46" t="str">
        <f t="shared" si="5"/>
        <v>Team E2</v>
      </c>
      <c r="M82" s="51">
        <v>4</v>
      </c>
      <c r="N82" s="54" t="s">
        <v>110</v>
      </c>
      <c r="O82" s="52">
        <v>0</v>
      </c>
    </row>
    <row r="83" spans="7:15" x14ac:dyDescent="0.2">
      <c r="G83" s="41">
        <v>78</v>
      </c>
      <c r="H83" s="42" t="s">
        <v>200</v>
      </c>
      <c r="I83" s="42" t="s">
        <v>201</v>
      </c>
      <c r="J83" s="45" t="str">
        <f t="shared" si="4"/>
        <v>Team F1</v>
      </c>
      <c r="K83" s="28" t="s">
        <v>0</v>
      </c>
      <c r="L83" s="46" t="str">
        <f t="shared" si="5"/>
        <v>Team F2</v>
      </c>
      <c r="M83" s="51">
        <v>0</v>
      </c>
      <c r="N83" s="54" t="s">
        <v>110</v>
      </c>
      <c r="O83" s="52">
        <v>6</v>
      </c>
    </row>
    <row r="84" spans="7:15" x14ac:dyDescent="0.2">
      <c r="G84" s="41">
        <v>79</v>
      </c>
      <c r="H84" s="42" t="s">
        <v>182</v>
      </c>
      <c r="I84" s="42" t="s">
        <v>146</v>
      </c>
      <c r="J84" s="45" t="str">
        <f t="shared" si="4"/>
        <v>FV Zahnschmerzen</v>
      </c>
      <c r="K84" s="28" t="s">
        <v>0</v>
      </c>
      <c r="L84" s="46" t="str">
        <f t="shared" si="5"/>
        <v>FC Barcelona</v>
      </c>
      <c r="M84" s="51">
        <v>2</v>
      </c>
      <c r="N84" s="54" t="s">
        <v>110</v>
      </c>
      <c r="O84" s="52">
        <v>2</v>
      </c>
    </row>
    <row r="85" spans="7:15" x14ac:dyDescent="0.2">
      <c r="G85" s="41">
        <v>80</v>
      </c>
      <c r="H85" s="42" t="s">
        <v>189</v>
      </c>
      <c r="I85" s="42" t="s">
        <v>147</v>
      </c>
      <c r="J85" s="45" t="str">
        <f t="shared" si="4"/>
        <v>Lok Leipzig</v>
      </c>
      <c r="K85" s="28" t="s">
        <v>0</v>
      </c>
      <c r="L85" s="46" t="str">
        <f t="shared" si="5"/>
        <v>Arsenal London</v>
      </c>
      <c r="M85" s="51">
        <v>3</v>
      </c>
      <c r="N85" s="54" t="s">
        <v>110</v>
      </c>
      <c r="O85" s="52">
        <v>4</v>
      </c>
    </row>
    <row r="86" spans="7:15" x14ac:dyDescent="0.2">
      <c r="G86" s="41">
        <v>81</v>
      </c>
      <c r="H86" s="42" t="s">
        <v>191</v>
      </c>
      <c r="I86" s="42" t="s">
        <v>155</v>
      </c>
      <c r="J86" s="45" t="str">
        <f t="shared" si="4"/>
        <v>FC Brügge</v>
      </c>
      <c r="K86" s="28" t="s">
        <v>0</v>
      </c>
      <c r="L86" s="46" t="str">
        <f t="shared" si="5"/>
        <v>Borussia Dortmund</v>
      </c>
      <c r="M86" s="51">
        <v>0</v>
      </c>
      <c r="N86" s="54" t="s">
        <v>110</v>
      </c>
      <c r="O86" s="52">
        <v>0</v>
      </c>
    </row>
    <row r="87" spans="7:15" x14ac:dyDescent="0.2">
      <c r="G87" s="41">
        <v>82</v>
      </c>
      <c r="H87" s="42" t="s">
        <v>193</v>
      </c>
      <c r="I87" s="42" t="s">
        <v>172</v>
      </c>
      <c r="J87" s="45" t="str">
        <f t="shared" si="4"/>
        <v>Team D6</v>
      </c>
      <c r="K87" s="28" t="s">
        <v>0</v>
      </c>
      <c r="L87" s="46" t="str">
        <f t="shared" si="5"/>
        <v>Team D3</v>
      </c>
      <c r="M87" s="51">
        <v>5</v>
      </c>
      <c r="N87" s="54" t="s">
        <v>110</v>
      </c>
      <c r="O87" s="52">
        <v>1</v>
      </c>
    </row>
    <row r="88" spans="7:15" x14ac:dyDescent="0.2">
      <c r="G88" s="41">
        <v>83</v>
      </c>
      <c r="H88" s="42" t="s">
        <v>199</v>
      </c>
      <c r="I88" s="42" t="s">
        <v>196</v>
      </c>
      <c r="J88" s="45" t="str">
        <f t="shared" si="4"/>
        <v>Team E6</v>
      </c>
      <c r="K88" s="28" t="s">
        <v>0</v>
      </c>
      <c r="L88" s="46" t="str">
        <f t="shared" si="5"/>
        <v>Team E3</v>
      </c>
      <c r="M88" s="51">
        <v>0</v>
      </c>
      <c r="N88" s="54" t="s">
        <v>110</v>
      </c>
      <c r="O88" s="52">
        <v>3</v>
      </c>
    </row>
    <row r="89" spans="7:15" x14ac:dyDescent="0.2">
      <c r="G89" s="41">
        <v>84</v>
      </c>
      <c r="H89" s="42" t="s">
        <v>205</v>
      </c>
      <c r="I89" s="42" t="s">
        <v>202</v>
      </c>
      <c r="J89" s="45" t="str">
        <f t="shared" si="4"/>
        <v>Team F6</v>
      </c>
      <c r="K89" s="28" t="s">
        <v>0</v>
      </c>
      <c r="L89" s="46" t="str">
        <f t="shared" si="5"/>
        <v>Team F3</v>
      </c>
      <c r="M89" s="51">
        <v>1</v>
      </c>
      <c r="N89" s="54" t="s">
        <v>110</v>
      </c>
      <c r="O89" s="52">
        <v>2</v>
      </c>
    </row>
    <row r="90" spans="7:15" x14ac:dyDescent="0.2">
      <c r="G90" s="41">
        <v>85</v>
      </c>
      <c r="H90" s="42" t="s">
        <v>150</v>
      </c>
      <c r="I90" s="42" t="s">
        <v>181</v>
      </c>
      <c r="J90" s="45" t="str">
        <f t="shared" si="4"/>
        <v>Maibach 1822 eV</v>
      </c>
      <c r="K90" s="28" t="s">
        <v>0</v>
      </c>
      <c r="L90" s="46" t="str">
        <f t="shared" si="5"/>
        <v>Beinbruch SC</v>
      </c>
      <c r="M90" s="51">
        <v>2</v>
      </c>
      <c r="N90" s="54" t="s">
        <v>110</v>
      </c>
      <c r="O90" s="52">
        <v>5</v>
      </c>
    </row>
    <row r="91" spans="7:15" x14ac:dyDescent="0.2">
      <c r="G91" s="41">
        <v>86</v>
      </c>
      <c r="H91" s="42" t="s">
        <v>151</v>
      </c>
      <c r="I91" s="42" t="s">
        <v>188</v>
      </c>
      <c r="J91" s="45" t="str">
        <f t="shared" si="4"/>
        <v>FC Grönlingen</v>
      </c>
      <c r="K91" s="28" t="s">
        <v>0</v>
      </c>
      <c r="L91" s="46" t="str">
        <f t="shared" si="5"/>
        <v>SC Waldbach</v>
      </c>
      <c r="M91" s="51">
        <v>4</v>
      </c>
      <c r="N91" s="54" t="s">
        <v>110</v>
      </c>
      <c r="O91" s="52">
        <v>0</v>
      </c>
    </row>
    <row r="92" spans="7:15" x14ac:dyDescent="0.2">
      <c r="G92" s="41">
        <v>87</v>
      </c>
      <c r="H92" s="42" t="s">
        <v>156</v>
      </c>
      <c r="I92" s="42" t="s">
        <v>190</v>
      </c>
      <c r="J92" s="45" t="str">
        <f t="shared" si="4"/>
        <v>HSV</v>
      </c>
      <c r="K92" s="28" t="s">
        <v>0</v>
      </c>
      <c r="L92" s="46" t="str">
        <f t="shared" si="5"/>
        <v>FV Lübeck</v>
      </c>
      <c r="M92" s="51">
        <v>0</v>
      </c>
      <c r="N92" s="54" t="s">
        <v>110</v>
      </c>
      <c r="O92" s="52">
        <v>6</v>
      </c>
    </row>
    <row r="93" spans="7:15" x14ac:dyDescent="0.2">
      <c r="G93" s="41">
        <v>88</v>
      </c>
      <c r="H93" s="42" t="s">
        <v>171</v>
      </c>
      <c r="I93" s="42" t="s">
        <v>192</v>
      </c>
      <c r="J93" s="45" t="str">
        <f t="shared" si="4"/>
        <v>Team D4</v>
      </c>
      <c r="K93" s="28" t="s">
        <v>0</v>
      </c>
      <c r="L93" s="46" t="str">
        <f t="shared" si="5"/>
        <v>Team D5</v>
      </c>
      <c r="M93" s="51">
        <v>2</v>
      </c>
      <c r="N93" s="54" t="s">
        <v>110</v>
      </c>
      <c r="O93" s="52">
        <v>2</v>
      </c>
    </row>
    <row r="94" spans="7:15" x14ac:dyDescent="0.2">
      <c r="G94" s="41">
        <v>89</v>
      </c>
      <c r="H94" s="42" t="s">
        <v>197</v>
      </c>
      <c r="I94" s="42" t="s">
        <v>198</v>
      </c>
      <c r="J94" s="45" t="str">
        <f t="shared" si="4"/>
        <v>Team E4</v>
      </c>
      <c r="K94" s="28" t="s">
        <v>0</v>
      </c>
      <c r="L94" s="46" t="str">
        <f t="shared" si="5"/>
        <v>Team E5</v>
      </c>
      <c r="M94" s="51">
        <v>3</v>
      </c>
      <c r="N94" s="54" t="s">
        <v>110</v>
      </c>
      <c r="O94" s="52">
        <v>4</v>
      </c>
    </row>
    <row r="95" spans="7:15" ht="13.5" thickBot="1" x14ac:dyDescent="0.25">
      <c r="G95" s="43">
        <v>90</v>
      </c>
      <c r="H95" s="44" t="s">
        <v>203</v>
      </c>
      <c r="I95" s="44" t="s">
        <v>204</v>
      </c>
      <c r="J95" s="47" t="str">
        <f t="shared" si="4"/>
        <v>Team F4</v>
      </c>
      <c r="K95" s="31" t="s">
        <v>0</v>
      </c>
      <c r="L95" s="48" t="str">
        <f t="shared" si="5"/>
        <v>Team F5</v>
      </c>
      <c r="M95" s="56">
        <v>14</v>
      </c>
      <c r="N95" s="55" t="s">
        <v>110</v>
      </c>
      <c r="O95" s="57">
        <v>13</v>
      </c>
    </row>
    <row r="96" spans="7:15" ht="13.5" thickTop="1" x14ac:dyDescent="0.2"/>
  </sheetData>
  <mergeCells count="11">
    <mergeCell ref="Q31:R31"/>
    <mergeCell ref="Q40:R40"/>
    <mergeCell ref="Q49:R49"/>
    <mergeCell ref="Q13:R13"/>
    <mergeCell ref="Q22:R22"/>
    <mergeCell ref="Q4:R4"/>
    <mergeCell ref="A1:B1"/>
    <mergeCell ref="A2:B2"/>
    <mergeCell ref="C2:E2"/>
    <mergeCell ref="H5:I5"/>
    <mergeCell ref="M5:O5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9226-23D9-40BB-87E1-B4687F5BCBB5}">
  <dimension ref="A1:CB640"/>
  <sheetViews>
    <sheetView topLeftCell="A46" zoomScaleNormal="100" workbookViewId="0">
      <selection activeCell="C81" sqref="C81"/>
    </sheetView>
  </sheetViews>
  <sheetFormatPr baseColWidth="10" defaultColWidth="2.7109375" defaultRowHeight="12" x14ac:dyDescent="0.2"/>
  <cols>
    <col min="1" max="1" width="6.5703125" style="238" customWidth="1"/>
    <col min="2" max="2" width="7.42578125" style="238" customWidth="1"/>
    <col min="3" max="3" width="17.42578125" style="238" customWidth="1"/>
    <col min="4" max="4" width="8.85546875" style="238" customWidth="1"/>
    <col min="5" max="5" width="8" style="238" customWidth="1"/>
    <col min="6" max="6" width="7.85546875" style="238" customWidth="1"/>
    <col min="7" max="7" width="7.140625" style="238" customWidth="1"/>
    <col min="8" max="9" width="18.7109375" style="238" customWidth="1"/>
    <col min="10" max="10" width="8.28515625" style="238" customWidth="1"/>
    <col min="11" max="11" width="7.42578125" style="238" customWidth="1"/>
    <col min="12" max="12" width="15.5703125" style="238" customWidth="1"/>
    <col min="13" max="13" width="7.42578125" style="238" customWidth="1"/>
    <col min="14" max="15" width="7.140625" style="238" customWidth="1"/>
    <col min="16" max="16" width="12.42578125" style="238" customWidth="1"/>
    <col min="17" max="17" width="6.7109375" style="238" customWidth="1"/>
    <col min="18" max="18" width="17.5703125" style="238" customWidth="1"/>
    <col min="19" max="19" width="7.42578125" style="238" customWidth="1"/>
    <col min="20" max="20" width="6" style="238" customWidth="1"/>
    <col min="21" max="21" width="7.140625" style="238" customWidth="1"/>
    <col min="22" max="22" width="17.5703125" style="238" customWidth="1"/>
    <col min="23" max="23" width="21.140625" style="238" customWidth="1"/>
    <col min="24" max="24" width="8.42578125" style="238" customWidth="1"/>
    <col min="25" max="25" width="9.85546875" style="238" customWidth="1"/>
    <col min="26" max="26" width="14.42578125" style="238" customWidth="1"/>
    <col min="27" max="27" width="8.7109375" style="238" customWidth="1"/>
    <col min="28" max="28" width="8.85546875" style="238" customWidth="1"/>
    <col min="29" max="29" width="12.5703125" style="238" customWidth="1"/>
    <col min="30" max="30" width="10.5703125" style="238" customWidth="1"/>
    <col min="31" max="31" width="12.85546875" style="238" customWidth="1"/>
    <col min="32" max="32" width="8" style="238" customWidth="1"/>
    <col min="33" max="33" width="9" style="238" customWidth="1"/>
    <col min="34" max="34" width="16.140625" style="238" customWidth="1"/>
    <col min="35" max="35" width="9.28515625" style="238" customWidth="1"/>
    <col min="36" max="36" width="8" style="238" customWidth="1"/>
    <col min="37" max="39" width="4.7109375" style="238" customWidth="1"/>
    <col min="40" max="40" width="8.5703125" style="238" customWidth="1"/>
    <col min="41" max="41" width="9" style="238" customWidth="1"/>
    <col min="42" max="43" width="4.7109375" style="238" customWidth="1"/>
    <col min="44" max="44" width="7.5703125" style="238" customWidth="1"/>
    <col min="45" max="45" width="8.42578125" style="238" customWidth="1"/>
    <col min="46" max="69" width="4.7109375" style="238" customWidth="1"/>
    <col min="70" max="70" width="13.7109375" style="238" customWidth="1"/>
    <col min="71" max="80" width="6.7109375" style="238" customWidth="1"/>
    <col min="81" max="16384" width="2.7109375" style="238"/>
  </cols>
  <sheetData>
    <row r="1" spans="1:42" s="137" customFormat="1" ht="15.75" x14ac:dyDescent="0.2">
      <c r="A1" s="343" t="s">
        <v>447</v>
      </c>
      <c r="B1" s="343"/>
      <c r="D1" s="344" t="s">
        <v>168</v>
      </c>
      <c r="E1" s="344"/>
      <c r="F1" s="344"/>
      <c r="G1" s="344"/>
      <c r="H1" s="344"/>
      <c r="I1" s="344"/>
    </row>
    <row r="2" spans="1:42" s="137" customFormat="1" x14ac:dyDescent="0.2">
      <c r="A2" s="345">
        <v>45461</v>
      </c>
      <c r="B2" s="345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98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137" customFormat="1" ht="12.75" thickTop="1" x14ac:dyDescent="0.2">
      <c r="A4" s="145"/>
      <c r="B4" s="139">
        <v>1</v>
      </c>
      <c r="C4" s="146">
        <f>RANK(D4,$D$4:$D$12,1)</f>
        <v>6</v>
      </c>
      <c r="D4" s="138">
        <f>E4+ROW()/1000+(F4="")*10</f>
        <v>6.0039999999999996</v>
      </c>
      <c r="E4" s="147">
        <f>IF($AI$15,RANK(AH17,AH$17:AH$25,1),RANK(X17,X$17:X$25,1))</f>
        <v>6</v>
      </c>
      <c r="F4" s="148" t="str">
        <f t="shared" ref="F4:F12" si="1">$R64</f>
        <v>SSV Wildbach</v>
      </c>
      <c r="G4" s="139">
        <f t="shared" ref="G4:G12" si="2">SUMIFS($X$64:$X$351,$V$64:$V$351,$F4)+SUMIFS($Y$64:$Y$351,$W$64:$W$351,$F4)</f>
        <v>12</v>
      </c>
      <c r="H4" s="139">
        <f t="shared" ref="H4:H12" si="3">SUMIFS($Y$64:$Y$351,$V$64:$V$351,$F4)+SUMIFS($X$64:$X$351,$W$64:$W$351,$F4)</f>
        <v>17</v>
      </c>
      <c r="I4" s="138">
        <f t="shared" ref="I4:I12" si="4">G4-H4</f>
        <v>-5</v>
      </c>
      <c r="J4" s="139">
        <f>$L4*$E$72+$M4+$E81</f>
        <v>2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0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3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1</v>
      </c>
      <c r="D5" s="138">
        <f t="shared" ref="D5:D12" si="12">E5+ROW()/1000+(F5="")*10</f>
        <v>1.0049999999999999</v>
      </c>
      <c r="E5" s="147">
        <f t="shared" ref="E5:E12" si="13">IF($AI$15,RANK(AH18,AH$17:AH$25,1),RANK(X18,X$17:X$25,1))</f>
        <v>1</v>
      </c>
      <c r="F5" s="148" t="str">
        <f t="shared" si="1"/>
        <v>Manchester City</v>
      </c>
      <c r="G5" s="139">
        <f t="shared" si="2"/>
        <v>18</v>
      </c>
      <c r="H5" s="139">
        <f t="shared" si="3"/>
        <v>9</v>
      </c>
      <c r="I5" s="138">
        <f t="shared" si="4"/>
        <v>9</v>
      </c>
      <c r="J5" s="139">
        <f t="shared" ref="J5:J12" si="14">$L5*$E$72+$M5+$E82</f>
        <v>12</v>
      </c>
      <c r="K5" s="139">
        <f t="shared" ref="K5:K11" si="15">L5+M5+N5</f>
        <v>5</v>
      </c>
      <c r="L5" s="139">
        <f t="shared" si="5"/>
        <v>4</v>
      </c>
      <c r="M5" s="139">
        <f t="shared" si="6"/>
        <v>0</v>
      </c>
      <c r="N5" s="139">
        <f t="shared" si="7"/>
        <v>1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4</v>
      </c>
      <c r="D6" s="138">
        <f t="shared" si="12"/>
        <v>4.0060000000000002</v>
      </c>
      <c r="E6" s="147">
        <f t="shared" si="13"/>
        <v>4</v>
      </c>
      <c r="F6" s="148" t="str">
        <f t="shared" si="1"/>
        <v>Arsenal London</v>
      </c>
      <c r="G6" s="139">
        <f t="shared" si="2"/>
        <v>14</v>
      </c>
      <c r="H6" s="139">
        <f t="shared" si="3"/>
        <v>17</v>
      </c>
      <c r="I6" s="138">
        <f t="shared" si="4"/>
        <v>-3</v>
      </c>
      <c r="J6" s="139">
        <f t="shared" si="14"/>
        <v>7</v>
      </c>
      <c r="K6" s="139">
        <f t="shared" si="15"/>
        <v>5</v>
      </c>
      <c r="L6" s="139">
        <f t="shared" si="5"/>
        <v>2</v>
      </c>
      <c r="M6" s="139">
        <f t="shared" si="6"/>
        <v>1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2</v>
      </c>
      <c r="D7" s="138">
        <f t="shared" si="12"/>
        <v>2.0070000000000001</v>
      </c>
      <c r="E7" s="147">
        <f t="shared" si="13"/>
        <v>2</v>
      </c>
      <c r="F7" s="148" t="str">
        <f t="shared" si="1"/>
        <v>FC Grönlingen</v>
      </c>
      <c r="G7" s="139">
        <f t="shared" si="2"/>
        <v>19</v>
      </c>
      <c r="H7" s="139">
        <f t="shared" si="3"/>
        <v>11</v>
      </c>
      <c r="I7" s="138">
        <f t="shared" si="4"/>
        <v>8</v>
      </c>
      <c r="J7" s="139">
        <f t="shared" si="14"/>
        <v>12</v>
      </c>
      <c r="K7" s="139">
        <f t="shared" si="15"/>
        <v>5</v>
      </c>
      <c r="L7" s="139">
        <f t="shared" si="5"/>
        <v>4</v>
      </c>
      <c r="M7" s="139">
        <f t="shared" si="6"/>
        <v>0</v>
      </c>
      <c r="N7" s="139">
        <f t="shared" si="7"/>
        <v>1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3</v>
      </c>
      <c r="D8" s="138">
        <f t="shared" si="12"/>
        <v>3.008</v>
      </c>
      <c r="E8" s="147">
        <f t="shared" si="13"/>
        <v>3</v>
      </c>
      <c r="F8" s="148" t="str">
        <f t="shared" si="1"/>
        <v>SC Waldbach</v>
      </c>
      <c r="G8" s="139">
        <f t="shared" si="2"/>
        <v>14</v>
      </c>
      <c r="H8" s="139">
        <f t="shared" si="3"/>
        <v>14</v>
      </c>
      <c r="I8" s="138">
        <f t="shared" si="4"/>
        <v>0</v>
      </c>
      <c r="J8" s="139">
        <f t="shared" si="14"/>
        <v>7</v>
      </c>
      <c r="K8" s="139">
        <f t="shared" si="15"/>
        <v>5</v>
      </c>
      <c r="L8" s="139">
        <f t="shared" si="5"/>
        <v>2</v>
      </c>
      <c r="M8" s="139">
        <f t="shared" si="6"/>
        <v>1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5</v>
      </c>
      <c r="D9" s="138">
        <f t="shared" si="12"/>
        <v>5.0090000000000003</v>
      </c>
      <c r="E9" s="147">
        <f t="shared" si="13"/>
        <v>5</v>
      </c>
      <c r="F9" s="148" t="str">
        <f t="shared" si="1"/>
        <v>Lok Leipzig</v>
      </c>
      <c r="G9" s="139">
        <f t="shared" si="2"/>
        <v>11</v>
      </c>
      <c r="H9" s="139">
        <f t="shared" si="3"/>
        <v>20</v>
      </c>
      <c r="I9" s="138">
        <f t="shared" si="4"/>
        <v>-9</v>
      </c>
      <c r="J9" s="139">
        <f t="shared" si="14"/>
        <v>3</v>
      </c>
      <c r="K9" s="139">
        <f t="shared" si="15"/>
        <v>5</v>
      </c>
      <c r="L9" s="139">
        <f t="shared" si="5"/>
        <v>1</v>
      </c>
      <c r="M9" s="139">
        <f t="shared" si="6"/>
        <v>0</v>
      </c>
      <c r="N9" s="139">
        <f t="shared" si="7"/>
        <v>4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9" t="s">
        <v>107</v>
      </c>
      <c r="AE15" s="350"/>
      <c r="AF15" s="350"/>
      <c r="AG15" s="350"/>
      <c r="AH15" s="351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103</v>
      </c>
      <c r="Y16" s="2" t="s">
        <v>108</v>
      </c>
      <c r="Z16" s="159" t="s">
        <v>109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105</v>
      </c>
      <c r="AF16" s="139" t="s">
        <v>105</v>
      </c>
      <c r="AG16" s="139" t="s">
        <v>106</v>
      </c>
      <c r="AH16" s="159" t="s">
        <v>103</v>
      </c>
    </row>
    <row r="17" spans="2:80" s="137" customFormat="1" ht="12.75" thickTop="1" x14ac:dyDescent="0.2">
      <c r="C17" s="137" t="str">
        <f t="shared" ref="C17:C25" si="33">$R64</f>
        <v>SSV Wildbach</v>
      </c>
      <c r="D17" s="139">
        <f t="shared" ref="D17:G25" si="34">K4</f>
        <v>5</v>
      </c>
      <c r="E17" s="139">
        <f t="shared" si="34"/>
        <v>0</v>
      </c>
      <c r="F17" s="139">
        <f t="shared" si="34"/>
        <v>2</v>
      </c>
      <c r="G17" s="139">
        <f t="shared" si="34"/>
        <v>3</v>
      </c>
      <c r="H17" s="139">
        <f t="shared" ref="H17:K25" si="35">G4</f>
        <v>12</v>
      </c>
      <c r="I17" s="139">
        <f t="shared" si="35"/>
        <v>17</v>
      </c>
      <c r="J17" s="138">
        <f t="shared" si="35"/>
        <v>-5</v>
      </c>
      <c r="K17" s="139">
        <f t="shared" si="35"/>
        <v>2</v>
      </c>
      <c r="L17" s="160">
        <f t="shared" ref="L17:L25" si="36">K17*$L$64+(J17+$N$65)*$L$65+H17*$L$66</f>
        <v>2495012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6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6.0108999999999995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6</v>
      </c>
      <c r="AE17" s="160">
        <f>(J17+$N$65)*$L$65+H17*$L$66</f>
        <v>495012</v>
      </c>
      <c r="AF17" s="139">
        <f>RANK($AE17,$AE$17:$AE$25)</f>
        <v>8</v>
      </c>
      <c r="AG17" s="139">
        <f>RANK($W17,$W$17:$W$25)</f>
        <v>1</v>
      </c>
      <c r="AH17" s="167">
        <f>AD17+AG17/100+AF17/10000+(10-Y17)/1000000</f>
        <v>6.0108099999999993</v>
      </c>
      <c r="AI17" s="139"/>
    </row>
    <row r="18" spans="2:80" s="137" customFormat="1" x14ac:dyDescent="0.2">
      <c r="C18" s="137" t="str">
        <f t="shared" si="33"/>
        <v>Manchester City</v>
      </c>
      <c r="D18" s="139">
        <f t="shared" si="34"/>
        <v>5</v>
      </c>
      <c r="E18" s="139">
        <f t="shared" si="34"/>
        <v>4</v>
      </c>
      <c r="F18" s="139">
        <f t="shared" si="34"/>
        <v>0</v>
      </c>
      <c r="G18" s="139">
        <f t="shared" si="34"/>
        <v>1</v>
      </c>
      <c r="H18" s="139">
        <f t="shared" si="35"/>
        <v>18</v>
      </c>
      <c r="I18" s="139">
        <f t="shared" si="35"/>
        <v>9</v>
      </c>
      <c r="J18" s="138">
        <f t="shared" si="35"/>
        <v>9</v>
      </c>
      <c r="K18" s="139">
        <f t="shared" si="35"/>
        <v>12</v>
      </c>
      <c r="L18" s="160">
        <f t="shared" si="36"/>
        <v>12509018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1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1.0108999999999999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1</v>
      </c>
      <c r="AE18" s="160">
        <f t="shared" ref="AE18:AE25" si="54">(J18+$N$65)*$L$65+H18*$L$66</f>
        <v>509018</v>
      </c>
      <c r="AF18" s="139">
        <f t="shared" ref="AF18:AF25" si="55">RANK($AE18,$AE$17:$AE$25)</f>
        <v>1</v>
      </c>
      <c r="AG18" s="139">
        <f t="shared" ref="AG18:AG25" si="56">RANK($W18,$W$17:$W$25)</f>
        <v>1</v>
      </c>
      <c r="AH18" s="171">
        <f t="shared" ref="AH18:AH25" si="57">AD18+AG18/100+AF18/10000+(10-Y18)/1000000</f>
        <v>1.0101100000000001</v>
      </c>
      <c r="AI18" s="139"/>
    </row>
    <row r="19" spans="2:80" s="137" customFormat="1" x14ac:dyDescent="0.2">
      <c r="C19" s="137" t="str">
        <f t="shared" si="33"/>
        <v>Arsenal London</v>
      </c>
      <c r="D19" s="139">
        <f t="shared" si="34"/>
        <v>5</v>
      </c>
      <c r="E19" s="139">
        <f t="shared" si="34"/>
        <v>2</v>
      </c>
      <c r="F19" s="139">
        <f t="shared" si="34"/>
        <v>1</v>
      </c>
      <c r="G19" s="139">
        <f t="shared" si="34"/>
        <v>2</v>
      </c>
      <c r="H19" s="139">
        <f t="shared" si="35"/>
        <v>14</v>
      </c>
      <c r="I19" s="139">
        <f t="shared" si="35"/>
        <v>17</v>
      </c>
      <c r="J19" s="138">
        <f t="shared" si="35"/>
        <v>-3</v>
      </c>
      <c r="K19" s="139">
        <f t="shared" si="35"/>
        <v>7</v>
      </c>
      <c r="L19" s="160">
        <f t="shared" si="36"/>
        <v>7497014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4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4.0108999999999995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3</v>
      </c>
      <c r="AE19" s="160">
        <f t="shared" si="54"/>
        <v>497014</v>
      </c>
      <c r="AF19" s="139">
        <f t="shared" si="55"/>
        <v>7</v>
      </c>
      <c r="AG19" s="139">
        <f t="shared" si="56"/>
        <v>1</v>
      </c>
      <c r="AH19" s="171">
        <f t="shared" si="57"/>
        <v>3.01071</v>
      </c>
      <c r="AI19" s="139"/>
    </row>
    <row r="20" spans="2:80" s="137" customFormat="1" x14ac:dyDescent="0.2">
      <c r="C20" s="137" t="str">
        <f t="shared" si="33"/>
        <v>FC Grönlingen</v>
      </c>
      <c r="D20" s="139">
        <f t="shared" si="34"/>
        <v>5</v>
      </c>
      <c r="E20" s="139">
        <f t="shared" si="34"/>
        <v>4</v>
      </c>
      <c r="F20" s="139">
        <f t="shared" si="34"/>
        <v>0</v>
      </c>
      <c r="G20" s="139">
        <f t="shared" si="34"/>
        <v>1</v>
      </c>
      <c r="H20" s="139">
        <f t="shared" si="35"/>
        <v>19</v>
      </c>
      <c r="I20" s="139">
        <f t="shared" si="35"/>
        <v>11</v>
      </c>
      <c r="J20" s="138">
        <f t="shared" si="35"/>
        <v>8</v>
      </c>
      <c r="K20" s="139">
        <f t="shared" si="35"/>
        <v>12</v>
      </c>
      <c r="L20" s="160">
        <f t="shared" si="36"/>
        <v>12508019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2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2.0108999999999999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1</v>
      </c>
      <c r="AE20" s="160">
        <f t="shared" si="54"/>
        <v>508019</v>
      </c>
      <c r="AF20" s="139">
        <f t="shared" si="55"/>
        <v>2</v>
      </c>
      <c r="AG20" s="139">
        <f t="shared" si="56"/>
        <v>1</v>
      </c>
      <c r="AH20" s="171">
        <f t="shared" si="57"/>
        <v>1.0102100000000001</v>
      </c>
      <c r="AI20" s="139"/>
    </row>
    <row r="21" spans="2:80" s="137" customFormat="1" x14ac:dyDescent="0.2">
      <c r="C21" s="137" t="str">
        <f t="shared" si="33"/>
        <v>SC Waldbach</v>
      </c>
      <c r="D21" s="139">
        <f t="shared" si="34"/>
        <v>5</v>
      </c>
      <c r="E21" s="139">
        <f t="shared" si="34"/>
        <v>2</v>
      </c>
      <c r="F21" s="139">
        <f t="shared" si="34"/>
        <v>1</v>
      </c>
      <c r="G21" s="139">
        <f t="shared" si="34"/>
        <v>2</v>
      </c>
      <c r="H21" s="139">
        <f t="shared" si="35"/>
        <v>14</v>
      </c>
      <c r="I21" s="139">
        <f t="shared" si="35"/>
        <v>14</v>
      </c>
      <c r="J21" s="138">
        <f t="shared" si="35"/>
        <v>0</v>
      </c>
      <c r="K21" s="139">
        <f t="shared" si="35"/>
        <v>7</v>
      </c>
      <c r="L21" s="160">
        <f t="shared" si="36"/>
        <v>7500014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3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3.0108999999999999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3</v>
      </c>
      <c r="AE21" s="160">
        <f t="shared" si="54"/>
        <v>500014</v>
      </c>
      <c r="AF21" s="139">
        <f t="shared" si="55"/>
        <v>3</v>
      </c>
      <c r="AG21" s="139">
        <f t="shared" si="56"/>
        <v>1</v>
      </c>
      <c r="AH21" s="171">
        <f t="shared" si="57"/>
        <v>3.01031</v>
      </c>
      <c r="AI21" s="139"/>
    </row>
    <row r="22" spans="2:80" s="137" customFormat="1" x14ac:dyDescent="0.2">
      <c r="C22" s="137" t="str">
        <f t="shared" si="33"/>
        <v>Lok Leipzig</v>
      </c>
      <c r="D22" s="139">
        <f t="shared" si="34"/>
        <v>5</v>
      </c>
      <c r="E22" s="139">
        <f t="shared" si="34"/>
        <v>1</v>
      </c>
      <c r="F22" s="139">
        <f t="shared" si="34"/>
        <v>0</v>
      </c>
      <c r="G22" s="139">
        <f t="shared" si="34"/>
        <v>4</v>
      </c>
      <c r="H22" s="139">
        <f t="shared" si="35"/>
        <v>11</v>
      </c>
      <c r="I22" s="139">
        <f t="shared" si="35"/>
        <v>20</v>
      </c>
      <c r="J22" s="138">
        <f t="shared" si="35"/>
        <v>-9</v>
      </c>
      <c r="K22" s="139">
        <f t="shared" si="35"/>
        <v>3</v>
      </c>
      <c r="L22" s="160">
        <f t="shared" si="36"/>
        <v>3491011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5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5.0108999999999995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5</v>
      </c>
      <c r="AE22" s="160">
        <f t="shared" si="54"/>
        <v>491011</v>
      </c>
      <c r="AF22" s="139">
        <f t="shared" si="55"/>
        <v>9</v>
      </c>
      <c r="AG22" s="139">
        <f t="shared" si="56"/>
        <v>1</v>
      </c>
      <c r="AH22" s="171">
        <f t="shared" si="57"/>
        <v>5.0109099999999991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52">
        <v>1</v>
      </c>
      <c r="F29" s="353"/>
      <c r="G29" s="353"/>
      <c r="H29" s="353"/>
      <c r="I29" s="353"/>
      <c r="J29" s="353"/>
      <c r="K29" s="353"/>
      <c r="L29" s="354"/>
      <c r="M29" s="355">
        <v>2</v>
      </c>
      <c r="N29" s="353"/>
      <c r="O29" s="353"/>
      <c r="P29" s="353"/>
      <c r="Q29" s="353"/>
      <c r="R29" s="353"/>
      <c r="S29" s="353"/>
      <c r="T29" s="354"/>
      <c r="U29" s="355">
        <v>3</v>
      </c>
      <c r="V29" s="353"/>
      <c r="W29" s="353"/>
      <c r="X29" s="353"/>
      <c r="Y29" s="353"/>
      <c r="Z29" s="353"/>
      <c r="AA29" s="353"/>
      <c r="AB29" s="354"/>
      <c r="AC29" s="355">
        <v>4</v>
      </c>
      <c r="AD29" s="353"/>
      <c r="AE29" s="353"/>
      <c r="AF29" s="353"/>
      <c r="AG29" s="353"/>
      <c r="AH29" s="353"/>
      <c r="AI29" s="353"/>
      <c r="AJ29" s="354"/>
      <c r="AK29" s="355">
        <v>5</v>
      </c>
      <c r="AL29" s="353"/>
      <c r="AM29" s="353"/>
      <c r="AN29" s="353"/>
      <c r="AO29" s="353"/>
      <c r="AP29" s="353"/>
      <c r="AQ29" s="353"/>
      <c r="AR29" s="354"/>
      <c r="AS29" s="355">
        <v>6</v>
      </c>
      <c r="AT29" s="353"/>
      <c r="AU29" s="353"/>
      <c r="AV29" s="353"/>
      <c r="AW29" s="353"/>
      <c r="AX29" s="353"/>
      <c r="AY29" s="353"/>
      <c r="AZ29" s="354"/>
      <c r="BA29" s="355">
        <v>7</v>
      </c>
      <c r="BB29" s="353"/>
      <c r="BC29" s="353"/>
      <c r="BD29" s="353"/>
      <c r="BE29" s="353"/>
      <c r="BF29" s="353"/>
      <c r="BG29" s="353"/>
      <c r="BH29" s="354"/>
      <c r="BI29" s="355">
        <v>8</v>
      </c>
      <c r="BJ29" s="353"/>
      <c r="BK29" s="353"/>
      <c r="BL29" s="353"/>
      <c r="BM29" s="353"/>
      <c r="BN29" s="353"/>
      <c r="BO29" s="353"/>
      <c r="BP29" s="356"/>
      <c r="BQ29" s="138"/>
      <c r="BR29" s="176" t="s">
        <v>76</v>
      </c>
      <c r="BS29" s="137" t="str">
        <f>$F$4</f>
        <v>SSV Wildbach</v>
      </c>
      <c r="BT29" s="137" t="str">
        <f>$F$5</f>
        <v>Manchester City</v>
      </c>
      <c r="BU29" s="137" t="str">
        <f>$F$6</f>
        <v>Arsenal London</v>
      </c>
      <c r="BV29" s="137" t="str">
        <f>$F$7</f>
        <v>FC Grönlingen</v>
      </c>
      <c r="BW29" s="137" t="str">
        <f>$F$8</f>
        <v>SC Waldbach</v>
      </c>
      <c r="BX29" s="137" t="str">
        <f>$F$9</f>
        <v>Lok Leipzig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142</v>
      </c>
    </row>
    <row r="30" spans="2:80" s="137" customFormat="1" x14ac:dyDescent="0.2">
      <c r="C30" s="137" t="str">
        <f t="shared" ref="C30:C38" si="58">$R64</f>
        <v>SSV Wildbach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SSV Wildbach</v>
      </c>
      <c r="BS30" s="180"/>
      <c r="BT30" s="181">
        <f t="shared" ref="BT30:CA30" si="60">SUMIFS($X$64:$X$351,$V$64:$V$351,$BR30,$W$64:$W$351,BT$29)+SUMIFS($Y$64:$Y$351,$W$64:$W$351,$BR30,$V$64:$V$351,BT$29)</f>
        <v>0</v>
      </c>
      <c r="BU30" s="181">
        <f t="shared" si="60"/>
        <v>3</v>
      </c>
      <c r="BV30" s="181">
        <f t="shared" si="60"/>
        <v>3</v>
      </c>
      <c r="BW30" s="181">
        <f t="shared" si="60"/>
        <v>3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Manchester City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Manchester City</v>
      </c>
      <c r="BS31" s="182">
        <f t="shared" ref="BS31:BS38" si="61">SUMIFS($X$64:$X$351,$V$64:$V$351,$BR31,$W$64:$W$351,BS$29)+SUMIFS($Y$64:$Y$351,$W$64:$W$351,$BR31,$V$64:$V$351,BS$29)</f>
        <v>3</v>
      </c>
      <c r="BT31" s="180"/>
      <c r="BU31" s="181">
        <f t="shared" ref="BU31:CA31" si="62">SUMIFS($X$64:$X$351,$V$64:$V$351,$BR31,$W$64:$W$351,BU$29)+SUMIFS($Y$64:$Y$351,$W$64:$W$351,$BR31,$V$64:$V$351,BU$29)</f>
        <v>4</v>
      </c>
      <c r="BV31" s="181">
        <f t="shared" si="62"/>
        <v>4</v>
      </c>
      <c r="BW31" s="181">
        <f t="shared" si="62"/>
        <v>2</v>
      </c>
      <c r="BX31" s="181">
        <f t="shared" si="62"/>
        <v>5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Arsenal London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Arsenal London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0</v>
      </c>
      <c r="BU32" s="180"/>
      <c r="BV32" s="181">
        <f t="shared" ref="BV32:CA32" si="64">SUMIFS($X$64:$X$351,$V$64:$V$351,$BR32,$W$64:$W$351,BV$29)+SUMIFS($Y$64:$Y$351,$W$64:$W$351,$BR32,$V$64:$V$351,BV$29)</f>
        <v>2</v>
      </c>
      <c r="BW32" s="181">
        <f t="shared" si="64"/>
        <v>5</v>
      </c>
      <c r="BX32" s="181">
        <f t="shared" si="64"/>
        <v>4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FC Grönlingen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FC Grönlingen</v>
      </c>
      <c r="BS33" s="182">
        <f t="shared" si="61"/>
        <v>4</v>
      </c>
      <c r="BT33" s="182">
        <f t="shared" si="63"/>
        <v>2</v>
      </c>
      <c r="BU33" s="182">
        <f t="shared" ref="BU33:BU38" si="65">SUMIFS($X$64:$X$351,$V$64:$V$351,$BR33,$W$64:$W$351,BU$29)+SUMIFS($Y$64:$Y$351,$W$64:$W$351,$BR33,$V$64:$V$351,BU$29)</f>
        <v>5</v>
      </c>
      <c r="BV33" s="180"/>
      <c r="BW33" s="181">
        <f>SUMIFS($X$64:$X$351,$V$64:$V$351,$BR33,$W$64:$W$351,BW$29)+SUMIFS($Y$64:$Y$351,$W$64:$W$351,$BR33,$V$64:$V$351,BW$29)</f>
        <v>4</v>
      </c>
      <c r="BX33" s="181">
        <f>SUMIFS($X$64:$X$351,$V$64:$V$351,$BR33,$W$64:$W$351,BX$29)+SUMIFS($Y$64:$Y$351,$W$64:$W$351,$BR33,$V$64:$V$351,BX$29)</f>
        <v>4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SC Waldbach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SC Waldbach</v>
      </c>
      <c r="BS34" s="182">
        <f t="shared" si="61"/>
        <v>3</v>
      </c>
      <c r="BT34" s="182">
        <f t="shared" si="63"/>
        <v>5</v>
      </c>
      <c r="BU34" s="182">
        <f t="shared" si="65"/>
        <v>2</v>
      </c>
      <c r="BV34" s="182">
        <f>SUMIFS($X$64:$X$351,$V$64:$V$351,$BR34,$W$64:$W$351,BV$29)+SUMIFS($Y$64:$Y$351,$W$64:$W$351,$BR34,$V$64:$V$351,BV$29)</f>
        <v>0</v>
      </c>
      <c r="BW34" s="180"/>
      <c r="BX34" s="181">
        <f>SUMIFS($X$64:$X$351,$V$64:$V$351,$BR34,$W$64:$W$351,BX$29)+SUMIFS($Y$64:$Y$351,$W$64:$W$351,$BR34,$V$64:$V$351,BX$29)</f>
        <v>4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Lok Leipzig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Lok Leipzig</v>
      </c>
      <c r="BS35" s="182">
        <f t="shared" si="61"/>
        <v>4</v>
      </c>
      <c r="BT35" s="182">
        <f t="shared" si="63"/>
        <v>2</v>
      </c>
      <c r="BU35" s="182">
        <f t="shared" si="65"/>
        <v>3</v>
      </c>
      <c r="BV35" s="182">
        <f>SUMIFS($X$64:$X$351,$V$64:$V$351,$BR35,$W$64:$W$351,BV$29)+SUMIFS($Y$64:$Y$351,$W$64:$W$351,$BR35,$V$64:$V$351,BV$29)</f>
        <v>2</v>
      </c>
      <c r="BW35" s="182">
        <f>SUMIFS($X$64:$X$351,$V$64:$V$351,$BR35,$W$64:$W$351,BW$29)+SUMIFS($Y$64:$Y$351,$W$64:$W$351,$BR35,$V$64:$V$351,BW$29)</f>
        <v>0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SSV Wildbach</v>
      </c>
      <c r="BT40" s="137" t="str">
        <f>$F$5</f>
        <v>Manchester City</v>
      </c>
      <c r="BU40" s="137" t="str">
        <f>$F$6</f>
        <v>Arsenal London</v>
      </c>
      <c r="BV40" s="137" t="str">
        <f>$F$7</f>
        <v>FC Grönlingen</v>
      </c>
      <c r="BW40" s="137" t="str">
        <f>$F$8</f>
        <v>SC Waldbach</v>
      </c>
      <c r="BX40" s="137" t="str">
        <f>$F$9</f>
        <v>Lok Leipzig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142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SSV Wildbach</v>
      </c>
      <c r="BS41" s="180"/>
      <c r="BT41" s="181">
        <f>BT30-BS31</f>
        <v>-3</v>
      </c>
      <c r="BU41" s="181">
        <f>BU30-BS32</f>
        <v>0</v>
      </c>
      <c r="BV41" s="181">
        <f>BV30-BS33</f>
        <v>-1</v>
      </c>
      <c r="BW41" s="181">
        <f>BW30-BS34</f>
        <v>0</v>
      </c>
      <c r="BX41" s="181">
        <f>BX30-BS35</f>
        <v>-1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Manchester City</v>
      </c>
      <c r="BS42" s="182">
        <f>IF(BT41="","",-1*BT41)</f>
        <v>3</v>
      </c>
      <c r="BT42" s="180"/>
      <c r="BU42" s="181">
        <f>BU31-BT32</f>
        <v>4</v>
      </c>
      <c r="BV42" s="181">
        <f>BV31-BT33</f>
        <v>2</v>
      </c>
      <c r="BW42" s="181">
        <f>BW31-BT34</f>
        <v>-3</v>
      </c>
      <c r="BX42" s="181">
        <f>BX31-BT35</f>
        <v>3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Arsenal London</v>
      </c>
      <c r="BS43" s="182">
        <f>IF(BU41="","",-1*BU41)</f>
        <v>0</v>
      </c>
      <c r="BT43" s="182">
        <f>IF(BU42="","",-1*BU42)</f>
        <v>-4</v>
      </c>
      <c r="BU43" s="180"/>
      <c r="BV43" s="181">
        <f>BV32-BU33</f>
        <v>-3</v>
      </c>
      <c r="BW43" s="181">
        <f>BW32-BU34</f>
        <v>3</v>
      </c>
      <c r="BX43" s="181">
        <f>BX32-BU35</f>
        <v>1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FC Grönlingen</v>
      </c>
      <c r="BS44" s="182">
        <f>IF(BV41="","",-1*BV41)</f>
        <v>1</v>
      </c>
      <c r="BT44" s="182">
        <f>IF(BV42="","",-1*BV42)</f>
        <v>-2</v>
      </c>
      <c r="BU44" s="182">
        <f>IF(BV43="","",-1*BV43)</f>
        <v>3</v>
      </c>
      <c r="BV44" s="180"/>
      <c r="BW44" s="181">
        <f>BW33-BV34</f>
        <v>4</v>
      </c>
      <c r="BX44" s="181">
        <f>BX33-BV35</f>
        <v>2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SC Waldbach</v>
      </c>
      <c r="BS45" s="182">
        <f>IF(BW41="","",-1*BW41)</f>
        <v>0</v>
      </c>
      <c r="BT45" s="182">
        <f>IF(BW42="","",-1*BW42)</f>
        <v>3</v>
      </c>
      <c r="BU45" s="182">
        <f>IF(BW43="","",-1*BW43)</f>
        <v>-3</v>
      </c>
      <c r="BV45" s="182">
        <f>IF(BW44="","",-1*BW44)</f>
        <v>-4</v>
      </c>
      <c r="BW45" s="180"/>
      <c r="BX45" s="181">
        <f>BX34-BW35</f>
        <v>4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Lok Leipzig</v>
      </c>
      <c r="BS46" s="182">
        <f>IF(BX41="","",-1*BX41)</f>
        <v>1</v>
      </c>
      <c r="BT46" s="182">
        <f>IF(BX42="","",-1*BX42)</f>
        <v>-3</v>
      </c>
      <c r="BU46" s="182">
        <f>IF(BX43="","",-1*BX43)</f>
        <v>-1</v>
      </c>
      <c r="BV46" s="182">
        <f>IF(BX44="","",-1*BX44)</f>
        <v>-2</v>
      </c>
      <c r="BW46" s="182">
        <f>IF(BX45="","",-1*BX45)</f>
        <v>-4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SSV Wildbach</v>
      </c>
      <c r="BT51" s="137" t="str">
        <f>$F$5</f>
        <v>Manchester City</v>
      </c>
      <c r="BU51" s="137" t="str">
        <f>$F$6</f>
        <v>Arsenal London</v>
      </c>
      <c r="BV51" s="137" t="str">
        <f>$F$7</f>
        <v>FC Grönlingen</v>
      </c>
      <c r="BW51" s="137" t="str">
        <f>$F$8</f>
        <v>SC Waldbach</v>
      </c>
      <c r="BX51" s="137" t="str">
        <f>$F$9</f>
        <v>Lok Leipzig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142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SSV Wildbach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1</v>
      </c>
      <c r="BV52" s="181">
        <f t="shared" si="69"/>
        <v>0</v>
      </c>
      <c r="BW52" s="181">
        <f t="shared" si="69"/>
        <v>1</v>
      </c>
      <c r="BX52" s="181">
        <f t="shared" si="69"/>
        <v>0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Manchester City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3</v>
      </c>
      <c r="BV53" s="181">
        <f t="shared" si="71"/>
        <v>3</v>
      </c>
      <c r="BW53" s="181">
        <f t="shared" si="71"/>
        <v>0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Arsenal London</v>
      </c>
      <c r="BS54" s="182">
        <f t="shared" si="70"/>
        <v>1</v>
      </c>
      <c r="BT54" s="182">
        <f t="shared" ref="BT54:BT60" si="72">SUMIFS($AE$64:$AE$351,$V$64:$V$351,$BR54,$W$64:$W$351,BT$51)+SUMIFS($AF$64:$AF$351,$W$64:$W$351,$BR54,$V$64:$V$351,BT$51)</f>
        <v>0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3</v>
      </c>
      <c r="BX54" s="181">
        <f t="shared" si="73"/>
        <v>3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FC Grönlingen</v>
      </c>
      <c r="BS55" s="182">
        <f t="shared" si="70"/>
        <v>3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3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SC Waldbach</v>
      </c>
      <c r="BS56" s="182">
        <f t="shared" si="70"/>
        <v>1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0</v>
      </c>
      <c r="BW56" s="180"/>
      <c r="BX56" s="181">
        <f>SUMIFS($AE$64:$AE$351,$V$64:$V$351,$BR56,$W$64:$W$351,BX$51)+SUMIFS($AF$64:$AF$351,$W$64:$W$351,$BR56,$V$64:$V$351,BX$51)</f>
        <v>3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Lok Leipzig</v>
      </c>
      <c r="BS57" s="182">
        <f t="shared" si="70"/>
        <v>3</v>
      </c>
      <c r="BT57" s="182">
        <f t="shared" si="72"/>
        <v>0</v>
      </c>
      <c r="BU57" s="182">
        <f t="shared" si="74"/>
        <v>0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0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104</v>
      </c>
      <c r="Z63" s="187" t="s">
        <v>101</v>
      </c>
      <c r="AA63" s="187" t="s">
        <v>9</v>
      </c>
      <c r="AB63" s="187" t="s">
        <v>99</v>
      </c>
      <c r="AC63" s="188" t="s">
        <v>102</v>
      </c>
      <c r="AD63" s="187" t="s">
        <v>100</v>
      </c>
      <c r="AE63" s="357" t="s">
        <v>92</v>
      </c>
      <c r="AF63" s="357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SSV Wildbach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 : 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142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180</v>
      </c>
      <c r="Q65" s="209" t="s">
        <v>3</v>
      </c>
      <c r="R65" s="210" t="str">
        <f>IF($C82=0,"",$C82)</f>
        <v>Manchester City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 : 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142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Arsenal London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 : 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142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136</v>
      </c>
      <c r="M67" s="142" t="s">
        <v>137</v>
      </c>
      <c r="Q67" s="209" t="s">
        <v>5</v>
      </c>
      <c r="R67" s="210" t="str">
        <f t="shared" si="81"/>
        <v>FC Grönlingen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 : 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142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SC Waldbach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 : 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142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8" t="s">
        <v>141</v>
      </c>
      <c r="C69" s="358"/>
      <c r="D69" s="358"/>
      <c r="E69" s="358"/>
      <c r="F69" s="358"/>
      <c r="G69" s="358"/>
      <c r="H69" s="358"/>
      <c r="I69" s="358"/>
      <c r="J69" s="358"/>
      <c r="K69" s="358"/>
      <c r="Q69" s="209" t="s">
        <v>7</v>
      </c>
      <c r="R69" s="210" t="str">
        <f t="shared" si="81"/>
        <v>Lok Leipzig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 : 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142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 : 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142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169"/>
      <c r="F71" s="169"/>
      <c r="G71" s="169"/>
      <c r="H71" s="169"/>
      <c r="I71" s="169"/>
      <c r="J71" s="169"/>
      <c r="K71" s="169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 : 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142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C72" s="137" t="s">
        <v>129</v>
      </c>
      <c r="E72" s="220">
        <v>3</v>
      </c>
      <c r="L72" s="138"/>
      <c r="M72" s="138"/>
      <c r="Q72" s="221" t="s">
        <v>12</v>
      </c>
      <c r="R72" s="222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 : 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142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thickBot="1" x14ac:dyDescent="0.25">
      <c r="C73" s="169"/>
      <c r="D73" s="169"/>
      <c r="E73" s="138"/>
      <c r="H73" s="348" t="s">
        <v>169</v>
      </c>
      <c r="I73" s="348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 : 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142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C74" s="137" t="s">
        <v>128</v>
      </c>
      <c r="E74" s="220">
        <v>1</v>
      </c>
      <c r="H74" s="348"/>
      <c r="I74" s="348"/>
      <c r="J74" s="220">
        <v>6</v>
      </c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 : 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142</v>
      </c>
    </row>
    <row r="75" spans="2:43" s="137" customFormat="1" x14ac:dyDescent="0.2">
      <c r="C75" s="137" t="s">
        <v>131</v>
      </c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 : 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142</v>
      </c>
    </row>
    <row r="76" spans="2:43" s="137" customFormat="1" x14ac:dyDescent="0.2">
      <c r="C76" s="137" t="s">
        <v>130</v>
      </c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 : 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142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 : 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142</v>
      </c>
    </row>
    <row r="78" spans="2:43" s="137" customFormat="1" ht="12" customHeight="1" x14ac:dyDescent="0.2">
      <c r="B78" s="359" t="s">
        <v>164</v>
      </c>
      <c r="C78" s="359"/>
      <c r="D78" s="359"/>
      <c r="E78" s="359"/>
      <c r="F78" s="359"/>
      <c r="G78" s="359"/>
      <c r="H78" s="359"/>
      <c r="I78" s="359"/>
      <c r="J78" s="359"/>
      <c r="K78" s="359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 : 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142</v>
      </c>
    </row>
    <row r="79" spans="2:43" s="137" customFormat="1" ht="12" customHeight="1" x14ac:dyDescent="0.2"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 : 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142</v>
      </c>
    </row>
    <row r="80" spans="2:43" s="137" customFormat="1" ht="13.5" customHeight="1" thickBot="1" x14ac:dyDescent="0.25">
      <c r="C80" s="223" t="s">
        <v>167</v>
      </c>
      <c r="D80" s="140" t="s">
        <v>115</v>
      </c>
      <c r="E80" s="140" t="s">
        <v>166</v>
      </c>
      <c r="F80" s="223"/>
      <c r="G80" s="224" t="s">
        <v>132</v>
      </c>
      <c r="H80" s="141" t="s">
        <v>134</v>
      </c>
      <c r="I80" s="141" t="s">
        <v>135</v>
      </c>
      <c r="J80" s="360" t="s">
        <v>133</v>
      </c>
      <c r="K80" s="360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 : 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142</v>
      </c>
    </row>
    <row r="81" spans="2:35" s="137" customFormat="1" ht="12.75" thickTop="1" x14ac:dyDescent="0.2">
      <c r="B81" s="139" t="s">
        <v>2</v>
      </c>
      <c r="C81" s="225" t="str">
        <f>Spielplan!$C15</f>
        <v>SSV Wildbach</v>
      </c>
      <c r="D81" s="226">
        <f>Spielplan!$D15</f>
        <v>0</v>
      </c>
      <c r="E81" s="227">
        <f>Spielplan!$E15</f>
        <v>0</v>
      </c>
      <c r="G81" s="139" t="s">
        <v>2</v>
      </c>
      <c r="H81" s="228" t="str">
        <f>Spielplan!$J6</f>
        <v>1. FC Riedwald</v>
      </c>
      <c r="I81" s="229" t="str">
        <f>Spielplan!$L6</f>
        <v>FV Zahnschmerzen</v>
      </c>
      <c r="J81" s="138">
        <f>IF(Spielplan!$M6="","",Spielplan!$M6)</f>
        <v>4</v>
      </c>
      <c r="K81" s="230">
        <f>IF(Spielplan!$O6="","",Spielplan!$O6)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 : 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142</v>
      </c>
    </row>
    <row r="82" spans="2:35" s="137" customFormat="1" x14ac:dyDescent="0.2">
      <c r="B82" s="139" t="s">
        <v>3</v>
      </c>
      <c r="C82" s="231" t="str">
        <f>Spielplan!$C16</f>
        <v>Manchester City</v>
      </c>
      <c r="D82" s="232">
        <f>Spielplan!$D16</f>
        <v>0</v>
      </c>
      <c r="E82" s="233">
        <f>Spielplan!$E16</f>
        <v>0</v>
      </c>
      <c r="G82" s="139" t="s">
        <v>3</v>
      </c>
      <c r="H82" s="234" t="str">
        <f>Spielplan!$J7</f>
        <v>SSV Wildbach</v>
      </c>
      <c r="I82" s="169" t="str">
        <f>Spielplan!$L7</f>
        <v>Lok Leipzig</v>
      </c>
      <c r="J82" s="138">
        <f>IF(Spielplan!$M7="","",Spielplan!$M7)</f>
        <v>3</v>
      </c>
      <c r="K82" s="230">
        <f>IF(Spielplan!$O7="","",Spielplan!$O7)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 : 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142</v>
      </c>
    </row>
    <row r="83" spans="2:35" s="137" customFormat="1" x14ac:dyDescent="0.2">
      <c r="B83" s="138" t="s">
        <v>4</v>
      </c>
      <c r="C83" s="231" t="str">
        <f>Spielplan!$C17</f>
        <v>Arsenal London</v>
      </c>
      <c r="D83" s="232">
        <f>Spielplan!$D17</f>
        <v>0</v>
      </c>
      <c r="E83" s="233">
        <f>Spielplan!$E17</f>
        <v>0</v>
      </c>
      <c r="G83" s="139" t="s">
        <v>4</v>
      </c>
      <c r="H83" s="234" t="str">
        <f>Spielplan!$J8</f>
        <v>Kickers Offenbach</v>
      </c>
      <c r="I83" s="169" t="str">
        <f>Spielplan!$L8</f>
        <v>FC Brügge</v>
      </c>
      <c r="J83" s="138">
        <f>IF(Spielplan!$M8="","",Spielplan!$M8)</f>
        <v>3</v>
      </c>
      <c r="K83" s="230">
        <f>IF(Spielplan!$O8="","",Spielplan!$O8)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 : 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142</v>
      </c>
    </row>
    <row r="84" spans="2:35" s="137" customFormat="1" x14ac:dyDescent="0.2">
      <c r="B84" s="138" t="s">
        <v>5</v>
      </c>
      <c r="C84" s="231" t="str">
        <f>Spielplan!$C18</f>
        <v>FC Grönlingen</v>
      </c>
      <c r="D84" s="232">
        <f>Spielplan!$D18</f>
        <v>0</v>
      </c>
      <c r="E84" s="233">
        <f>Spielplan!$E18</f>
        <v>0</v>
      </c>
      <c r="G84" s="139" t="s">
        <v>5</v>
      </c>
      <c r="H84" s="234" t="str">
        <f>Spielplan!$J9</f>
        <v>Team D1</v>
      </c>
      <c r="I84" s="169" t="str">
        <f>Spielplan!$L9</f>
        <v>Team D6</v>
      </c>
      <c r="J84" s="138">
        <f>IF(Spielplan!$M9="","",Spielplan!$M9)</f>
        <v>3</v>
      </c>
      <c r="K84" s="230">
        <f>IF(Spielplan!$O9="","",Spielplan!$O9)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 : 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142</v>
      </c>
    </row>
    <row r="85" spans="2:35" s="137" customFormat="1" x14ac:dyDescent="0.2">
      <c r="B85" s="138" t="s">
        <v>6</v>
      </c>
      <c r="C85" s="231" t="str">
        <f>Spielplan!$C19</f>
        <v>SC Waldbach</v>
      </c>
      <c r="D85" s="232">
        <f>Spielplan!$D19</f>
        <v>0</v>
      </c>
      <c r="E85" s="233">
        <f>Spielplan!$E19</f>
        <v>0</v>
      </c>
      <c r="G85" s="139" t="s">
        <v>6</v>
      </c>
      <c r="H85" s="234" t="str">
        <f>Spielplan!$J10</f>
        <v>Team E1</v>
      </c>
      <c r="I85" s="169" t="str">
        <f>Spielplan!$L10</f>
        <v>Team E6</v>
      </c>
      <c r="J85" s="138">
        <f>IF(Spielplan!$M10="","",Spielplan!$M10)</f>
        <v>3</v>
      </c>
      <c r="K85" s="230">
        <f>IF(Spielplan!$O10="","",Spielplan!$O10)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 : 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142</v>
      </c>
    </row>
    <row r="86" spans="2:35" s="137" customFormat="1" x14ac:dyDescent="0.2">
      <c r="B86" s="138" t="s">
        <v>7</v>
      </c>
      <c r="C86" s="231" t="str">
        <f>Spielplan!$C20</f>
        <v>Lok Leipzig</v>
      </c>
      <c r="D86" s="232">
        <f>Spielplan!$D20</f>
        <v>0</v>
      </c>
      <c r="E86" s="233">
        <f>Spielplan!$E20</f>
        <v>0</v>
      </c>
      <c r="G86" s="139" t="s">
        <v>7</v>
      </c>
      <c r="H86" s="234" t="str">
        <f>Spielplan!$J11</f>
        <v>Team F1</v>
      </c>
      <c r="I86" s="169" t="str">
        <f>Spielplan!$L11</f>
        <v>Team F6</v>
      </c>
      <c r="J86" s="138">
        <f>IF(Spielplan!$M11="","",Spielplan!$M11)</f>
        <v>5</v>
      </c>
      <c r="K86" s="230">
        <f>IF(Spielplan!$O11="","",Spielplan!$O11)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 : 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142</v>
      </c>
    </row>
    <row r="87" spans="2:35" s="137" customFormat="1" x14ac:dyDescent="0.2">
      <c r="B87" s="138" t="s">
        <v>10</v>
      </c>
      <c r="C87" s="231"/>
      <c r="D87" s="232"/>
      <c r="E87" s="233"/>
      <c r="G87" s="139" t="s">
        <v>10</v>
      </c>
      <c r="H87" s="234" t="str">
        <f>Spielplan!$J12</f>
        <v>Beinbruch SC</v>
      </c>
      <c r="I87" s="169" t="str">
        <f>Spielplan!$L12</f>
        <v>Eintracht Frankfurt</v>
      </c>
      <c r="J87" s="138">
        <f>IF(Spielplan!$M12="","",Spielplan!$M12)</f>
        <v>6</v>
      </c>
      <c r="K87" s="230">
        <f>IF(Spielplan!$O12="","",Spielplan!$O12)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 : 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142</v>
      </c>
    </row>
    <row r="88" spans="2:35" s="137" customFormat="1" x14ac:dyDescent="0.2">
      <c r="B88" s="138" t="s">
        <v>11</v>
      </c>
      <c r="C88" s="231"/>
      <c r="D88" s="232"/>
      <c r="E88" s="233"/>
      <c r="G88" s="139" t="s">
        <v>11</v>
      </c>
      <c r="H88" s="234" t="str">
        <f>Spielplan!$J13</f>
        <v>SC Waldbach</v>
      </c>
      <c r="I88" s="169" t="str">
        <f>Spielplan!$L13</f>
        <v>Manchester City</v>
      </c>
      <c r="J88" s="138">
        <f>IF(Spielplan!$M13="","",Spielplan!$M13)</f>
        <v>5</v>
      </c>
      <c r="K88" s="230">
        <f>IF(Spielplan!$O13="","",Spielplan!$O13)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 : 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142</v>
      </c>
    </row>
    <row r="89" spans="2:35" s="137" customFormat="1" ht="12.75" thickBot="1" x14ac:dyDescent="0.25">
      <c r="B89" s="138" t="s">
        <v>12</v>
      </c>
      <c r="C89" s="235"/>
      <c r="D89" s="236"/>
      <c r="E89" s="237"/>
      <c r="G89" s="139" t="s">
        <v>12</v>
      </c>
      <c r="H89" s="234" t="str">
        <f>Spielplan!$J14</f>
        <v>FV Lübeck</v>
      </c>
      <c r="I89" s="169" t="str">
        <f>Spielplan!$L14</f>
        <v>SSV Wildeck</v>
      </c>
      <c r="J89" s="138">
        <f>IF(Spielplan!$M14="","",Spielplan!$M14)</f>
        <v>4</v>
      </c>
      <c r="K89" s="230">
        <f>IF(Spielplan!$O14="","",Spielplan!$O14)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 : 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142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4" t="str">
        <f>Spielplan!$J15</f>
        <v>Team D5</v>
      </c>
      <c r="I90" s="169" t="str">
        <f>Spielplan!$L15</f>
        <v>Team D2</v>
      </c>
      <c r="J90" s="138">
        <f>IF(Spielplan!$M15="","",Spielplan!$M15)</f>
        <v>3</v>
      </c>
      <c r="K90" s="230">
        <f>IF(Spielplan!$O15="","",Spielplan!$O15)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 : 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142</v>
      </c>
    </row>
    <row r="91" spans="2:35" s="137" customFormat="1" x14ac:dyDescent="0.2">
      <c r="B91" s="169"/>
      <c r="C91" s="169"/>
      <c r="D91" s="169"/>
      <c r="G91" s="139" t="s">
        <v>14</v>
      </c>
      <c r="H91" s="234" t="str">
        <f>Spielplan!$J16</f>
        <v>Team E5</v>
      </c>
      <c r="I91" s="169" t="str">
        <f>Spielplan!$L16</f>
        <v>Team E2</v>
      </c>
      <c r="J91" s="138">
        <f>IF(Spielplan!$M16="","",Spielplan!$M16)</f>
        <v>5</v>
      </c>
      <c r="K91" s="230">
        <f>IF(Spielplan!$O16="","",Spielplan!$O16)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 : 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142</v>
      </c>
    </row>
    <row r="92" spans="2:35" s="137" customFormat="1" x14ac:dyDescent="0.2">
      <c r="B92" s="169"/>
      <c r="C92" s="169"/>
      <c r="D92" s="169"/>
      <c r="G92" s="139" t="s">
        <v>15</v>
      </c>
      <c r="H92" s="234" t="str">
        <f>Spielplan!$J17</f>
        <v>Team F5</v>
      </c>
      <c r="I92" s="169" t="str">
        <f>Spielplan!$L17</f>
        <v>Team F2</v>
      </c>
      <c r="J92" s="138">
        <f>IF(Spielplan!$M17="","",Spielplan!$M17)</f>
        <v>0</v>
      </c>
      <c r="K92" s="230">
        <f>IF(Spielplan!$O17="","",Spielplan!$O17)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 : 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142</v>
      </c>
    </row>
    <row r="93" spans="2:35" s="137" customFormat="1" x14ac:dyDescent="0.2">
      <c r="B93" s="169"/>
      <c r="C93" s="169"/>
      <c r="D93" s="169"/>
      <c r="G93" s="139" t="s">
        <v>16</v>
      </c>
      <c r="H93" s="234" t="str">
        <f>Spielplan!$J18</f>
        <v>FC Barcelona</v>
      </c>
      <c r="I93" s="169" t="str">
        <f>Spielplan!$L18</f>
        <v>Maibach 1822 eV</v>
      </c>
      <c r="J93" s="138">
        <f>IF(Spielplan!$M18="","",Spielplan!$M18)</f>
        <v>1</v>
      </c>
      <c r="K93" s="230">
        <f>IF(Spielplan!$O18="","",Spielplan!$O18)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 : 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142</v>
      </c>
    </row>
    <row r="94" spans="2:35" s="137" customFormat="1" x14ac:dyDescent="0.2">
      <c r="B94" s="169"/>
      <c r="C94" s="169"/>
      <c r="D94" s="169"/>
      <c r="G94" s="139" t="s">
        <v>17</v>
      </c>
      <c r="H94" s="234" t="str">
        <f>Spielplan!$J19</f>
        <v>Arsenal London</v>
      </c>
      <c r="I94" s="169" t="str">
        <f>Spielplan!$L19</f>
        <v>FC Grönlingen</v>
      </c>
      <c r="J94" s="138">
        <f>IF(Spielplan!$M19="","",Spielplan!$M19)</f>
        <v>2</v>
      </c>
      <c r="K94" s="230">
        <f>IF(Spielplan!$O19="","",Spielplan!$O19)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 : 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142</v>
      </c>
    </row>
    <row r="95" spans="2:35" s="137" customFormat="1" x14ac:dyDescent="0.2">
      <c r="G95" s="139" t="s">
        <v>18</v>
      </c>
      <c r="H95" s="234" t="str">
        <f>Spielplan!$J20</f>
        <v>Borussia Dortmund</v>
      </c>
      <c r="I95" s="169" t="str">
        <f>Spielplan!$L20</f>
        <v>HSV</v>
      </c>
      <c r="J95" s="138">
        <f>IF(Spielplan!$M20="","",Spielplan!$M20)</f>
        <v>4</v>
      </c>
      <c r="K95" s="230">
        <f>IF(Spielplan!$O20="","",Spielplan!$O20)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 : 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142</v>
      </c>
    </row>
    <row r="96" spans="2:35" s="137" customFormat="1" x14ac:dyDescent="0.2">
      <c r="G96" s="139" t="s">
        <v>19</v>
      </c>
      <c r="H96" s="234" t="str">
        <f>Spielplan!$J21</f>
        <v>Team D3</v>
      </c>
      <c r="I96" s="169" t="str">
        <f>Spielplan!$L21</f>
        <v>Team D4</v>
      </c>
      <c r="J96" s="138">
        <f>IF(Spielplan!$M21="","",Spielplan!$M21)</f>
        <v>0</v>
      </c>
      <c r="K96" s="230">
        <f>IF(Spielplan!$O21="","",Spielplan!$O21)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 : 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142</v>
      </c>
    </row>
    <row r="97" spans="2:35" s="137" customFormat="1" x14ac:dyDescent="0.2">
      <c r="G97" s="139" t="s">
        <v>20</v>
      </c>
      <c r="H97" s="234" t="str">
        <f>Spielplan!$J22</f>
        <v>Team E3</v>
      </c>
      <c r="I97" s="169" t="str">
        <f>Spielplan!$L22</f>
        <v>Team E4</v>
      </c>
      <c r="J97" s="138">
        <f>IF(Spielplan!$M22="","",Spielplan!$M22)</f>
        <v>2</v>
      </c>
      <c r="K97" s="230">
        <f>IF(Spielplan!$O22="","",Spielplan!$O22)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 : 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142</v>
      </c>
    </row>
    <row r="98" spans="2:35" s="137" customFormat="1" x14ac:dyDescent="0.2">
      <c r="G98" s="139" t="s">
        <v>21</v>
      </c>
      <c r="H98" s="234" t="str">
        <f>Spielplan!$J23</f>
        <v>Team F3</v>
      </c>
      <c r="I98" s="169" t="str">
        <f>Spielplan!$L23</f>
        <v>Team F4</v>
      </c>
      <c r="J98" s="138">
        <f>IF(Spielplan!$M23="","",Spielplan!$M23)</f>
        <v>3</v>
      </c>
      <c r="K98" s="230">
        <f>IF(Spielplan!$O23="","",Spielplan!$O23)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 : 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142</v>
      </c>
    </row>
    <row r="99" spans="2:35" s="137" customFormat="1" x14ac:dyDescent="0.2">
      <c r="G99" s="139" t="s">
        <v>22</v>
      </c>
      <c r="H99" s="234" t="str">
        <f>Spielplan!$J24</f>
        <v>Beinbruch SC</v>
      </c>
      <c r="I99" s="169" t="str">
        <f>Spielplan!$L24</f>
        <v>1. FC Riedwald</v>
      </c>
      <c r="J99" s="138">
        <f>IF(Spielplan!$M24="","",Spielplan!$M24)</f>
        <v>3</v>
      </c>
      <c r="K99" s="230">
        <f>IF(Spielplan!$O24="","",Spielplan!$O24)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 : 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142</v>
      </c>
    </row>
    <row r="100" spans="2:35" s="137" customFormat="1" x14ac:dyDescent="0.2">
      <c r="G100" s="139" t="s">
        <v>23</v>
      </c>
      <c r="H100" s="234" t="str">
        <f>Spielplan!$J25</f>
        <v>SC Waldbach</v>
      </c>
      <c r="I100" s="169" t="str">
        <f>Spielplan!$L25</f>
        <v>SSV Wildbach</v>
      </c>
      <c r="J100" s="138">
        <f>IF(Spielplan!$M25="","",Spielplan!$M25)</f>
        <v>3</v>
      </c>
      <c r="K100" s="230">
        <f>IF(Spielplan!$O25="","",Spielplan!$O25)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 : 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142</v>
      </c>
    </row>
    <row r="101" spans="2:35" s="137" customFormat="1" x14ac:dyDescent="0.2">
      <c r="G101" s="139" t="s">
        <v>24</v>
      </c>
      <c r="H101" s="234" t="str">
        <f>Spielplan!$J26</f>
        <v>FV Lübeck</v>
      </c>
      <c r="I101" s="169" t="str">
        <f>Spielplan!$L26</f>
        <v>Kickers Offenbach</v>
      </c>
      <c r="J101" s="138">
        <f>IF(Spielplan!$M26="","",Spielplan!$M26)</f>
        <v>3</v>
      </c>
      <c r="K101" s="230">
        <f>IF(Spielplan!$O26="","",Spielplan!$O26)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 : 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142</v>
      </c>
    </row>
    <row r="102" spans="2:35" s="137" customFormat="1" x14ac:dyDescent="0.2">
      <c r="G102" s="139" t="s">
        <v>25</v>
      </c>
      <c r="H102" s="234" t="str">
        <f>Spielplan!$J27</f>
        <v>Team D5</v>
      </c>
      <c r="I102" s="169" t="str">
        <f>Spielplan!$L27</f>
        <v>Team D1</v>
      </c>
      <c r="J102" s="138">
        <f>IF(Spielplan!$M27="","",Spielplan!$M27)</f>
        <v>3</v>
      </c>
      <c r="K102" s="230">
        <f>IF(Spielplan!$O27="","",Spielplan!$O27)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 : 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142</v>
      </c>
    </row>
    <row r="103" spans="2:35" s="137" customFormat="1" x14ac:dyDescent="0.2">
      <c r="G103" s="139" t="s">
        <v>26</v>
      </c>
      <c r="H103" s="234" t="str">
        <f>Spielplan!$J28</f>
        <v>Team E5</v>
      </c>
      <c r="I103" s="169" t="str">
        <f>Spielplan!$L28</f>
        <v>Team E1</v>
      </c>
      <c r="J103" s="138">
        <f>IF(Spielplan!$M28="","",Spielplan!$M28)</f>
        <v>5</v>
      </c>
      <c r="K103" s="230">
        <f>IF(Spielplan!$O28="","",Spielplan!$O28)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 : 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142</v>
      </c>
    </row>
    <row r="104" spans="2:35" s="137" customFormat="1" x14ac:dyDescent="0.2">
      <c r="G104" s="139" t="s">
        <v>27</v>
      </c>
      <c r="H104" s="234" t="str">
        <f>Spielplan!$J29</f>
        <v>Team F5</v>
      </c>
      <c r="I104" s="169" t="str">
        <f>Spielplan!$L29</f>
        <v>Team F1</v>
      </c>
      <c r="J104" s="138">
        <f>IF(Spielplan!$M29="","",Spielplan!$M29)</f>
        <v>6</v>
      </c>
      <c r="K104" s="230">
        <f>IF(Spielplan!$O29="","",Spielplan!$O29)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 : 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142</v>
      </c>
    </row>
    <row r="105" spans="2:35" s="137" customFormat="1" x14ac:dyDescent="0.2">
      <c r="B105" s="169"/>
      <c r="C105" s="169"/>
      <c r="D105" s="169"/>
      <c r="G105" s="139" t="s">
        <v>28</v>
      </c>
      <c r="H105" s="234" t="str">
        <f>Spielplan!$J30</f>
        <v>Maibach 1822 eV</v>
      </c>
      <c r="I105" s="169" t="str">
        <f>Spielplan!$L30</f>
        <v>FV Zahnschmerzen</v>
      </c>
      <c r="J105" s="138">
        <f>IF(Spielplan!$M30="","",Spielplan!$M30)</f>
        <v>5</v>
      </c>
      <c r="K105" s="230">
        <f>IF(Spielplan!$O30="","",Spielplan!$O30)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 : 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142</v>
      </c>
    </row>
    <row r="106" spans="2:35" s="137" customFormat="1" x14ac:dyDescent="0.2">
      <c r="B106" s="169"/>
      <c r="C106" s="169"/>
      <c r="D106" s="169"/>
      <c r="G106" s="139" t="s">
        <v>29</v>
      </c>
      <c r="H106" s="234" t="str">
        <f>Spielplan!$J31</f>
        <v>FC Grönlingen</v>
      </c>
      <c r="I106" s="169" t="str">
        <f>Spielplan!$L31</f>
        <v>Lok Leipzig</v>
      </c>
      <c r="J106" s="138">
        <f>IF(Spielplan!$M31="","",Spielplan!$M31)</f>
        <v>4</v>
      </c>
      <c r="K106" s="230">
        <f>IF(Spielplan!$O31="","",Spielplan!$O31)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 : 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142</v>
      </c>
    </row>
    <row r="107" spans="2:35" s="137" customFormat="1" x14ac:dyDescent="0.2">
      <c r="B107" s="169"/>
      <c r="C107" s="169"/>
      <c r="D107" s="169"/>
      <c r="G107" s="139" t="s">
        <v>30</v>
      </c>
      <c r="H107" s="234" t="str">
        <f>Spielplan!$J32</f>
        <v>HSV</v>
      </c>
      <c r="I107" s="169" t="str">
        <f>Spielplan!$L32</f>
        <v>FC Brügge</v>
      </c>
      <c r="J107" s="138">
        <f>IF(Spielplan!$M32="","",Spielplan!$M32)</f>
        <v>3</v>
      </c>
      <c r="K107" s="230">
        <f>IF(Spielplan!$O32="","",Spielplan!$O32)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 : 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142</v>
      </c>
    </row>
    <row r="108" spans="2:35" s="137" customFormat="1" x14ac:dyDescent="0.2">
      <c r="B108" s="169"/>
      <c r="C108" s="169"/>
      <c r="D108" s="169"/>
      <c r="G108" s="139" t="s">
        <v>31</v>
      </c>
      <c r="H108" s="234" t="str">
        <f>Spielplan!$J33</f>
        <v>Team D4</v>
      </c>
      <c r="I108" s="169" t="str">
        <f>Spielplan!$L33</f>
        <v>Team D6</v>
      </c>
      <c r="J108" s="138">
        <f>IF(Spielplan!$M33="","",Spielplan!$M33)</f>
        <v>5</v>
      </c>
      <c r="K108" s="230">
        <f>IF(Spielplan!$O33="","",Spielplan!$O33)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 : 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142</v>
      </c>
    </row>
    <row r="109" spans="2:35" s="137" customFormat="1" x14ac:dyDescent="0.2">
      <c r="B109" s="169"/>
      <c r="C109" s="169"/>
      <c r="D109" s="169"/>
      <c r="G109" s="139" t="s">
        <v>32</v>
      </c>
      <c r="H109" s="234" t="str">
        <f>Spielplan!$J34</f>
        <v>Team E4</v>
      </c>
      <c r="I109" s="169" t="str">
        <f>Spielplan!$L34</f>
        <v>Team E6</v>
      </c>
      <c r="J109" s="138">
        <f>IF(Spielplan!$M34="","",Spielplan!$M34)</f>
        <v>0</v>
      </c>
      <c r="K109" s="230">
        <f>IF(Spielplan!$O34="","",Spielplan!$O34)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 : 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142</v>
      </c>
    </row>
    <row r="110" spans="2:35" s="137" customFormat="1" x14ac:dyDescent="0.2">
      <c r="B110" s="169"/>
      <c r="C110" s="169"/>
      <c r="D110" s="169"/>
      <c r="G110" s="139" t="s">
        <v>33</v>
      </c>
      <c r="H110" s="234" t="str">
        <f>Spielplan!$J35</f>
        <v>Team F4</v>
      </c>
      <c r="I110" s="169" t="str">
        <f>Spielplan!$L35</f>
        <v>Team F6</v>
      </c>
      <c r="J110" s="138">
        <f>IF(Spielplan!$M35="","",Spielplan!$M35)</f>
        <v>1</v>
      </c>
      <c r="K110" s="230">
        <f>IF(Spielplan!$O35="","",Spielplan!$O35)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 : 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142</v>
      </c>
    </row>
    <row r="111" spans="2:35" s="137" customFormat="1" x14ac:dyDescent="0.2">
      <c r="B111" s="169"/>
      <c r="C111" s="169"/>
      <c r="D111" s="169"/>
      <c r="G111" s="139" t="s">
        <v>34</v>
      </c>
      <c r="H111" s="234" t="str">
        <f>Spielplan!$J36</f>
        <v>Eintracht Frankfurt</v>
      </c>
      <c r="I111" s="169" t="str">
        <f>Spielplan!$L36</f>
        <v>FC Barcelona</v>
      </c>
      <c r="J111" s="138">
        <f>IF(Spielplan!$M36="","",Spielplan!$M36)</f>
        <v>2</v>
      </c>
      <c r="K111" s="230">
        <f>IF(Spielplan!$O36="","",Spielplan!$O36)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 : 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142</v>
      </c>
    </row>
    <row r="112" spans="2:35" s="137" customFormat="1" x14ac:dyDescent="0.2">
      <c r="B112" s="169"/>
      <c r="C112" s="169"/>
      <c r="D112" s="169"/>
      <c r="G112" s="139" t="s">
        <v>35</v>
      </c>
      <c r="H112" s="234" t="str">
        <f>Spielplan!$J37</f>
        <v>Manchester City</v>
      </c>
      <c r="I112" s="169" t="str">
        <f>Spielplan!$L37</f>
        <v>Arsenal London</v>
      </c>
      <c r="J112" s="138">
        <f>IF(Spielplan!$M37="","",Spielplan!$M37)</f>
        <v>4</v>
      </c>
      <c r="K112" s="230">
        <f>IF(Spielplan!$O37="","",Spielplan!$O37)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 : 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142</v>
      </c>
    </row>
    <row r="113" spans="2:35" s="137" customFormat="1" x14ac:dyDescent="0.2">
      <c r="B113" s="169"/>
      <c r="C113" s="169"/>
      <c r="D113" s="169"/>
      <c r="G113" s="139" t="s">
        <v>36</v>
      </c>
      <c r="H113" s="234" t="str">
        <f>Spielplan!$J38</f>
        <v>SSV Wildeck</v>
      </c>
      <c r="I113" s="169" t="str">
        <f>Spielplan!$L38</f>
        <v>Borussia Dortmund</v>
      </c>
      <c r="J113" s="138">
        <f>IF(Spielplan!$M38="","",Spielplan!$M38)</f>
        <v>0</v>
      </c>
      <c r="K113" s="230">
        <f>IF(Spielplan!$O38="","",Spielplan!$O38)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 : 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142</v>
      </c>
    </row>
    <row r="114" spans="2:35" s="137" customFormat="1" x14ac:dyDescent="0.2">
      <c r="B114" s="169"/>
      <c r="C114" s="169"/>
      <c r="D114" s="169"/>
      <c r="G114" s="139" t="s">
        <v>37</v>
      </c>
      <c r="H114" s="234" t="str">
        <f>Spielplan!$J39</f>
        <v>Team D2</v>
      </c>
      <c r="I114" s="169" t="str">
        <f>Spielplan!$L39</f>
        <v>Team D3</v>
      </c>
      <c r="J114" s="138">
        <f>IF(Spielplan!$M39="","",Spielplan!$M39)</f>
        <v>2</v>
      </c>
      <c r="K114" s="230">
        <f>IF(Spielplan!$O39="","",Spielplan!$O39)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 : 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142</v>
      </c>
    </row>
    <row r="115" spans="2:35" s="137" customFormat="1" x14ac:dyDescent="0.2">
      <c r="B115" s="169"/>
      <c r="C115" s="169"/>
      <c r="D115" s="169"/>
      <c r="G115" s="139" t="s">
        <v>38</v>
      </c>
      <c r="H115" s="234" t="str">
        <f>Spielplan!$J40</f>
        <v>Team E2</v>
      </c>
      <c r="I115" s="169" t="str">
        <f>Spielplan!$L40</f>
        <v>Team E3</v>
      </c>
      <c r="J115" s="138">
        <f>IF(Spielplan!$M40="","",Spielplan!$M40)</f>
        <v>3</v>
      </c>
      <c r="K115" s="230">
        <f>IF(Spielplan!$O40="","",Spielplan!$O40)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 : 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142</v>
      </c>
    </row>
    <row r="116" spans="2:35" s="137" customFormat="1" x14ac:dyDescent="0.2">
      <c r="B116" s="169"/>
      <c r="C116" s="169"/>
      <c r="D116" s="169"/>
      <c r="G116" s="139" t="s">
        <v>39</v>
      </c>
      <c r="H116" s="234" t="str">
        <f>Spielplan!$J41</f>
        <v>Team F2</v>
      </c>
      <c r="I116" s="169" t="str">
        <f>Spielplan!$L41</f>
        <v>Team F3</v>
      </c>
      <c r="J116" s="138">
        <f>IF(Spielplan!$M41="","",Spielplan!$M41)</f>
        <v>0</v>
      </c>
      <c r="K116" s="230">
        <f>IF(Spielplan!$O41="","",Spielplan!$O41)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 : 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142</v>
      </c>
    </row>
    <row r="117" spans="2:35" s="137" customFormat="1" x14ac:dyDescent="0.2">
      <c r="B117" s="169"/>
      <c r="C117" s="169"/>
      <c r="D117" s="169"/>
      <c r="G117" s="139" t="s">
        <v>40</v>
      </c>
      <c r="H117" s="234" t="str">
        <f>Spielplan!$J42</f>
        <v>1. FC Riedwald</v>
      </c>
      <c r="I117" s="169" t="str">
        <f>Spielplan!$L42</f>
        <v>Maibach 1822 eV</v>
      </c>
      <c r="J117" s="138">
        <f>IF(Spielplan!$M42="","",Spielplan!$M42)</f>
        <v>3</v>
      </c>
      <c r="K117" s="230">
        <f>IF(Spielplan!$O42="","",Spielplan!$O42)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 : 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142</v>
      </c>
    </row>
    <row r="118" spans="2:35" s="137" customFormat="1" x14ac:dyDescent="0.2">
      <c r="B118" s="169"/>
      <c r="C118" s="169"/>
      <c r="D118" s="169"/>
      <c r="G118" s="139" t="s">
        <v>41</v>
      </c>
      <c r="H118" s="234" t="str">
        <f>Spielplan!$J43</f>
        <v>SSV Wildbach</v>
      </c>
      <c r="I118" s="169" t="str">
        <f>Spielplan!$L43</f>
        <v>FC Grönlingen</v>
      </c>
      <c r="J118" s="138">
        <f>IF(Spielplan!$M43="","",Spielplan!$M43)</f>
        <v>3</v>
      </c>
      <c r="K118" s="230">
        <f>IF(Spielplan!$O43="","",Spielplan!$O43)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 : 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142</v>
      </c>
    </row>
    <row r="119" spans="2:35" s="137" customFormat="1" x14ac:dyDescent="0.2">
      <c r="B119" s="169"/>
      <c r="C119" s="169"/>
      <c r="D119" s="169"/>
      <c r="G119" s="139" t="s">
        <v>42</v>
      </c>
      <c r="H119" s="234" t="str">
        <f>Spielplan!$J44</f>
        <v>Kickers Offenbach</v>
      </c>
      <c r="I119" s="169" t="str">
        <f>Spielplan!$L44</f>
        <v>HSV</v>
      </c>
      <c r="J119" s="138">
        <f>IF(Spielplan!$M44="","",Spielplan!$M44)</f>
        <v>3</v>
      </c>
      <c r="K119" s="230">
        <f>IF(Spielplan!$O44="","",Spielplan!$O44)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 : 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142</v>
      </c>
    </row>
    <row r="120" spans="2:35" s="137" customFormat="1" x14ac:dyDescent="0.2">
      <c r="B120" s="169"/>
      <c r="C120" s="169"/>
      <c r="D120" s="169"/>
      <c r="G120" s="139" t="s">
        <v>43</v>
      </c>
      <c r="H120" s="234" t="str">
        <f>Spielplan!$J45</f>
        <v>Team D1</v>
      </c>
      <c r="I120" s="169" t="str">
        <f>Spielplan!$L45</f>
        <v>Team D4</v>
      </c>
      <c r="J120" s="138">
        <f>IF(Spielplan!$M45="","",Spielplan!$M45)</f>
        <v>3</v>
      </c>
      <c r="K120" s="230">
        <f>IF(Spielplan!$O45="","",Spielplan!$O45)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 : 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142</v>
      </c>
    </row>
    <row r="121" spans="2:35" s="137" customFormat="1" x14ac:dyDescent="0.2">
      <c r="B121" s="169"/>
      <c r="C121" s="169"/>
      <c r="D121" s="169"/>
      <c r="G121" s="139" t="s">
        <v>44</v>
      </c>
      <c r="H121" s="234" t="str">
        <f>Spielplan!$J46</f>
        <v>Team E1</v>
      </c>
      <c r="I121" s="169" t="str">
        <f>Spielplan!$L46</f>
        <v>Team E4</v>
      </c>
      <c r="J121" s="138">
        <f>IF(Spielplan!$M46="","",Spielplan!$M46)</f>
        <v>3</v>
      </c>
      <c r="K121" s="230">
        <f>IF(Spielplan!$O46="","",Spielplan!$O46)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 : 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142</v>
      </c>
    </row>
    <row r="122" spans="2:35" s="137" customFormat="1" x14ac:dyDescent="0.2">
      <c r="B122" s="169"/>
      <c r="C122" s="169"/>
      <c r="D122" s="169"/>
      <c r="G122" s="139" t="s">
        <v>45</v>
      </c>
      <c r="H122" s="234" t="str">
        <f>Spielplan!$J47</f>
        <v>Team F1</v>
      </c>
      <c r="I122" s="169" t="str">
        <f>Spielplan!$L47</f>
        <v>Team F4</v>
      </c>
      <c r="J122" s="138">
        <f>IF(Spielplan!$M47="","",Spielplan!$M47)</f>
        <v>5</v>
      </c>
      <c r="K122" s="230">
        <f>IF(Spielplan!$O47="","",Spielplan!$O47)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 : 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142</v>
      </c>
    </row>
    <row r="123" spans="2:35" s="137" customFormat="1" x14ac:dyDescent="0.2">
      <c r="B123" s="169"/>
      <c r="C123" s="169"/>
      <c r="D123" s="169"/>
      <c r="G123" s="139" t="s">
        <v>46</v>
      </c>
      <c r="H123" s="234" t="str">
        <f>Spielplan!$J48</f>
        <v>FC Barcelona</v>
      </c>
      <c r="I123" s="169" t="str">
        <f>Spielplan!$L48</f>
        <v>Beinbruch SC</v>
      </c>
      <c r="J123" s="138">
        <f>IF(Spielplan!$M48="","",Spielplan!$M48)</f>
        <v>6</v>
      </c>
      <c r="K123" s="230">
        <f>IF(Spielplan!$O48="","",Spielplan!$O48)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 : 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142</v>
      </c>
    </row>
    <row r="124" spans="2:35" s="137" customFormat="1" x14ac:dyDescent="0.2">
      <c r="B124" s="169"/>
      <c r="C124" s="169"/>
      <c r="D124" s="169"/>
      <c r="G124" s="139" t="s">
        <v>47</v>
      </c>
      <c r="H124" s="234" t="str">
        <f>Spielplan!$J49</f>
        <v>Arsenal London</v>
      </c>
      <c r="I124" s="169" t="str">
        <f>Spielplan!$L49</f>
        <v>SC Waldbach</v>
      </c>
      <c r="J124" s="138">
        <f>IF(Spielplan!$M49="","",Spielplan!$M49)</f>
        <v>5</v>
      </c>
      <c r="K124" s="230">
        <f>IF(Spielplan!$O49="","",Spielplan!$O49)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 : 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142</v>
      </c>
    </row>
    <row r="125" spans="2:35" s="137" customFormat="1" x14ac:dyDescent="0.2">
      <c r="B125" s="169"/>
      <c r="C125" s="169"/>
      <c r="D125" s="169"/>
      <c r="G125" s="139" t="s">
        <v>48</v>
      </c>
      <c r="H125" s="234" t="str">
        <f>Spielplan!$J50</f>
        <v>Borussia Dortmund</v>
      </c>
      <c r="I125" s="169" t="str">
        <f>Spielplan!$L50</f>
        <v>FV Lübeck</v>
      </c>
      <c r="J125" s="138">
        <f>IF(Spielplan!$M50="","",Spielplan!$M50)</f>
        <v>4</v>
      </c>
      <c r="K125" s="230">
        <f>IF(Spielplan!$O50="","",Spielplan!$O50)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 : 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142</v>
      </c>
    </row>
    <row r="126" spans="2:35" s="137" customFormat="1" x14ac:dyDescent="0.2">
      <c r="B126" s="169"/>
      <c r="C126" s="169"/>
      <c r="D126" s="169"/>
      <c r="G126" s="139" t="s">
        <v>49</v>
      </c>
      <c r="H126" s="234" t="str">
        <f>Spielplan!$J51</f>
        <v>Team D3</v>
      </c>
      <c r="I126" s="169" t="str">
        <f>Spielplan!$L51</f>
        <v>Team D5</v>
      </c>
      <c r="J126" s="138">
        <f>IF(Spielplan!$M51="","",Spielplan!$M51)</f>
        <v>3</v>
      </c>
      <c r="K126" s="230">
        <f>IF(Spielplan!$O51="","",Spielplan!$O51)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 : 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142</v>
      </c>
    </row>
    <row r="127" spans="2:35" s="137" customFormat="1" x14ac:dyDescent="0.2">
      <c r="B127" s="169"/>
      <c r="C127" s="169"/>
      <c r="D127" s="169"/>
      <c r="G127" s="139" t="s">
        <v>50</v>
      </c>
      <c r="H127" s="234" t="str">
        <f>Spielplan!$J52</f>
        <v>Team E3</v>
      </c>
      <c r="I127" s="169" t="str">
        <f>Spielplan!$L52</f>
        <v>Team E5</v>
      </c>
      <c r="J127" s="138">
        <f>IF(Spielplan!$M52="","",Spielplan!$M52)</f>
        <v>5</v>
      </c>
      <c r="K127" s="230">
        <f>IF(Spielplan!$O52="","",Spielplan!$O52)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 : 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142</v>
      </c>
    </row>
    <row r="128" spans="2:35" s="137" customFormat="1" x14ac:dyDescent="0.2">
      <c r="B128" s="169"/>
      <c r="C128" s="169"/>
      <c r="D128" s="169"/>
      <c r="G128" s="139" t="s">
        <v>51</v>
      </c>
      <c r="H128" s="234" t="str">
        <f>Spielplan!$J53</f>
        <v>Team F3</v>
      </c>
      <c r="I128" s="169" t="str">
        <f>Spielplan!$L53</f>
        <v>Team F5</v>
      </c>
      <c r="J128" s="138">
        <f>IF(Spielplan!$M53="","",Spielplan!$M53)</f>
        <v>0</v>
      </c>
      <c r="K128" s="230">
        <f>IF(Spielplan!$O53="","",Spielplan!$O53)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 : 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142</v>
      </c>
    </row>
    <row r="129" spans="2:35" s="137" customFormat="1" x14ac:dyDescent="0.2">
      <c r="B129" s="169"/>
      <c r="C129" s="169"/>
      <c r="D129" s="169"/>
      <c r="G129" s="139" t="s">
        <v>52</v>
      </c>
      <c r="H129" s="234" t="str">
        <f>Spielplan!$J54</f>
        <v>FV Zahnschmerzen</v>
      </c>
      <c r="I129" s="169" t="str">
        <f>Spielplan!$L54</f>
        <v>Eintracht Frankfurt</v>
      </c>
      <c r="J129" s="138">
        <f>IF(Spielplan!$M54="","",Spielplan!$M54)</f>
        <v>1</v>
      </c>
      <c r="K129" s="230">
        <f>IF(Spielplan!$O54="","",Spielplan!$O54)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 : 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142</v>
      </c>
    </row>
    <row r="130" spans="2:35" s="137" customFormat="1" x14ac:dyDescent="0.2">
      <c r="B130" s="169"/>
      <c r="C130" s="169"/>
      <c r="D130" s="169"/>
      <c r="G130" s="139" t="s">
        <v>53</v>
      </c>
      <c r="H130" s="234" t="str">
        <f>Spielplan!$J55</f>
        <v>Lok Leipzig</v>
      </c>
      <c r="I130" s="169" t="str">
        <f>Spielplan!$L55</f>
        <v>Manchester City</v>
      </c>
      <c r="J130" s="138">
        <f>IF(Spielplan!$M55="","",Spielplan!$M55)</f>
        <v>2</v>
      </c>
      <c r="K130" s="230">
        <f>IF(Spielplan!$O55="","",Spielplan!$O55)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 : 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142</v>
      </c>
    </row>
    <row r="131" spans="2:35" s="137" customFormat="1" x14ac:dyDescent="0.2">
      <c r="B131" s="169"/>
      <c r="C131" s="169"/>
      <c r="D131" s="169"/>
      <c r="G131" s="139" t="s">
        <v>54</v>
      </c>
      <c r="H131" s="234" t="str">
        <f>Spielplan!$J56</f>
        <v>FC Brügge</v>
      </c>
      <c r="I131" s="169" t="str">
        <f>Spielplan!$L56</f>
        <v>SSV Wildeck</v>
      </c>
      <c r="J131" s="138">
        <f>IF(Spielplan!$M56="","",Spielplan!$M56)</f>
        <v>4</v>
      </c>
      <c r="K131" s="230">
        <f>IF(Spielplan!$O56="","",Spielplan!$O56)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 : 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142</v>
      </c>
    </row>
    <row r="132" spans="2:35" s="137" customFormat="1" x14ac:dyDescent="0.2">
      <c r="B132" s="169"/>
      <c r="C132" s="169"/>
      <c r="D132" s="169"/>
      <c r="G132" s="139" t="s">
        <v>55</v>
      </c>
      <c r="H132" s="234" t="str">
        <f>Spielplan!$J57</f>
        <v>Team D6</v>
      </c>
      <c r="I132" s="169" t="str">
        <f>Spielplan!$L57</f>
        <v>Team D2</v>
      </c>
      <c r="J132" s="138">
        <f>IF(Spielplan!$M57="","",Spielplan!$M57)</f>
        <v>0</v>
      </c>
      <c r="K132" s="230">
        <f>IF(Spielplan!$O57="","",Spielplan!$O57)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 : 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142</v>
      </c>
    </row>
    <row r="133" spans="2:35" s="137" customFormat="1" x14ac:dyDescent="0.2">
      <c r="B133" s="169"/>
      <c r="C133" s="169"/>
      <c r="D133" s="169"/>
      <c r="G133" s="139" t="s">
        <v>56</v>
      </c>
      <c r="H133" s="234" t="str">
        <f>Spielplan!$J58</f>
        <v>Team E6</v>
      </c>
      <c r="I133" s="169" t="str">
        <f>Spielplan!$L58</f>
        <v>Team E2</v>
      </c>
      <c r="J133" s="138">
        <f>IF(Spielplan!$M58="","",Spielplan!$M58)</f>
        <v>2</v>
      </c>
      <c r="K133" s="230">
        <f>IF(Spielplan!$O58="","",Spielplan!$O58)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 : 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142</v>
      </c>
    </row>
    <row r="134" spans="2:35" s="137" customFormat="1" x14ac:dyDescent="0.2">
      <c r="B134" s="169"/>
      <c r="C134" s="169"/>
      <c r="D134" s="169"/>
      <c r="G134" s="139" t="s">
        <v>57</v>
      </c>
      <c r="H134" s="234" t="str">
        <f>Spielplan!$J59</f>
        <v>Team F6</v>
      </c>
      <c r="I134" s="169" t="str">
        <f>Spielplan!$L59</f>
        <v>Team F2</v>
      </c>
      <c r="J134" s="138">
        <f>IF(Spielplan!$M59="","",Spielplan!$M59)</f>
        <v>3</v>
      </c>
      <c r="K134" s="230">
        <f>IF(Spielplan!$O59="","",Spielplan!$O59)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 : 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142</v>
      </c>
    </row>
    <row r="135" spans="2:35" s="137" customFormat="1" x14ac:dyDescent="0.2">
      <c r="B135" s="169"/>
      <c r="C135" s="169"/>
      <c r="D135" s="169"/>
      <c r="G135" s="139" t="s">
        <v>58</v>
      </c>
      <c r="H135" s="234" t="str">
        <f>Spielplan!$J60</f>
        <v>FC Barcelona</v>
      </c>
      <c r="I135" s="169" t="str">
        <f>Spielplan!$L60</f>
        <v>1. FC Riedwald</v>
      </c>
      <c r="J135" s="138">
        <f>IF(Spielplan!$M60="","",Spielplan!$M60)</f>
        <v>3</v>
      </c>
      <c r="K135" s="230">
        <f>IF(Spielplan!$O60="","",Spielplan!$O60)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 : 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142</v>
      </c>
    </row>
    <row r="136" spans="2:35" s="137" customFormat="1" x14ac:dyDescent="0.2">
      <c r="B136" s="169"/>
      <c r="C136" s="169"/>
      <c r="D136" s="169"/>
      <c r="G136" s="139" t="s">
        <v>59</v>
      </c>
      <c r="H136" s="234" t="str">
        <f>Spielplan!$J61</f>
        <v>Arsenal London</v>
      </c>
      <c r="I136" s="169" t="str">
        <f>Spielplan!$L61</f>
        <v>SSV Wildbach</v>
      </c>
      <c r="J136" s="138">
        <f>IF(Spielplan!$M61="","",Spielplan!$M61)</f>
        <v>3</v>
      </c>
      <c r="K136" s="230">
        <f>IF(Spielplan!$O61="","",Spielplan!$O61)</f>
        <v>3</v>
      </c>
      <c r="L136" s="138"/>
      <c r="U136" s="211" t="s">
        <v>231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 : 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142</v>
      </c>
    </row>
    <row r="137" spans="2:35" x14ac:dyDescent="0.2">
      <c r="G137" s="139" t="s">
        <v>60</v>
      </c>
      <c r="H137" s="234" t="str">
        <f>Spielplan!$J62</f>
        <v>Borussia Dortmund</v>
      </c>
      <c r="I137" s="169" t="str">
        <f>Spielplan!$L62</f>
        <v>Kickers Offenbach</v>
      </c>
      <c r="J137" s="138">
        <f>IF(Spielplan!$M62="","",Spielplan!$M62)</f>
        <v>3</v>
      </c>
      <c r="K137" s="230">
        <f>IF(Spielplan!$O62="","",Spielplan!$O62)</f>
        <v>1</v>
      </c>
      <c r="U137" s="211" t="s">
        <v>232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 : 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142</v>
      </c>
    </row>
    <row r="138" spans="2:35" x14ac:dyDescent="0.2">
      <c r="G138" s="139" t="s">
        <v>61</v>
      </c>
      <c r="H138" s="234" t="str">
        <f>Spielplan!$J63</f>
        <v>Team D3</v>
      </c>
      <c r="I138" s="169" t="str">
        <f>Spielplan!$L63</f>
        <v>Team D1</v>
      </c>
      <c r="J138" s="138">
        <f>IF(Spielplan!$M63="","",Spielplan!$M63)</f>
        <v>3</v>
      </c>
      <c r="K138" s="230">
        <f>IF(Spielplan!$O63="","",Spielplan!$O63)</f>
        <v>3</v>
      </c>
      <c r="U138" s="211" t="s">
        <v>233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 : 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142</v>
      </c>
    </row>
    <row r="139" spans="2:35" x14ac:dyDescent="0.2">
      <c r="G139" s="139" t="s">
        <v>62</v>
      </c>
      <c r="H139" s="234" t="str">
        <f>Spielplan!$J64</f>
        <v>Team E3</v>
      </c>
      <c r="I139" s="169" t="str">
        <f>Spielplan!$L64</f>
        <v>Team E1</v>
      </c>
      <c r="J139" s="138">
        <f>IF(Spielplan!$M64="","",Spielplan!$M64)</f>
        <v>5</v>
      </c>
      <c r="K139" s="230">
        <f>IF(Spielplan!$O64="","",Spielplan!$O64)</f>
        <v>1</v>
      </c>
      <c r="U139" s="211" t="s">
        <v>234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 : 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142</v>
      </c>
    </row>
    <row r="140" spans="2:35" x14ac:dyDescent="0.2">
      <c r="G140" s="139" t="s">
        <v>63</v>
      </c>
      <c r="H140" s="234" t="str">
        <f>Spielplan!$J65</f>
        <v>Team F3</v>
      </c>
      <c r="I140" s="169" t="str">
        <f>Spielplan!$L65</f>
        <v>Team F1</v>
      </c>
      <c r="J140" s="138">
        <f>IF(Spielplan!$M65="","",Spielplan!$M65)</f>
        <v>6</v>
      </c>
      <c r="K140" s="230">
        <f>IF(Spielplan!$O65="","",Spielplan!$O65)</f>
        <v>1</v>
      </c>
      <c r="U140" s="211" t="s">
        <v>235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 : 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142</v>
      </c>
    </row>
    <row r="141" spans="2:35" x14ac:dyDescent="0.2">
      <c r="G141" s="139" t="s">
        <v>64</v>
      </c>
      <c r="H141" s="234" t="str">
        <f>Spielplan!$J66</f>
        <v>Eintracht Frankfurt</v>
      </c>
      <c r="I141" s="169" t="str">
        <f>Spielplan!$L66</f>
        <v>Maibach 1822 eV</v>
      </c>
      <c r="J141" s="138">
        <f>IF(Spielplan!$M66="","",Spielplan!$M66)</f>
        <v>5</v>
      </c>
      <c r="K141" s="230">
        <f>IF(Spielplan!$O66="","",Spielplan!$O66)</f>
        <v>2</v>
      </c>
      <c r="U141" s="211" t="s">
        <v>236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 : 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142</v>
      </c>
    </row>
    <row r="142" spans="2:35" x14ac:dyDescent="0.2">
      <c r="G142" s="139" t="s">
        <v>65</v>
      </c>
      <c r="H142" s="234" t="str">
        <f>Spielplan!$J67</f>
        <v>Manchester City</v>
      </c>
      <c r="I142" s="169" t="str">
        <f>Spielplan!$L67</f>
        <v>FC Grönlingen</v>
      </c>
      <c r="J142" s="138">
        <f>IF(Spielplan!$M67="","",Spielplan!$M67)</f>
        <v>4</v>
      </c>
      <c r="K142" s="230">
        <f>IF(Spielplan!$O67="","",Spielplan!$O67)</f>
        <v>2</v>
      </c>
      <c r="U142" s="211" t="s">
        <v>237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 : 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142</v>
      </c>
    </row>
    <row r="143" spans="2:35" x14ac:dyDescent="0.2">
      <c r="G143" s="139" t="s">
        <v>66</v>
      </c>
      <c r="H143" s="234" t="str">
        <f>Spielplan!$J68</f>
        <v>SSV Wildeck</v>
      </c>
      <c r="I143" s="169" t="str">
        <f>Spielplan!$L68</f>
        <v>HSV</v>
      </c>
      <c r="J143" s="138">
        <f>IF(Spielplan!$M68="","",Spielplan!$M68)</f>
        <v>3</v>
      </c>
      <c r="K143" s="230">
        <f>IF(Spielplan!$O68="","",Spielplan!$O68)</f>
        <v>0</v>
      </c>
      <c r="U143" s="211" t="s">
        <v>238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 : 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142</v>
      </c>
    </row>
    <row r="144" spans="2:35" x14ac:dyDescent="0.2">
      <c r="G144" s="139" t="s">
        <v>67</v>
      </c>
      <c r="H144" s="234" t="str">
        <f>Spielplan!$J69</f>
        <v>Team D2</v>
      </c>
      <c r="I144" s="169" t="str">
        <f>Spielplan!$L69</f>
        <v>Team D4</v>
      </c>
      <c r="J144" s="138">
        <f>IF(Spielplan!$M69="","",Spielplan!$M69)</f>
        <v>5</v>
      </c>
      <c r="K144" s="230">
        <f>IF(Spielplan!$O69="","",Spielplan!$O69)</f>
        <v>1</v>
      </c>
      <c r="U144" s="211" t="s">
        <v>239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 : 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142</v>
      </c>
    </row>
    <row r="145" spans="7:35" x14ac:dyDescent="0.2">
      <c r="G145" s="139" t="s">
        <v>68</v>
      </c>
      <c r="H145" s="234" t="str">
        <f>Spielplan!$J70</f>
        <v>Team E2</v>
      </c>
      <c r="I145" s="169" t="str">
        <f>Spielplan!$L70</f>
        <v>Team E4</v>
      </c>
      <c r="J145" s="138">
        <f>IF(Spielplan!$M70="","",Spielplan!$M70)</f>
        <v>0</v>
      </c>
      <c r="K145" s="230">
        <f>IF(Spielplan!$O70="","",Spielplan!$O70)</f>
        <v>3</v>
      </c>
      <c r="U145" s="211" t="s">
        <v>240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 : 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142</v>
      </c>
    </row>
    <row r="146" spans="7:35" x14ac:dyDescent="0.2">
      <c r="G146" s="139" t="s">
        <v>69</v>
      </c>
      <c r="H146" s="234" t="str">
        <f>Spielplan!$J71</f>
        <v>Team F2</v>
      </c>
      <c r="I146" s="169" t="str">
        <f>Spielplan!$L71</f>
        <v>Team F4</v>
      </c>
      <c r="J146" s="138">
        <f>IF(Spielplan!$M71="","",Spielplan!$M71)</f>
        <v>1</v>
      </c>
      <c r="K146" s="230">
        <f>IF(Spielplan!$O71="","",Spielplan!$O71)</f>
        <v>2</v>
      </c>
      <c r="U146" s="211" t="s">
        <v>241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 : 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142</v>
      </c>
    </row>
    <row r="147" spans="7:35" x14ac:dyDescent="0.2">
      <c r="G147" s="139" t="s">
        <v>70</v>
      </c>
      <c r="H147" s="234" t="str">
        <f>Spielplan!$J72</f>
        <v>Beinbruch SC</v>
      </c>
      <c r="I147" s="169" t="str">
        <f>Spielplan!$L72</f>
        <v>FV Zahnschmerzen</v>
      </c>
      <c r="J147" s="138">
        <f>IF(Spielplan!$M72="","",Spielplan!$M72)</f>
        <v>2</v>
      </c>
      <c r="K147" s="230">
        <f>IF(Spielplan!$O72="","",Spielplan!$O72)</f>
        <v>5</v>
      </c>
      <c r="U147" s="211" t="s">
        <v>242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 : 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142</v>
      </c>
    </row>
    <row r="148" spans="7:35" x14ac:dyDescent="0.2">
      <c r="G148" s="139" t="s">
        <v>71</v>
      </c>
      <c r="H148" s="234" t="str">
        <f>Spielplan!$J73</f>
        <v>SC Waldbach</v>
      </c>
      <c r="I148" s="169" t="str">
        <f>Spielplan!$L73</f>
        <v>Lok Leipzig</v>
      </c>
      <c r="J148" s="138">
        <f>IF(Spielplan!$M73="","",Spielplan!$M73)</f>
        <v>4</v>
      </c>
      <c r="K148" s="230">
        <f>IF(Spielplan!$O73="","",Spielplan!$O73)</f>
        <v>0</v>
      </c>
      <c r="U148" s="211" t="s">
        <v>243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 : 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142</v>
      </c>
    </row>
    <row r="149" spans="7:35" x14ac:dyDescent="0.2">
      <c r="G149" s="139" t="s">
        <v>72</v>
      </c>
      <c r="H149" s="234" t="str">
        <f>Spielplan!$J74</f>
        <v>FV Lübeck</v>
      </c>
      <c r="I149" s="169" t="str">
        <f>Spielplan!$L74</f>
        <v>FC Brügge</v>
      </c>
      <c r="J149" s="138">
        <f>IF(Spielplan!$M74="","",Spielplan!$M74)</f>
        <v>0</v>
      </c>
      <c r="K149" s="230">
        <f>IF(Spielplan!$O74="","",Spielplan!$O74)</f>
        <v>6</v>
      </c>
      <c r="U149" s="211" t="s">
        <v>244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 : 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142</v>
      </c>
    </row>
    <row r="150" spans="7:35" x14ac:dyDescent="0.2">
      <c r="G150" s="139" t="s">
        <v>73</v>
      </c>
      <c r="H150" s="234" t="str">
        <f>Spielplan!$J75</f>
        <v>Team D5</v>
      </c>
      <c r="I150" s="169" t="str">
        <f>Spielplan!$L75</f>
        <v>Team D6</v>
      </c>
      <c r="J150" s="138">
        <f>IF(Spielplan!$M75="","",Spielplan!$M75)</f>
        <v>2</v>
      </c>
      <c r="K150" s="230">
        <f>IF(Spielplan!$O75="","",Spielplan!$O75)</f>
        <v>2</v>
      </c>
      <c r="U150" s="211" t="s">
        <v>245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 : 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142</v>
      </c>
    </row>
    <row r="151" spans="7:35" x14ac:dyDescent="0.2">
      <c r="G151" s="139" t="s">
        <v>74</v>
      </c>
      <c r="H151" s="234" t="str">
        <f>Spielplan!$J76</f>
        <v>Team E5</v>
      </c>
      <c r="I151" s="169" t="str">
        <f>Spielplan!$L76</f>
        <v>Team E6</v>
      </c>
      <c r="J151" s="138">
        <f>IF(Spielplan!$M76="","",Spielplan!$M76)</f>
        <v>3</v>
      </c>
      <c r="K151" s="230">
        <f>IF(Spielplan!$O76="","",Spielplan!$O76)</f>
        <v>4</v>
      </c>
      <c r="U151" s="211" t="s">
        <v>246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 : 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142</v>
      </c>
    </row>
    <row r="152" spans="7:35" x14ac:dyDescent="0.2">
      <c r="G152" s="139" t="s">
        <v>75</v>
      </c>
      <c r="H152" s="234" t="str">
        <f>Spielplan!$J77</f>
        <v>Team F5</v>
      </c>
      <c r="I152" s="169" t="str">
        <f>Spielplan!$L77</f>
        <v>Team F6</v>
      </c>
      <c r="J152" s="138">
        <f>IF(Spielplan!$M77="","",Spielplan!$M77)</f>
        <v>0</v>
      </c>
      <c r="K152" s="230">
        <f>IF(Spielplan!$O77="","",Spielplan!$O77)</f>
        <v>0</v>
      </c>
      <c r="U152" s="211" t="s">
        <v>247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 : 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142</v>
      </c>
    </row>
    <row r="153" spans="7:35" x14ac:dyDescent="0.2">
      <c r="G153" s="139" t="s">
        <v>231</v>
      </c>
      <c r="H153" s="234" t="str">
        <f>Spielplan!$J78</f>
        <v>1. FC Riedwald</v>
      </c>
      <c r="I153" s="169" t="str">
        <f>Spielplan!$L78</f>
        <v>Eintracht Frankfurt</v>
      </c>
      <c r="J153" s="138">
        <f>IF(Spielplan!$M78="","",Spielplan!$M78)</f>
        <v>5</v>
      </c>
      <c r="K153" s="230">
        <f>IF(Spielplan!$O78="","",Spielplan!$O78)</f>
        <v>1</v>
      </c>
      <c r="U153" s="211" t="s">
        <v>248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 : 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142</v>
      </c>
    </row>
    <row r="154" spans="7:35" x14ac:dyDescent="0.2">
      <c r="G154" s="139" t="s">
        <v>232</v>
      </c>
      <c r="H154" s="234" t="str">
        <f>Spielplan!$J79</f>
        <v>SSV Wildbach</v>
      </c>
      <c r="I154" s="169" t="str">
        <f>Spielplan!$L79</f>
        <v>Manchester City</v>
      </c>
      <c r="J154" s="138">
        <f>IF(Spielplan!$M79="","",Spielplan!$M79)</f>
        <v>0</v>
      </c>
      <c r="K154" s="230">
        <f>IF(Spielplan!$O79="","",Spielplan!$O79)</f>
        <v>3</v>
      </c>
      <c r="U154" s="211" t="s">
        <v>249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142</v>
      </c>
    </row>
    <row r="155" spans="7:35" x14ac:dyDescent="0.2">
      <c r="G155" s="139" t="s">
        <v>233</v>
      </c>
      <c r="H155" s="234" t="str">
        <f>Spielplan!$J80</f>
        <v>Kickers Offenbach</v>
      </c>
      <c r="I155" s="169" t="str">
        <f>Spielplan!$L80</f>
        <v>SSV Wildeck</v>
      </c>
      <c r="J155" s="138">
        <f>IF(Spielplan!$M80="","",Spielplan!$M80)</f>
        <v>1</v>
      </c>
      <c r="K155" s="230">
        <f>IF(Spielplan!$O80="","",Spielplan!$O80)</f>
        <v>2</v>
      </c>
      <c r="U155" s="211" t="s">
        <v>250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142</v>
      </c>
    </row>
    <row r="156" spans="7:35" x14ac:dyDescent="0.2">
      <c r="G156" s="139" t="s">
        <v>234</v>
      </c>
      <c r="H156" s="234" t="str">
        <f>Spielplan!$J81</f>
        <v>Team D1</v>
      </c>
      <c r="I156" s="169" t="str">
        <f>Spielplan!$L81</f>
        <v>Team D2</v>
      </c>
      <c r="J156" s="138">
        <f>IF(Spielplan!$M81="","",Spielplan!$M81)</f>
        <v>2</v>
      </c>
      <c r="K156" s="230">
        <f>IF(Spielplan!$O81="","",Spielplan!$O81)</f>
        <v>5</v>
      </c>
      <c r="U156" s="211" t="s">
        <v>251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142</v>
      </c>
    </row>
    <row r="157" spans="7:35" x14ac:dyDescent="0.2">
      <c r="G157" s="139" t="s">
        <v>235</v>
      </c>
      <c r="H157" s="234" t="str">
        <f>Spielplan!$J82</f>
        <v>Team E1</v>
      </c>
      <c r="I157" s="169" t="str">
        <f>Spielplan!$L82</f>
        <v>Team E2</v>
      </c>
      <c r="J157" s="138">
        <f>IF(Spielplan!$M82="","",Spielplan!$M82)</f>
        <v>4</v>
      </c>
      <c r="K157" s="230">
        <f>IF(Spielplan!$O82="","",Spielplan!$O82)</f>
        <v>0</v>
      </c>
      <c r="U157" s="211" t="s">
        <v>252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142</v>
      </c>
    </row>
    <row r="158" spans="7:35" x14ac:dyDescent="0.2">
      <c r="G158" s="139" t="s">
        <v>236</v>
      </c>
      <c r="H158" s="234" t="str">
        <f>Spielplan!$J83</f>
        <v>Team F1</v>
      </c>
      <c r="I158" s="169" t="str">
        <f>Spielplan!$L83</f>
        <v>Team F2</v>
      </c>
      <c r="J158" s="138">
        <f>IF(Spielplan!$M83="","",Spielplan!$M83)</f>
        <v>0</v>
      </c>
      <c r="K158" s="230">
        <f>IF(Spielplan!$O83="","",Spielplan!$O83)</f>
        <v>6</v>
      </c>
      <c r="U158" s="211" t="s">
        <v>253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142</v>
      </c>
    </row>
    <row r="159" spans="7:35" x14ac:dyDescent="0.2">
      <c r="G159" s="139" t="s">
        <v>237</v>
      </c>
      <c r="H159" s="234" t="str">
        <f>Spielplan!$J84</f>
        <v>FV Zahnschmerzen</v>
      </c>
      <c r="I159" s="169" t="str">
        <f>Spielplan!$L84</f>
        <v>FC Barcelona</v>
      </c>
      <c r="J159" s="138">
        <f>IF(Spielplan!$M84="","",Spielplan!$M84)</f>
        <v>2</v>
      </c>
      <c r="K159" s="230">
        <f>IF(Spielplan!$O84="","",Spielplan!$O84)</f>
        <v>2</v>
      </c>
      <c r="U159" s="211" t="s">
        <v>254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142</v>
      </c>
    </row>
    <row r="160" spans="7:35" x14ac:dyDescent="0.2">
      <c r="G160" s="139" t="s">
        <v>238</v>
      </c>
      <c r="H160" s="234" t="str">
        <f>Spielplan!$J85</f>
        <v>Lok Leipzig</v>
      </c>
      <c r="I160" s="169" t="str">
        <f>Spielplan!$L85</f>
        <v>Arsenal London</v>
      </c>
      <c r="J160" s="138">
        <f>IF(Spielplan!$M85="","",Spielplan!$M85)</f>
        <v>3</v>
      </c>
      <c r="K160" s="230">
        <f>IF(Spielplan!$O85="","",Spielplan!$O85)</f>
        <v>4</v>
      </c>
      <c r="U160" s="211" t="s">
        <v>255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142</v>
      </c>
    </row>
    <row r="161" spans="7:35" x14ac:dyDescent="0.2">
      <c r="G161" s="139" t="s">
        <v>239</v>
      </c>
      <c r="H161" s="234" t="str">
        <f>Spielplan!$J86</f>
        <v>FC Brügge</v>
      </c>
      <c r="I161" s="169" t="str">
        <f>Spielplan!$L86</f>
        <v>Borussia Dortmund</v>
      </c>
      <c r="J161" s="138">
        <f>IF(Spielplan!$M86="","",Spielplan!$M86)</f>
        <v>0</v>
      </c>
      <c r="K161" s="230">
        <f>IF(Spielplan!$O86="","",Spielplan!$O86)</f>
        <v>0</v>
      </c>
      <c r="U161" s="211" t="s">
        <v>256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142</v>
      </c>
    </row>
    <row r="162" spans="7:35" x14ac:dyDescent="0.2">
      <c r="G162" s="139" t="s">
        <v>240</v>
      </c>
      <c r="H162" s="234" t="str">
        <f>Spielplan!$J87</f>
        <v>Team D6</v>
      </c>
      <c r="I162" s="169" t="str">
        <f>Spielplan!$L87</f>
        <v>Team D3</v>
      </c>
      <c r="J162" s="138">
        <f>IF(Spielplan!$M87="","",Spielplan!$M87)</f>
        <v>5</v>
      </c>
      <c r="K162" s="230">
        <f>IF(Spielplan!$O87="","",Spielplan!$O87)</f>
        <v>1</v>
      </c>
      <c r="U162" s="211" t="s">
        <v>257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142</v>
      </c>
    </row>
    <row r="163" spans="7:35" x14ac:dyDescent="0.2">
      <c r="G163" s="139" t="s">
        <v>241</v>
      </c>
      <c r="H163" s="234" t="str">
        <f>Spielplan!$J88</f>
        <v>Team E6</v>
      </c>
      <c r="I163" s="169" t="str">
        <f>Spielplan!$L88</f>
        <v>Team E3</v>
      </c>
      <c r="J163" s="138">
        <f>IF(Spielplan!$M88="","",Spielplan!$M88)</f>
        <v>0</v>
      </c>
      <c r="K163" s="230">
        <f>IF(Spielplan!$O88="","",Spielplan!$O88)</f>
        <v>3</v>
      </c>
      <c r="U163" s="211" t="s">
        <v>258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142</v>
      </c>
    </row>
    <row r="164" spans="7:35" x14ac:dyDescent="0.2">
      <c r="G164" s="139" t="s">
        <v>242</v>
      </c>
      <c r="H164" s="234" t="str">
        <f>Spielplan!$J89</f>
        <v>Team F6</v>
      </c>
      <c r="I164" s="169" t="str">
        <f>Spielplan!$L89</f>
        <v>Team F3</v>
      </c>
      <c r="J164" s="138">
        <f>IF(Spielplan!$M89="","",Spielplan!$M89)</f>
        <v>1</v>
      </c>
      <c r="K164" s="230">
        <f>IF(Spielplan!$O89="","",Spielplan!$O89)</f>
        <v>2</v>
      </c>
      <c r="U164" s="211" t="s">
        <v>259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142</v>
      </c>
    </row>
    <row r="165" spans="7:35" x14ac:dyDescent="0.2">
      <c r="G165" s="139" t="s">
        <v>243</v>
      </c>
      <c r="H165" s="234" t="str">
        <f>Spielplan!$J90</f>
        <v>Maibach 1822 eV</v>
      </c>
      <c r="I165" s="169" t="str">
        <f>Spielplan!$L90</f>
        <v>Beinbruch SC</v>
      </c>
      <c r="J165" s="138">
        <f>IF(Spielplan!$M90="","",Spielplan!$M90)</f>
        <v>2</v>
      </c>
      <c r="K165" s="230">
        <f>IF(Spielplan!$O90="","",Spielplan!$O90)</f>
        <v>5</v>
      </c>
      <c r="U165" s="211" t="s">
        <v>260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142</v>
      </c>
    </row>
    <row r="166" spans="7:35" x14ac:dyDescent="0.2">
      <c r="G166" s="139" t="s">
        <v>244</v>
      </c>
      <c r="H166" s="234" t="str">
        <f>Spielplan!$J91</f>
        <v>FC Grönlingen</v>
      </c>
      <c r="I166" s="169" t="str">
        <f>Spielplan!$L91</f>
        <v>SC Waldbach</v>
      </c>
      <c r="J166" s="138">
        <f>IF(Spielplan!$M91="","",Spielplan!$M91)</f>
        <v>4</v>
      </c>
      <c r="K166" s="230">
        <f>IF(Spielplan!$O91="","",Spielplan!$O91)</f>
        <v>0</v>
      </c>
      <c r="U166" s="211" t="s">
        <v>261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142</v>
      </c>
    </row>
    <row r="167" spans="7:35" x14ac:dyDescent="0.2">
      <c r="G167" s="139" t="s">
        <v>245</v>
      </c>
      <c r="H167" s="234" t="str">
        <f>Spielplan!$J92</f>
        <v>HSV</v>
      </c>
      <c r="I167" s="169" t="str">
        <f>Spielplan!$L92</f>
        <v>FV Lübeck</v>
      </c>
      <c r="J167" s="138">
        <f>IF(Spielplan!$M92="","",Spielplan!$M92)</f>
        <v>0</v>
      </c>
      <c r="K167" s="230">
        <f>IF(Spielplan!$O92="","",Spielplan!$O92)</f>
        <v>6</v>
      </c>
      <c r="U167" s="211" t="s">
        <v>262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142</v>
      </c>
    </row>
    <row r="168" spans="7:35" x14ac:dyDescent="0.2">
      <c r="G168" s="139" t="s">
        <v>246</v>
      </c>
      <c r="H168" s="234" t="str">
        <f>Spielplan!$J93</f>
        <v>Team D4</v>
      </c>
      <c r="I168" s="169" t="str">
        <f>Spielplan!$L93</f>
        <v>Team D5</v>
      </c>
      <c r="J168" s="138">
        <f>IF(Spielplan!$M93="","",Spielplan!$M93)</f>
        <v>2</v>
      </c>
      <c r="K168" s="230">
        <f>IF(Spielplan!$O93="","",Spielplan!$O93)</f>
        <v>2</v>
      </c>
      <c r="U168" s="211" t="s">
        <v>263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142</v>
      </c>
    </row>
    <row r="169" spans="7:35" x14ac:dyDescent="0.2">
      <c r="G169" s="139" t="s">
        <v>247</v>
      </c>
      <c r="H169" s="234" t="str">
        <f>Spielplan!$J94</f>
        <v>Team E4</v>
      </c>
      <c r="I169" s="169" t="str">
        <f>Spielplan!$L94</f>
        <v>Team E5</v>
      </c>
      <c r="J169" s="138">
        <f>IF(Spielplan!$M94="","",Spielplan!$M94)</f>
        <v>3</v>
      </c>
      <c r="K169" s="230">
        <f>IF(Spielplan!$O94="","",Spielplan!$O94)</f>
        <v>4</v>
      </c>
      <c r="U169" s="211" t="s">
        <v>264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142</v>
      </c>
    </row>
    <row r="170" spans="7:35" x14ac:dyDescent="0.2">
      <c r="G170" s="139" t="s">
        <v>248</v>
      </c>
      <c r="H170" s="234" t="str">
        <f>Spielplan!$J95</f>
        <v>Team F4</v>
      </c>
      <c r="I170" s="169" t="str">
        <f>Spielplan!$L95</f>
        <v>Team F5</v>
      </c>
      <c r="J170" s="138">
        <f>IF(Spielplan!$M95="","",Spielplan!$M95)</f>
        <v>14</v>
      </c>
      <c r="K170" s="230">
        <f>IF(Spielplan!$O95="","",Spielplan!$O95)</f>
        <v>13</v>
      </c>
      <c r="U170" s="211" t="s">
        <v>265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142</v>
      </c>
    </row>
    <row r="171" spans="7:35" ht="12" customHeight="1" x14ac:dyDescent="0.2">
      <c r="G171" s="139" t="s">
        <v>249</v>
      </c>
      <c r="H171" s="234">
        <f>Spielplan!$J96</f>
        <v>0</v>
      </c>
      <c r="I171" s="169">
        <f>Spielplan!$L96</f>
        <v>0</v>
      </c>
      <c r="J171" s="138" t="str">
        <f>IF(Spielplan!$M96="","",Spielplan!$M96)</f>
        <v/>
      </c>
      <c r="K171" s="230" t="str">
        <f>IF(Spielplan!$O96="","",Spielplan!$O96)</f>
        <v/>
      </c>
      <c r="U171" s="211" t="s">
        <v>266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142</v>
      </c>
    </row>
    <row r="172" spans="7:35" ht="12" customHeight="1" x14ac:dyDescent="0.2">
      <c r="G172" s="139" t="s">
        <v>250</v>
      </c>
      <c r="H172" s="239">
        <f>Spielplan!$J97</f>
        <v>0</v>
      </c>
      <c r="I172" s="240">
        <f>Spielplan!$L97</f>
        <v>0</v>
      </c>
      <c r="J172" s="241" t="str">
        <f>IF(Spielplan!$M97="","",Spielplan!$M97)</f>
        <v/>
      </c>
      <c r="K172" s="242" t="str">
        <f>IF(Spielplan!$O97="","",Spielplan!$O97)</f>
        <v/>
      </c>
      <c r="U172" s="211" t="s">
        <v>267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142</v>
      </c>
    </row>
    <row r="173" spans="7:35" ht="12" customHeight="1" x14ac:dyDescent="0.2">
      <c r="G173" s="139" t="s">
        <v>251</v>
      </c>
      <c r="H173" s="239">
        <f>Spielplan!$J98</f>
        <v>0</v>
      </c>
      <c r="I173" s="240">
        <f>Spielplan!$L98</f>
        <v>0</v>
      </c>
      <c r="J173" s="241" t="str">
        <f>IF(Spielplan!$M98="","",Spielplan!$M98)</f>
        <v/>
      </c>
      <c r="K173" s="242" t="str">
        <f>IF(Spielplan!$O98="","",Spielplan!$O98)</f>
        <v/>
      </c>
      <c r="U173" s="211" t="s">
        <v>268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142</v>
      </c>
    </row>
    <row r="174" spans="7:35" ht="12" customHeight="1" x14ac:dyDescent="0.2">
      <c r="G174" s="139" t="s">
        <v>252</v>
      </c>
      <c r="H174" s="239">
        <f>Spielplan!$J99</f>
        <v>0</v>
      </c>
      <c r="I174" s="240">
        <f>Spielplan!$L99</f>
        <v>0</v>
      </c>
      <c r="J174" s="241" t="str">
        <f>IF(Spielplan!$M99="","",Spielplan!$M99)</f>
        <v/>
      </c>
      <c r="K174" s="242" t="str">
        <f>IF(Spielplan!$O99="","",Spielplan!$O99)</f>
        <v/>
      </c>
      <c r="U174" s="211" t="s">
        <v>269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142</v>
      </c>
    </row>
    <row r="175" spans="7:35" ht="12" customHeight="1" x14ac:dyDescent="0.2">
      <c r="G175" s="139" t="s">
        <v>253</v>
      </c>
      <c r="H175" s="239">
        <f>Spielplan!$J100</f>
        <v>0</v>
      </c>
      <c r="I175" s="240">
        <f>Spielplan!$L100</f>
        <v>0</v>
      </c>
      <c r="J175" s="241" t="str">
        <f>IF(Spielplan!$M100="","",Spielplan!$M100)</f>
        <v/>
      </c>
      <c r="K175" s="242" t="str">
        <f>IF(Spielplan!$O100="","",Spielplan!$O100)</f>
        <v/>
      </c>
      <c r="U175" s="211" t="s">
        <v>270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142</v>
      </c>
    </row>
    <row r="176" spans="7:35" ht="12" customHeight="1" x14ac:dyDescent="0.2">
      <c r="G176" s="139" t="s">
        <v>254</v>
      </c>
      <c r="H176" s="239">
        <f>Spielplan!$J101</f>
        <v>0</v>
      </c>
      <c r="I176" s="240">
        <f>Spielplan!$L101</f>
        <v>0</v>
      </c>
      <c r="J176" s="241" t="str">
        <f>IF(Spielplan!$M101="","",Spielplan!$M101)</f>
        <v/>
      </c>
      <c r="K176" s="242" t="str">
        <f>IF(Spielplan!$O101="","",Spielplan!$O101)</f>
        <v/>
      </c>
      <c r="U176" s="211" t="s">
        <v>271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142</v>
      </c>
    </row>
    <row r="177" spans="7:35" ht="12" customHeight="1" x14ac:dyDescent="0.2">
      <c r="G177" s="139" t="s">
        <v>255</v>
      </c>
      <c r="H177" s="239">
        <f>Spielplan!$J102</f>
        <v>0</v>
      </c>
      <c r="I177" s="240">
        <f>Spielplan!$L102</f>
        <v>0</v>
      </c>
      <c r="J177" s="241" t="str">
        <f>IF(Spielplan!$M102="","",Spielplan!$M102)</f>
        <v/>
      </c>
      <c r="K177" s="242" t="str">
        <f>IF(Spielplan!$O102="","",Spielplan!$O102)</f>
        <v/>
      </c>
      <c r="U177" s="211" t="s">
        <v>272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142</v>
      </c>
    </row>
    <row r="178" spans="7:35" ht="12" customHeight="1" x14ac:dyDescent="0.2">
      <c r="G178" s="139" t="s">
        <v>256</v>
      </c>
      <c r="H178" s="239">
        <f>Spielplan!$J103</f>
        <v>0</v>
      </c>
      <c r="I178" s="240">
        <f>Spielplan!$L103</f>
        <v>0</v>
      </c>
      <c r="J178" s="241" t="str">
        <f>IF(Spielplan!$M103="","",Spielplan!$M103)</f>
        <v/>
      </c>
      <c r="K178" s="242" t="str">
        <f>IF(Spielplan!$O103="","",Spielplan!$O103)</f>
        <v/>
      </c>
      <c r="U178" s="211" t="s">
        <v>273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142</v>
      </c>
    </row>
    <row r="179" spans="7:35" ht="12" customHeight="1" x14ac:dyDescent="0.2">
      <c r="G179" s="139" t="s">
        <v>257</v>
      </c>
      <c r="H179" s="239">
        <f>Spielplan!$J104</f>
        <v>0</v>
      </c>
      <c r="I179" s="240">
        <f>Spielplan!$L104</f>
        <v>0</v>
      </c>
      <c r="J179" s="241" t="str">
        <f>IF(Spielplan!$M104="","",Spielplan!$M104)</f>
        <v/>
      </c>
      <c r="K179" s="242" t="str">
        <f>IF(Spielplan!$O104="","",Spielplan!$O104)</f>
        <v/>
      </c>
      <c r="U179" s="211" t="s">
        <v>274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142</v>
      </c>
    </row>
    <row r="180" spans="7:35" ht="12" customHeight="1" x14ac:dyDescent="0.2">
      <c r="G180" s="139" t="s">
        <v>258</v>
      </c>
      <c r="H180" s="239">
        <f>Spielplan!$J105</f>
        <v>0</v>
      </c>
      <c r="I180" s="240">
        <f>Spielplan!$L105</f>
        <v>0</v>
      </c>
      <c r="J180" s="241" t="str">
        <f>IF(Spielplan!$M105="","",Spielplan!$M105)</f>
        <v/>
      </c>
      <c r="K180" s="242" t="str">
        <f>IF(Spielplan!$O105="","",Spielplan!$O105)</f>
        <v/>
      </c>
      <c r="U180" s="211" t="s">
        <v>275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142</v>
      </c>
    </row>
    <row r="181" spans="7:35" ht="12" customHeight="1" x14ac:dyDescent="0.2">
      <c r="G181" s="139" t="s">
        <v>259</v>
      </c>
      <c r="H181" s="239">
        <f>Spielplan!$J106</f>
        <v>0</v>
      </c>
      <c r="I181" s="240">
        <f>Spielplan!$L106</f>
        <v>0</v>
      </c>
      <c r="J181" s="241" t="str">
        <f>IF(Spielplan!$M106="","",Spielplan!$M106)</f>
        <v/>
      </c>
      <c r="K181" s="242" t="str">
        <f>IF(Spielplan!$O106="","",Spielplan!$O106)</f>
        <v/>
      </c>
      <c r="U181" s="211" t="s">
        <v>276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142</v>
      </c>
    </row>
    <row r="182" spans="7:35" ht="12" customHeight="1" x14ac:dyDescent="0.2">
      <c r="G182" s="139" t="s">
        <v>260</v>
      </c>
      <c r="H182" s="239">
        <f>Spielplan!$J107</f>
        <v>0</v>
      </c>
      <c r="I182" s="240">
        <f>Spielplan!$L107</f>
        <v>0</v>
      </c>
      <c r="J182" s="241" t="str">
        <f>IF(Spielplan!$M107="","",Spielplan!$M107)</f>
        <v/>
      </c>
      <c r="K182" s="242" t="str">
        <f>IF(Spielplan!$O107="","",Spielplan!$O107)</f>
        <v/>
      </c>
      <c r="U182" s="211" t="s">
        <v>277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142</v>
      </c>
    </row>
    <row r="183" spans="7:35" x14ac:dyDescent="0.2">
      <c r="G183" s="139" t="s">
        <v>261</v>
      </c>
      <c r="H183" s="239">
        <f>Spielplan!$J108</f>
        <v>0</v>
      </c>
      <c r="I183" s="240">
        <f>Spielplan!$L108</f>
        <v>0</v>
      </c>
      <c r="J183" s="241" t="str">
        <f>IF(Spielplan!$M108="","",Spielplan!$M108)</f>
        <v/>
      </c>
      <c r="K183" s="242" t="str">
        <f>IF(Spielplan!$O108="","",Spielplan!$O108)</f>
        <v/>
      </c>
      <c r="U183" s="211" t="s">
        <v>278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142</v>
      </c>
    </row>
    <row r="184" spans="7:35" x14ac:dyDescent="0.2">
      <c r="G184" s="139" t="s">
        <v>262</v>
      </c>
      <c r="H184" s="239">
        <f>Spielplan!$J109</f>
        <v>0</v>
      </c>
      <c r="I184" s="240">
        <f>Spielplan!$L109</f>
        <v>0</v>
      </c>
      <c r="J184" s="241" t="str">
        <f>IF(Spielplan!$M109="","",Spielplan!$M109)</f>
        <v/>
      </c>
      <c r="K184" s="242" t="str">
        <f>IF(Spielplan!$O109="","",Spielplan!$O109)</f>
        <v/>
      </c>
      <c r="U184" s="211" t="s">
        <v>279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142</v>
      </c>
    </row>
    <row r="185" spans="7:35" x14ac:dyDescent="0.2">
      <c r="G185" s="139" t="s">
        <v>263</v>
      </c>
      <c r="H185" s="239">
        <f>Spielplan!$J110</f>
        <v>0</v>
      </c>
      <c r="I185" s="240">
        <f>Spielplan!$L110</f>
        <v>0</v>
      </c>
      <c r="J185" s="241" t="str">
        <f>IF(Spielplan!$M110="","",Spielplan!$M110)</f>
        <v/>
      </c>
      <c r="K185" s="242" t="str">
        <f>IF(Spielplan!$O110="","",Spielplan!$O110)</f>
        <v/>
      </c>
      <c r="U185" s="211" t="s">
        <v>280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142</v>
      </c>
    </row>
    <row r="186" spans="7:35" x14ac:dyDescent="0.2">
      <c r="G186" s="139" t="s">
        <v>264</v>
      </c>
      <c r="H186" s="239">
        <f>Spielplan!$J111</f>
        <v>0</v>
      </c>
      <c r="I186" s="240">
        <f>Spielplan!$L111</f>
        <v>0</v>
      </c>
      <c r="J186" s="241" t="str">
        <f>IF(Spielplan!$M111="","",Spielplan!$M111)</f>
        <v/>
      </c>
      <c r="K186" s="242" t="str">
        <f>IF(Spielplan!$O111="","",Spielplan!$O111)</f>
        <v/>
      </c>
      <c r="U186" s="211" t="s">
        <v>281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142</v>
      </c>
    </row>
    <row r="187" spans="7:35" x14ac:dyDescent="0.2">
      <c r="G187" s="139" t="s">
        <v>265</v>
      </c>
      <c r="H187" s="239">
        <f>Spielplan!$J112</f>
        <v>0</v>
      </c>
      <c r="I187" s="240">
        <f>Spielplan!$L112</f>
        <v>0</v>
      </c>
      <c r="J187" s="241" t="str">
        <f>IF(Spielplan!$M112="","",Spielplan!$M112)</f>
        <v/>
      </c>
      <c r="K187" s="242" t="str">
        <f>IF(Spielplan!$O112="","",Spielplan!$O112)</f>
        <v/>
      </c>
      <c r="U187" s="211" t="s">
        <v>282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142</v>
      </c>
    </row>
    <row r="188" spans="7:35" x14ac:dyDescent="0.2">
      <c r="G188" s="139" t="s">
        <v>266</v>
      </c>
      <c r="H188" s="239">
        <f>Spielplan!$J113</f>
        <v>0</v>
      </c>
      <c r="I188" s="240">
        <f>Spielplan!$L113</f>
        <v>0</v>
      </c>
      <c r="J188" s="241" t="str">
        <f>IF(Spielplan!$M113="","",Spielplan!$M113)</f>
        <v/>
      </c>
      <c r="K188" s="242" t="str">
        <f>IF(Spielplan!$O113="","",Spielplan!$O113)</f>
        <v/>
      </c>
      <c r="U188" s="211" t="s">
        <v>283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142</v>
      </c>
    </row>
    <row r="189" spans="7:35" x14ac:dyDescent="0.2">
      <c r="G189" s="139" t="s">
        <v>267</v>
      </c>
      <c r="H189" s="239">
        <f>Spielplan!$J114</f>
        <v>0</v>
      </c>
      <c r="I189" s="240">
        <f>Spielplan!$L114</f>
        <v>0</v>
      </c>
      <c r="J189" s="241" t="str">
        <f>IF(Spielplan!$M114="","",Spielplan!$M114)</f>
        <v/>
      </c>
      <c r="K189" s="242" t="str">
        <f>IF(Spielplan!$O114="","",Spielplan!$O114)</f>
        <v/>
      </c>
      <c r="U189" s="211" t="s">
        <v>284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142</v>
      </c>
    </row>
    <row r="190" spans="7:35" x14ac:dyDescent="0.2">
      <c r="G190" s="139" t="s">
        <v>268</v>
      </c>
      <c r="H190" s="239">
        <f>Spielplan!$J115</f>
        <v>0</v>
      </c>
      <c r="I190" s="240">
        <f>Spielplan!$L115</f>
        <v>0</v>
      </c>
      <c r="J190" s="241" t="str">
        <f>IF(Spielplan!$M115="","",Spielplan!$M115)</f>
        <v/>
      </c>
      <c r="K190" s="242" t="str">
        <f>IF(Spielplan!$O115="","",Spielplan!$O115)</f>
        <v/>
      </c>
      <c r="U190" s="211" t="s">
        <v>285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142</v>
      </c>
    </row>
    <row r="191" spans="7:35" x14ac:dyDescent="0.2">
      <c r="G191" s="139" t="s">
        <v>269</v>
      </c>
      <c r="H191" s="239">
        <f>Spielplan!$J116</f>
        <v>0</v>
      </c>
      <c r="I191" s="240">
        <f>Spielplan!$L116</f>
        <v>0</v>
      </c>
      <c r="J191" s="241" t="str">
        <f>IF(Spielplan!$M116="","",Spielplan!$M116)</f>
        <v/>
      </c>
      <c r="K191" s="242" t="str">
        <f>IF(Spielplan!$O116="","",Spielplan!$O116)</f>
        <v/>
      </c>
      <c r="U191" s="211" t="s">
        <v>286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142</v>
      </c>
    </row>
    <row r="192" spans="7:35" x14ac:dyDescent="0.2">
      <c r="G192" s="139" t="s">
        <v>270</v>
      </c>
      <c r="H192" s="239">
        <f>Spielplan!$J117</f>
        <v>0</v>
      </c>
      <c r="I192" s="240">
        <f>Spielplan!$L117</f>
        <v>0</v>
      </c>
      <c r="J192" s="241" t="str">
        <f>IF(Spielplan!$M117="","",Spielplan!$M117)</f>
        <v/>
      </c>
      <c r="K192" s="242" t="str">
        <f>IF(Spielplan!$O117="","",Spielplan!$O117)</f>
        <v/>
      </c>
      <c r="U192" s="211" t="s">
        <v>287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142</v>
      </c>
    </row>
    <row r="193" spans="7:35" x14ac:dyDescent="0.2">
      <c r="G193" s="139" t="s">
        <v>271</v>
      </c>
      <c r="H193" s="239">
        <f>Spielplan!$J118</f>
        <v>0</v>
      </c>
      <c r="I193" s="240">
        <f>Spielplan!$L118</f>
        <v>0</v>
      </c>
      <c r="J193" s="241" t="str">
        <f>IF(Spielplan!$M118="","",Spielplan!$M118)</f>
        <v/>
      </c>
      <c r="K193" s="242" t="str">
        <f>IF(Spielplan!$O118="","",Spielplan!$O118)</f>
        <v/>
      </c>
      <c r="U193" s="211" t="s">
        <v>288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142</v>
      </c>
    </row>
    <row r="194" spans="7:35" x14ac:dyDescent="0.2">
      <c r="G194" s="139" t="s">
        <v>272</v>
      </c>
      <c r="H194" s="239">
        <f>Spielplan!$J119</f>
        <v>0</v>
      </c>
      <c r="I194" s="240">
        <f>Spielplan!$L119</f>
        <v>0</v>
      </c>
      <c r="J194" s="241" t="str">
        <f>IF(Spielplan!$M119="","",Spielplan!$M119)</f>
        <v/>
      </c>
      <c r="K194" s="242" t="str">
        <f>IF(Spielplan!$O119="","",Spielplan!$O119)</f>
        <v/>
      </c>
      <c r="U194" s="211" t="s">
        <v>289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142</v>
      </c>
    </row>
    <row r="195" spans="7:35" x14ac:dyDescent="0.2">
      <c r="G195" s="139" t="s">
        <v>273</v>
      </c>
      <c r="H195" s="239">
        <f>Spielplan!$J120</f>
        <v>0</v>
      </c>
      <c r="I195" s="240">
        <f>Spielplan!$L120</f>
        <v>0</v>
      </c>
      <c r="J195" s="241" t="str">
        <f>IF(Spielplan!$M120="","",Spielplan!$M120)</f>
        <v/>
      </c>
      <c r="K195" s="242" t="str">
        <f>IF(Spielplan!$O120="","",Spielplan!$O120)</f>
        <v/>
      </c>
      <c r="U195" s="211" t="s">
        <v>290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142</v>
      </c>
    </row>
    <row r="196" spans="7:35" x14ac:dyDescent="0.2">
      <c r="G196" s="139" t="s">
        <v>274</v>
      </c>
      <c r="H196" s="239">
        <f>Spielplan!$J121</f>
        <v>0</v>
      </c>
      <c r="I196" s="240">
        <f>Spielplan!$L121</f>
        <v>0</v>
      </c>
      <c r="J196" s="241" t="str">
        <f>IF(Spielplan!$M121="","",Spielplan!$M121)</f>
        <v/>
      </c>
      <c r="K196" s="242" t="str">
        <f>IF(Spielplan!$O121="","",Spielplan!$O121)</f>
        <v/>
      </c>
      <c r="U196" s="211" t="s">
        <v>291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142</v>
      </c>
    </row>
    <row r="197" spans="7:35" x14ac:dyDescent="0.2">
      <c r="G197" s="139" t="s">
        <v>275</v>
      </c>
      <c r="H197" s="239">
        <f>Spielplan!$J122</f>
        <v>0</v>
      </c>
      <c r="I197" s="240">
        <f>Spielplan!$L122</f>
        <v>0</v>
      </c>
      <c r="J197" s="241" t="str">
        <f>IF(Spielplan!$M122="","",Spielplan!$M122)</f>
        <v/>
      </c>
      <c r="K197" s="242" t="str">
        <f>IF(Spielplan!$O122="","",Spielplan!$O122)</f>
        <v/>
      </c>
      <c r="U197" s="211" t="s">
        <v>292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142</v>
      </c>
    </row>
    <row r="198" spans="7:35" x14ac:dyDescent="0.2">
      <c r="G198" s="139" t="s">
        <v>276</v>
      </c>
      <c r="H198" s="239">
        <f>Spielplan!$J123</f>
        <v>0</v>
      </c>
      <c r="I198" s="240">
        <f>Spielplan!$L123</f>
        <v>0</v>
      </c>
      <c r="J198" s="241" t="str">
        <f>IF(Spielplan!$M123="","",Spielplan!$M123)</f>
        <v/>
      </c>
      <c r="K198" s="242" t="str">
        <f>IF(Spielplan!$O123="","",Spielplan!$O123)</f>
        <v/>
      </c>
      <c r="U198" s="211" t="s">
        <v>293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142</v>
      </c>
    </row>
    <row r="199" spans="7:35" x14ac:dyDescent="0.2">
      <c r="G199" s="139" t="s">
        <v>277</v>
      </c>
      <c r="H199" s="239">
        <f>Spielplan!$J124</f>
        <v>0</v>
      </c>
      <c r="I199" s="240">
        <f>Spielplan!$L124</f>
        <v>0</v>
      </c>
      <c r="J199" s="241" t="str">
        <f>IF(Spielplan!$M124="","",Spielplan!$M124)</f>
        <v/>
      </c>
      <c r="K199" s="242" t="str">
        <f>IF(Spielplan!$O124="","",Spielplan!$O124)</f>
        <v/>
      </c>
      <c r="U199" s="211" t="s">
        <v>294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142</v>
      </c>
    </row>
    <row r="200" spans="7:35" x14ac:dyDescent="0.2">
      <c r="G200" s="139" t="s">
        <v>278</v>
      </c>
      <c r="H200" s="239">
        <f>Spielplan!$J125</f>
        <v>0</v>
      </c>
      <c r="I200" s="240">
        <f>Spielplan!$L125</f>
        <v>0</v>
      </c>
      <c r="J200" s="241" t="str">
        <f>IF(Spielplan!$M125="","",Spielplan!$M125)</f>
        <v/>
      </c>
      <c r="K200" s="242" t="str">
        <f>IF(Spielplan!$O125="","",Spielplan!$O125)</f>
        <v/>
      </c>
      <c r="U200" s="211" t="s">
        <v>295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142</v>
      </c>
    </row>
    <row r="201" spans="7:35" x14ac:dyDescent="0.2">
      <c r="G201" s="139" t="s">
        <v>279</v>
      </c>
      <c r="H201" s="239">
        <f>Spielplan!$J126</f>
        <v>0</v>
      </c>
      <c r="I201" s="240">
        <f>Spielplan!$L126</f>
        <v>0</v>
      </c>
      <c r="J201" s="241" t="str">
        <f>IF(Spielplan!$M126="","",Spielplan!$M126)</f>
        <v/>
      </c>
      <c r="K201" s="242" t="str">
        <f>IF(Spielplan!$O126="","",Spielplan!$O126)</f>
        <v/>
      </c>
      <c r="U201" s="211" t="s">
        <v>296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142</v>
      </c>
    </row>
    <row r="202" spans="7:35" x14ac:dyDescent="0.2">
      <c r="G202" s="139" t="s">
        <v>280</v>
      </c>
      <c r="H202" s="239">
        <f>Spielplan!$J127</f>
        <v>0</v>
      </c>
      <c r="I202" s="240">
        <f>Spielplan!$L127</f>
        <v>0</v>
      </c>
      <c r="J202" s="241" t="str">
        <f>IF(Spielplan!$M127="","",Spielplan!$M127)</f>
        <v/>
      </c>
      <c r="K202" s="242" t="str">
        <f>IF(Spielplan!$O127="","",Spielplan!$O127)</f>
        <v/>
      </c>
      <c r="U202" s="211" t="s">
        <v>297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142</v>
      </c>
    </row>
    <row r="203" spans="7:35" x14ac:dyDescent="0.2">
      <c r="G203" s="139" t="s">
        <v>281</v>
      </c>
      <c r="H203" s="239">
        <f>Spielplan!$J128</f>
        <v>0</v>
      </c>
      <c r="I203" s="240">
        <f>Spielplan!$L128</f>
        <v>0</v>
      </c>
      <c r="J203" s="241" t="str">
        <f>IF(Spielplan!$M128="","",Spielplan!$M128)</f>
        <v/>
      </c>
      <c r="K203" s="242" t="str">
        <f>IF(Spielplan!$O128="","",Spielplan!$O128)</f>
        <v/>
      </c>
      <c r="U203" s="211" t="s">
        <v>298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142</v>
      </c>
    </row>
    <row r="204" spans="7:35" x14ac:dyDescent="0.2">
      <c r="G204" s="139" t="s">
        <v>282</v>
      </c>
      <c r="H204" s="239">
        <f>Spielplan!$J129</f>
        <v>0</v>
      </c>
      <c r="I204" s="240">
        <f>Spielplan!$L129</f>
        <v>0</v>
      </c>
      <c r="J204" s="241" t="str">
        <f>IF(Spielplan!$M129="","",Spielplan!$M129)</f>
        <v/>
      </c>
      <c r="K204" s="242" t="str">
        <f>IF(Spielplan!$O129="","",Spielplan!$O129)</f>
        <v/>
      </c>
      <c r="U204" s="211" t="s">
        <v>299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142</v>
      </c>
    </row>
    <row r="205" spans="7:35" x14ac:dyDescent="0.2">
      <c r="G205" s="139" t="s">
        <v>283</v>
      </c>
      <c r="H205" s="239">
        <f>Spielplan!$J130</f>
        <v>0</v>
      </c>
      <c r="I205" s="240">
        <f>Spielplan!$L130</f>
        <v>0</v>
      </c>
      <c r="J205" s="241" t="str">
        <f>IF(Spielplan!$M130="","",Spielplan!$M130)</f>
        <v/>
      </c>
      <c r="K205" s="242" t="str">
        <f>IF(Spielplan!$O130="","",Spielplan!$O130)</f>
        <v/>
      </c>
      <c r="U205" s="211" t="s">
        <v>300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142</v>
      </c>
    </row>
    <row r="206" spans="7:35" x14ac:dyDescent="0.2">
      <c r="G206" s="139" t="s">
        <v>284</v>
      </c>
      <c r="H206" s="239">
        <f>Spielplan!$J131</f>
        <v>0</v>
      </c>
      <c r="I206" s="240">
        <f>Spielplan!$L131</f>
        <v>0</v>
      </c>
      <c r="J206" s="241" t="str">
        <f>IF(Spielplan!$M131="","",Spielplan!$M131)</f>
        <v/>
      </c>
      <c r="K206" s="242" t="str">
        <f>IF(Spielplan!$O131="","",Spielplan!$O131)</f>
        <v/>
      </c>
      <c r="U206" s="211" t="s">
        <v>301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142</v>
      </c>
    </row>
    <row r="207" spans="7:35" x14ac:dyDescent="0.2">
      <c r="G207" s="139" t="s">
        <v>285</v>
      </c>
      <c r="H207" s="239">
        <f>Spielplan!$J132</f>
        <v>0</v>
      </c>
      <c r="I207" s="240">
        <f>Spielplan!$L132</f>
        <v>0</v>
      </c>
      <c r="J207" s="241" t="str">
        <f>IF(Spielplan!$M132="","",Spielplan!$M132)</f>
        <v/>
      </c>
      <c r="K207" s="242" t="str">
        <f>IF(Spielplan!$O132="","",Spielplan!$O132)</f>
        <v/>
      </c>
      <c r="U207" s="211" t="s">
        <v>302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142</v>
      </c>
    </row>
    <row r="208" spans="7:35" x14ac:dyDescent="0.2">
      <c r="G208" s="139" t="s">
        <v>286</v>
      </c>
      <c r="H208" s="239">
        <f>Spielplan!$J133</f>
        <v>0</v>
      </c>
      <c r="I208" s="240">
        <f>Spielplan!$L133</f>
        <v>0</v>
      </c>
      <c r="J208" s="241" t="str">
        <f>IF(Spielplan!$M133="","",Spielplan!$M133)</f>
        <v/>
      </c>
      <c r="K208" s="242" t="str">
        <f>IF(Spielplan!$O133="","",Spielplan!$O133)</f>
        <v/>
      </c>
      <c r="U208" s="211" t="s">
        <v>303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287</v>
      </c>
      <c r="H209" s="239">
        <f>Spielplan!$J134</f>
        <v>0</v>
      </c>
      <c r="I209" s="240">
        <f>Spielplan!$L134</f>
        <v>0</v>
      </c>
      <c r="J209" s="241" t="str">
        <f>IF(Spielplan!$M134="","",Spielplan!$M134)</f>
        <v/>
      </c>
      <c r="K209" s="242" t="str">
        <f>IF(Spielplan!$O134="","",Spielplan!$O134)</f>
        <v/>
      </c>
      <c r="U209" s="211" t="s">
        <v>304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288</v>
      </c>
      <c r="H210" s="239">
        <f>Spielplan!$J135</f>
        <v>0</v>
      </c>
      <c r="I210" s="240">
        <f>Spielplan!$L135</f>
        <v>0</v>
      </c>
      <c r="J210" s="241" t="str">
        <f>IF(Spielplan!$M135="","",Spielplan!$M135)</f>
        <v/>
      </c>
      <c r="K210" s="242" t="str">
        <f>IF(Spielplan!$O135="","",Spielplan!$O135)</f>
        <v/>
      </c>
      <c r="U210" s="211" t="s">
        <v>305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289</v>
      </c>
      <c r="H211" s="239">
        <f>Spielplan!$J136</f>
        <v>0</v>
      </c>
      <c r="I211" s="240">
        <f>Spielplan!$L136</f>
        <v>0</v>
      </c>
      <c r="J211" s="241" t="str">
        <f>IF(Spielplan!$M136="","",Spielplan!$M136)</f>
        <v/>
      </c>
      <c r="K211" s="242" t="str">
        <f>IF(Spielplan!$O136="","",Spielplan!$O136)</f>
        <v/>
      </c>
      <c r="U211" s="211" t="s">
        <v>306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290</v>
      </c>
      <c r="H212" s="239">
        <f>Spielplan!$J137</f>
        <v>0</v>
      </c>
      <c r="I212" s="240">
        <f>Spielplan!$L137</f>
        <v>0</v>
      </c>
      <c r="J212" s="241" t="str">
        <f>IF(Spielplan!$M137="","",Spielplan!$M137)</f>
        <v/>
      </c>
      <c r="K212" s="242" t="str">
        <f>IF(Spielplan!$O137="","",Spielplan!$O137)</f>
        <v/>
      </c>
      <c r="U212" s="211" t="s">
        <v>307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291</v>
      </c>
      <c r="H213" s="239">
        <f>Spielplan!$J138</f>
        <v>0</v>
      </c>
      <c r="I213" s="240">
        <f>Spielplan!$L138</f>
        <v>0</v>
      </c>
      <c r="J213" s="241" t="str">
        <f>IF(Spielplan!$M138="","",Spielplan!$M138)</f>
        <v/>
      </c>
      <c r="K213" s="242" t="str">
        <f>IF(Spielplan!$O138="","",Spielplan!$O138)</f>
        <v/>
      </c>
      <c r="U213" s="211" t="s">
        <v>308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292</v>
      </c>
      <c r="H214" s="239">
        <f>Spielplan!$J139</f>
        <v>0</v>
      </c>
      <c r="I214" s="240">
        <f>Spielplan!$L139</f>
        <v>0</v>
      </c>
      <c r="J214" s="241" t="str">
        <f>IF(Spielplan!$M139="","",Spielplan!$M139)</f>
        <v/>
      </c>
      <c r="K214" s="242" t="str">
        <f>IF(Spielplan!$O139="","",Spielplan!$O139)</f>
        <v/>
      </c>
      <c r="U214" s="211" t="s">
        <v>309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293</v>
      </c>
      <c r="H215" s="239">
        <f>Spielplan!$J140</f>
        <v>0</v>
      </c>
      <c r="I215" s="240">
        <f>Spielplan!$L140</f>
        <v>0</v>
      </c>
      <c r="J215" s="241" t="str">
        <f>IF(Spielplan!$M140="","",Spielplan!$M140)</f>
        <v/>
      </c>
      <c r="K215" s="242" t="str">
        <f>IF(Spielplan!$O140="","",Spielplan!$O140)</f>
        <v/>
      </c>
      <c r="U215" s="211" t="s">
        <v>310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294</v>
      </c>
      <c r="H216" s="239">
        <f>Spielplan!$J141</f>
        <v>0</v>
      </c>
      <c r="I216" s="240">
        <f>Spielplan!$L141</f>
        <v>0</v>
      </c>
      <c r="J216" s="241" t="str">
        <f>IF(Spielplan!$M141="","",Spielplan!$M141)</f>
        <v/>
      </c>
      <c r="K216" s="242" t="str">
        <f>IF(Spielplan!$O141="","",Spielplan!$O141)</f>
        <v/>
      </c>
      <c r="U216" s="211" t="s">
        <v>311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295</v>
      </c>
      <c r="H217" s="239">
        <f>Spielplan!$J142</f>
        <v>0</v>
      </c>
      <c r="I217" s="240">
        <f>Spielplan!$L142</f>
        <v>0</v>
      </c>
      <c r="J217" s="241" t="str">
        <f>IF(Spielplan!$M142="","",Spielplan!$M142)</f>
        <v/>
      </c>
      <c r="K217" s="242" t="str">
        <f>IF(Spielplan!$O142="","",Spielplan!$O142)</f>
        <v/>
      </c>
      <c r="U217" s="211" t="s">
        <v>312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296</v>
      </c>
      <c r="H218" s="239">
        <f>Spielplan!$J143</f>
        <v>0</v>
      </c>
      <c r="I218" s="240">
        <f>Spielplan!$L143</f>
        <v>0</v>
      </c>
      <c r="J218" s="241" t="str">
        <f>IF(Spielplan!$M143="","",Spielplan!$M143)</f>
        <v/>
      </c>
      <c r="K218" s="242" t="str">
        <f>IF(Spielplan!$O143="","",Spielplan!$O143)</f>
        <v/>
      </c>
      <c r="U218" s="211" t="s">
        <v>313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297</v>
      </c>
      <c r="H219" s="239">
        <f>Spielplan!$J144</f>
        <v>0</v>
      </c>
      <c r="I219" s="240">
        <f>Spielplan!$L144</f>
        <v>0</v>
      </c>
      <c r="J219" s="241" t="str">
        <f>IF(Spielplan!$M144="","",Spielplan!$M144)</f>
        <v/>
      </c>
      <c r="K219" s="242" t="str">
        <f>IF(Spielplan!$O144="","",Spielplan!$O144)</f>
        <v/>
      </c>
      <c r="U219" s="211" t="s">
        <v>314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298</v>
      </c>
      <c r="H220" s="239">
        <f>Spielplan!$J145</f>
        <v>0</v>
      </c>
      <c r="I220" s="240">
        <f>Spielplan!$L145</f>
        <v>0</v>
      </c>
      <c r="J220" s="241" t="str">
        <f>IF(Spielplan!$M145="","",Spielplan!$M145)</f>
        <v/>
      </c>
      <c r="K220" s="242" t="str">
        <f>IF(Spielplan!$O145="","",Spielplan!$O145)</f>
        <v/>
      </c>
      <c r="U220" s="211" t="s">
        <v>315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299</v>
      </c>
      <c r="H221" s="239">
        <f>Spielplan!$J146</f>
        <v>0</v>
      </c>
      <c r="I221" s="240">
        <f>Spielplan!$L146</f>
        <v>0</v>
      </c>
      <c r="J221" s="241" t="str">
        <f>IF(Spielplan!$M146="","",Spielplan!$M146)</f>
        <v/>
      </c>
      <c r="K221" s="242" t="str">
        <f>IF(Spielplan!$O146="","",Spielplan!$O146)</f>
        <v/>
      </c>
      <c r="U221" s="211" t="s">
        <v>316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300</v>
      </c>
      <c r="H222" s="239">
        <f>Spielplan!$J147</f>
        <v>0</v>
      </c>
      <c r="I222" s="240">
        <f>Spielplan!$L147</f>
        <v>0</v>
      </c>
      <c r="J222" s="241" t="str">
        <f>IF(Spielplan!$M147="","",Spielplan!$M147)</f>
        <v/>
      </c>
      <c r="K222" s="242" t="str">
        <f>IF(Spielplan!$O147="","",Spielplan!$O147)</f>
        <v/>
      </c>
      <c r="U222" s="211" t="s">
        <v>317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301</v>
      </c>
      <c r="H223" s="239">
        <f>Spielplan!$J148</f>
        <v>0</v>
      </c>
      <c r="I223" s="240">
        <f>Spielplan!$L148</f>
        <v>0</v>
      </c>
      <c r="J223" s="241" t="str">
        <f>IF(Spielplan!$M148="","",Spielplan!$M148)</f>
        <v/>
      </c>
      <c r="K223" s="242" t="str">
        <f>IF(Spielplan!$O148="","",Spielplan!$O148)</f>
        <v/>
      </c>
      <c r="U223" s="211" t="s">
        <v>318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302</v>
      </c>
      <c r="H224" s="239">
        <f>Spielplan!$J149</f>
        <v>0</v>
      </c>
      <c r="I224" s="240">
        <f>Spielplan!$L149</f>
        <v>0</v>
      </c>
      <c r="J224" s="241" t="str">
        <f>IF(Spielplan!$M149="","",Spielplan!$M149)</f>
        <v/>
      </c>
      <c r="K224" s="242" t="str">
        <f>IF(Spielplan!$O149="","",Spielplan!$O149)</f>
        <v/>
      </c>
      <c r="N224" s="243" t="str">
        <f>""</f>
        <v/>
      </c>
      <c r="O224" s="243" t="str">
        <f>""</f>
        <v/>
      </c>
      <c r="P224" s="243" t="str">
        <f>""</f>
        <v/>
      </c>
      <c r="Q224" s="243" t="str">
        <f>""</f>
        <v/>
      </c>
      <c r="R224" s="243" t="str">
        <f>""</f>
        <v/>
      </c>
      <c r="S224" s="243" t="str">
        <f>""</f>
        <v/>
      </c>
      <c r="T224" s="243" t="str">
        <f>""</f>
        <v/>
      </c>
      <c r="U224" s="211" t="s">
        <v>319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303</v>
      </c>
      <c r="H225" s="239">
        <f>Spielplan!$J150</f>
        <v>0</v>
      </c>
      <c r="I225" s="240">
        <f>Spielplan!$L150</f>
        <v>0</v>
      </c>
      <c r="J225" s="241" t="str">
        <f>IF(Spielplan!$M150="","",Spielplan!$M150)</f>
        <v/>
      </c>
      <c r="K225" s="242" t="str">
        <f>IF(Spielplan!$O150="","",Spielplan!$O150)</f>
        <v/>
      </c>
      <c r="U225" s="211" t="s">
        <v>320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304</v>
      </c>
      <c r="H226" s="239">
        <f>Spielplan!$J151</f>
        <v>0</v>
      </c>
      <c r="I226" s="240">
        <f>Spielplan!$L151</f>
        <v>0</v>
      </c>
      <c r="J226" s="241" t="str">
        <f>IF(Spielplan!$M151="","",Spielplan!$M151)</f>
        <v/>
      </c>
      <c r="K226" s="242" t="str">
        <f>IF(Spielplan!$O151="","",Spielplan!$O151)</f>
        <v/>
      </c>
      <c r="U226" s="211" t="s">
        <v>321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305</v>
      </c>
      <c r="H227" s="239">
        <f>Spielplan!$J152</f>
        <v>0</v>
      </c>
      <c r="I227" s="240">
        <f>Spielplan!$L152</f>
        <v>0</v>
      </c>
      <c r="J227" s="241" t="str">
        <f>IF(Spielplan!$M152="","",Spielplan!$M152)</f>
        <v/>
      </c>
      <c r="K227" s="242" t="str">
        <f>IF(Spielplan!$O152="","",Spielplan!$O152)</f>
        <v/>
      </c>
      <c r="U227" s="211" t="s">
        <v>322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306</v>
      </c>
      <c r="H228" s="239">
        <f>Spielplan!$J153</f>
        <v>0</v>
      </c>
      <c r="I228" s="240">
        <f>Spielplan!$L153</f>
        <v>0</v>
      </c>
      <c r="J228" s="241" t="str">
        <f>IF(Spielplan!$M153="","",Spielplan!$M153)</f>
        <v/>
      </c>
      <c r="K228" s="242" t="str">
        <f>IF(Spielplan!$O153="","",Spielplan!$O153)</f>
        <v/>
      </c>
      <c r="U228" s="211" t="s">
        <v>323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307</v>
      </c>
      <c r="H229" s="239">
        <f>Spielplan!$J154</f>
        <v>0</v>
      </c>
      <c r="I229" s="240">
        <f>Spielplan!$L154</f>
        <v>0</v>
      </c>
      <c r="J229" s="241" t="str">
        <f>IF(Spielplan!$M154="","",Spielplan!$M154)</f>
        <v/>
      </c>
      <c r="K229" s="242" t="str">
        <f>IF(Spielplan!$O154="","",Spielplan!$O154)</f>
        <v/>
      </c>
      <c r="U229" s="211" t="s">
        <v>324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308</v>
      </c>
      <c r="H230" s="239">
        <f>Spielplan!$J155</f>
        <v>0</v>
      </c>
      <c r="I230" s="240">
        <f>Spielplan!$L155</f>
        <v>0</v>
      </c>
      <c r="J230" s="241" t="str">
        <f>IF(Spielplan!$M155="","",Spielplan!$M155)</f>
        <v/>
      </c>
      <c r="K230" s="242" t="str">
        <f>IF(Spielplan!$O155="","",Spielplan!$O155)</f>
        <v/>
      </c>
      <c r="U230" s="211" t="s">
        <v>325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309</v>
      </c>
      <c r="H231" s="239">
        <f>Spielplan!$J156</f>
        <v>0</v>
      </c>
      <c r="I231" s="240">
        <f>Spielplan!$L156</f>
        <v>0</v>
      </c>
      <c r="J231" s="241" t="str">
        <f>IF(Spielplan!$M156="","",Spielplan!$M156)</f>
        <v/>
      </c>
      <c r="K231" s="242" t="str">
        <f>IF(Spielplan!$O156="","",Spielplan!$O156)</f>
        <v/>
      </c>
      <c r="U231" s="211" t="s">
        <v>326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310</v>
      </c>
      <c r="H232" s="239">
        <f>Spielplan!$J157</f>
        <v>0</v>
      </c>
      <c r="I232" s="240">
        <f>Spielplan!$L157</f>
        <v>0</v>
      </c>
      <c r="J232" s="241" t="str">
        <f>IF(Spielplan!$M157="","",Spielplan!$M157)</f>
        <v/>
      </c>
      <c r="K232" s="242" t="str">
        <f>IF(Spielplan!$O157="","",Spielplan!$O157)</f>
        <v/>
      </c>
      <c r="U232" s="211" t="s">
        <v>327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311</v>
      </c>
      <c r="H233" s="239">
        <f>Spielplan!$J158</f>
        <v>0</v>
      </c>
      <c r="I233" s="240">
        <f>Spielplan!$L158</f>
        <v>0</v>
      </c>
      <c r="J233" s="241" t="str">
        <f>IF(Spielplan!$M158="","",Spielplan!$M158)</f>
        <v/>
      </c>
      <c r="K233" s="242" t="str">
        <f>IF(Spielplan!$O158="","",Spielplan!$O158)</f>
        <v/>
      </c>
      <c r="U233" s="211" t="s">
        <v>328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312</v>
      </c>
      <c r="H234" s="239">
        <f>Spielplan!$J159</f>
        <v>0</v>
      </c>
      <c r="I234" s="240">
        <f>Spielplan!$L159</f>
        <v>0</v>
      </c>
      <c r="J234" s="241" t="str">
        <f>IF(Spielplan!$M159="","",Spielplan!$M159)</f>
        <v/>
      </c>
      <c r="K234" s="242" t="str">
        <f>IF(Spielplan!$O159="","",Spielplan!$O159)</f>
        <v/>
      </c>
      <c r="U234" s="211" t="s">
        <v>329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313</v>
      </c>
      <c r="H235" s="239">
        <f>Spielplan!$J160</f>
        <v>0</v>
      </c>
      <c r="I235" s="240">
        <f>Spielplan!$L160</f>
        <v>0</v>
      </c>
      <c r="J235" s="241" t="str">
        <f>IF(Spielplan!$M160="","",Spielplan!$M160)</f>
        <v/>
      </c>
      <c r="K235" s="242" t="str">
        <f>IF(Spielplan!$O160="","",Spielplan!$O160)</f>
        <v/>
      </c>
      <c r="U235" s="211" t="s">
        <v>330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314</v>
      </c>
      <c r="H236" s="239">
        <f>Spielplan!$J161</f>
        <v>0</v>
      </c>
      <c r="I236" s="240">
        <f>Spielplan!$L161</f>
        <v>0</v>
      </c>
      <c r="J236" s="241" t="str">
        <f>IF(Spielplan!$M161="","",Spielplan!$M161)</f>
        <v/>
      </c>
      <c r="K236" s="242" t="str">
        <f>IF(Spielplan!$O161="","",Spielplan!$O161)</f>
        <v/>
      </c>
      <c r="U236" s="211" t="s">
        <v>331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315</v>
      </c>
      <c r="H237" s="239">
        <f>Spielplan!$J162</f>
        <v>0</v>
      </c>
      <c r="I237" s="240">
        <f>Spielplan!$L162</f>
        <v>0</v>
      </c>
      <c r="J237" s="241" t="str">
        <f>IF(Spielplan!$M162="","",Spielplan!$M162)</f>
        <v/>
      </c>
      <c r="K237" s="242" t="str">
        <f>IF(Spielplan!$O162="","",Spielplan!$O162)</f>
        <v/>
      </c>
      <c r="U237" s="211" t="s">
        <v>332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316</v>
      </c>
      <c r="H238" s="239">
        <f>Spielplan!$J163</f>
        <v>0</v>
      </c>
      <c r="I238" s="240">
        <f>Spielplan!$L163</f>
        <v>0</v>
      </c>
      <c r="J238" s="241" t="str">
        <f>IF(Spielplan!$M163="","",Spielplan!$M163)</f>
        <v/>
      </c>
      <c r="K238" s="242" t="str">
        <f>IF(Spielplan!$O163="","",Spielplan!$O163)</f>
        <v/>
      </c>
      <c r="U238" s="211" t="s">
        <v>333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317</v>
      </c>
      <c r="H239" s="239">
        <f>Spielplan!$J164</f>
        <v>0</v>
      </c>
      <c r="I239" s="240">
        <f>Spielplan!$L164</f>
        <v>0</v>
      </c>
      <c r="J239" s="241" t="str">
        <f>IF(Spielplan!$M164="","",Spielplan!$M164)</f>
        <v/>
      </c>
      <c r="K239" s="242" t="str">
        <f>IF(Spielplan!$O164="","",Spielplan!$O164)</f>
        <v/>
      </c>
      <c r="U239" s="211" t="s">
        <v>334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318</v>
      </c>
      <c r="H240" s="239">
        <f>Spielplan!$J165</f>
        <v>0</v>
      </c>
      <c r="I240" s="240">
        <f>Spielplan!$L165</f>
        <v>0</v>
      </c>
      <c r="J240" s="241" t="str">
        <f>IF(Spielplan!$M165="","",Spielplan!$M165)</f>
        <v/>
      </c>
      <c r="K240" s="242" t="str">
        <f>IF(Spielplan!$O165="","",Spielplan!$O165)</f>
        <v/>
      </c>
      <c r="U240" s="211" t="s">
        <v>335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319</v>
      </c>
      <c r="H241" s="239">
        <f>Spielplan!$J166</f>
        <v>0</v>
      </c>
      <c r="I241" s="240">
        <f>Spielplan!$L166</f>
        <v>0</v>
      </c>
      <c r="J241" s="241" t="str">
        <f>IF(Spielplan!$M166="","",Spielplan!$M166)</f>
        <v/>
      </c>
      <c r="K241" s="242" t="str">
        <f>IF(Spielplan!$O166="","",Spielplan!$O166)</f>
        <v/>
      </c>
      <c r="U241" s="211" t="s">
        <v>336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320</v>
      </c>
      <c r="H242" s="239">
        <f>Spielplan!$J167</f>
        <v>0</v>
      </c>
      <c r="I242" s="240">
        <f>Spielplan!$L167</f>
        <v>0</v>
      </c>
      <c r="J242" s="241" t="str">
        <f>IF(Spielplan!$M167="","",Spielplan!$M167)</f>
        <v/>
      </c>
      <c r="K242" s="242" t="str">
        <f>IF(Spielplan!$O167="","",Spielplan!$O167)</f>
        <v/>
      </c>
      <c r="U242" s="211" t="s">
        <v>337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321</v>
      </c>
      <c r="H243" s="239">
        <f>Spielplan!$J168</f>
        <v>0</v>
      </c>
      <c r="I243" s="240">
        <f>Spielplan!$L168</f>
        <v>0</v>
      </c>
      <c r="J243" s="241" t="str">
        <f>IF(Spielplan!$M168="","",Spielplan!$M168)</f>
        <v/>
      </c>
      <c r="K243" s="242" t="str">
        <f>IF(Spielplan!$O168="","",Spielplan!$O168)</f>
        <v/>
      </c>
      <c r="U243" s="211" t="s">
        <v>338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322</v>
      </c>
      <c r="H244" s="239">
        <f>Spielplan!$J169</f>
        <v>0</v>
      </c>
      <c r="I244" s="240">
        <f>Spielplan!$L169</f>
        <v>0</v>
      </c>
      <c r="J244" s="241" t="str">
        <f>IF(Spielplan!$M169="","",Spielplan!$M169)</f>
        <v/>
      </c>
      <c r="K244" s="242" t="str">
        <f>IF(Spielplan!$O169="","",Spielplan!$O169)</f>
        <v/>
      </c>
      <c r="U244" s="211" t="s">
        <v>339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323</v>
      </c>
      <c r="H245" s="239">
        <f>Spielplan!$J170</f>
        <v>0</v>
      </c>
      <c r="I245" s="240">
        <f>Spielplan!$L170</f>
        <v>0</v>
      </c>
      <c r="J245" s="241" t="str">
        <f>IF(Spielplan!$M170="","",Spielplan!$M170)</f>
        <v/>
      </c>
      <c r="K245" s="242" t="str">
        <f>IF(Spielplan!$O170="","",Spielplan!$O170)</f>
        <v/>
      </c>
      <c r="U245" s="211" t="s">
        <v>340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324</v>
      </c>
      <c r="H246" s="239">
        <f>Spielplan!$J171</f>
        <v>0</v>
      </c>
      <c r="I246" s="240">
        <f>Spielplan!$L171</f>
        <v>0</v>
      </c>
      <c r="J246" s="241" t="str">
        <f>IF(Spielplan!$M171="","",Spielplan!$M171)</f>
        <v/>
      </c>
      <c r="K246" s="242" t="str">
        <f>IF(Spielplan!$O171="","",Spielplan!$O171)</f>
        <v/>
      </c>
      <c r="U246" s="211" t="s">
        <v>341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325</v>
      </c>
      <c r="H247" s="239">
        <f>Spielplan!$J172</f>
        <v>0</v>
      </c>
      <c r="I247" s="240">
        <f>Spielplan!$L172</f>
        <v>0</v>
      </c>
      <c r="J247" s="241" t="str">
        <f>IF(Spielplan!$M172="","",Spielplan!$M172)</f>
        <v/>
      </c>
      <c r="K247" s="242" t="str">
        <f>IF(Spielplan!$O172="","",Spielplan!$O172)</f>
        <v/>
      </c>
      <c r="U247" s="211" t="s">
        <v>342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326</v>
      </c>
      <c r="H248" s="239">
        <f>Spielplan!$J173</f>
        <v>0</v>
      </c>
      <c r="I248" s="240">
        <f>Spielplan!$L173</f>
        <v>0</v>
      </c>
      <c r="J248" s="241" t="str">
        <f>IF(Spielplan!$M173="","",Spielplan!$M173)</f>
        <v/>
      </c>
      <c r="K248" s="242" t="str">
        <f>IF(Spielplan!$O173="","",Spielplan!$O173)</f>
        <v/>
      </c>
      <c r="U248" s="211" t="s">
        <v>343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327</v>
      </c>
      <c r="H249" s="239">
        <f>Spielplan!$J174</f>
        <v>0</v>
      </c>
      <c r="I249" s="240">
        <f>Spielplan!$L174</f>
        <v>0</v>
      </c>
      <c r="J249" s="241" t="str">
        <f>IF(Spielplan!$M174="","",Spielplan!$M174)</f>
        <v/>
      </c>
      <c r="K249" s="242" t="str">
        <f>IF(Spielplan!$O174="","",Spielplan!$O174)</f>
        <v/>
      </c>
      <c r="U249" s="211" t="s">
        <v>344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328</v>
      </c>
      <c r="H250" s="239">
        <f>Spielplan!$J175</f>
        <v>0</v>
      </c>
      <c r="I250" s="240">
        <f>Spielplan!$L175</f>
        <v>0</v>
      </c>
      <c r="J250" s="241" t="str">
        <f>IF(Spielplan!$M175="","",Spielplan!$M175)</f>
        <v/>
      </c>
      <c r="K250" s="242" t="str">
        <f>IF(Spielplan!$O175="","",Spielplan!$O175)</f>
        <v/>
      </c>
      <c r="U250" s="211" t="s">
        <v>345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329</v>
      </c>
      <c r="H251" s="239">
        <f>Spielplan!$J176</f>
        <v>0</v>
      </c>
      <c r="I251" s="240">
        <f>Spielplan!$L176</f>
        <v>0</v>
      </c>
      <c r="J251" s="241" t="str">
        <f>IF(Spielplan!$M176="","",Spielplan!$M176)</f>
        <v/>
      </c>
      <c r="K251" s="242" t="str">
        <f>IF(Spielplan!$O176="","",Spielplan!$O176)</f>
        <v/>
      </c>
      <c r="U251" s="211" t="s">
        <v>346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330</v>
      </c>
      <c r="H252" s="239">
        <f>Spielplan!$J177</f>
        <v>0</v>
      </c>
      <c r="I252" s="240">
        <f>Spielplan!$L177</f>
        <v>0</v>
      </c>
      <c r="J252" s="241" t="str">
        <f>IF(Spielplan!$M177="","",Spielplan!$M177)</f>
        <v/>
      </c>
      <c r="K252" s="242" t="str">
        <f>IF(Spielplan!$O177="","",Spielplan!$O177)</f>
        <v/>
      </c>
      <c r="U252" s="211" t="s">
        <v>347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331</v>
      </c>
      <c r="H253" s="239">
        <f>Spielplan!$J178</f>
        <v>0</v>
      </c>
      <c r="I253" s="240">
        <f>Spielplan!$L178</f>
        <v>0</v>
      </c>
      <c r="J253" s="241" t="str">
        <f>IF(Spielplan!$M178="","",Spielplan!$M178)</f>
        <v/>
      </c>
      <c r="K253" s="242" t="str">
        <f>IF(Spielplan!$O178="","",Spielplan!$O178)</f>
        <v/>
      </c>
      <c r="U253" s="211" t="s">
        <v>348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332</v>
      </c>
      <c r="H254" s="239">
        <f>Spielplan!$J179</f>
        <v>0</v>
      </c>
      <c r="I254" s="240">
        <f>Spielplan!$L179</f>
        <v>0</v>
      </c>
      <c r="J254" s="241" t="str">
        <f>IF(Spielplan!$M179="","",Spielplan!$M179)</f>
        <v/>
      </c>
      <c r="K254" s="242" t="str">
        <f>IF(Spielplan!$O179="","",Spielplan!$O179)</f>
        <v/>
      </c>
      <c r="U254" s="211" t="s">
        <v>349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333</v>
      </c>
      <c r="H255" s="239">
        <f>Spielplan!$J180</f>
        <v>0</v>
      </c>
      <c r="I255" s="240">
        <f>Spielplan!$L180</f>
        <v>0</v>
      </c>
      <c r="J255" s="241" t="str">
        <f>IF(Spielplan!$M180="","",Spielplan!$M180)</f>
        <v/>
      </c>
      <c r="K255" s="242" t="str">
        <f>IF(Spielplan!$O180="","",Spielplan!$O180)</f>
        <v/>
      </c>
      <c r="U255" s="211" t="s">
        <v>350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334</v>
      </c>
      <c r="H256" s="239">
        <f>Spielplan!$J181</f>
        <v>0</v>
      </c>
      <c r="I256" s="240">
        <f>Spielplan!$L181</f>
        <v>0</v>
      </c>
      <c r="J256" s="241" t="str">
        <f>IF(Spielplan!$M181="","",Spielplan!$M181)</f>
        <v/>
      </c>
      <c r="K256" s="242" t="str">
        <f>IF(Spielplan!$O181="","",Spielplan!$O181)</f>
        <v/>
      </c>
      <c r="U256" s="211" t="s">
        <v>351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335</v>
      </c>
      <c r="H257" s="239">
        <f>Spielplan!$J182</f>
        <v>0</v>
      </c>
      <c r="I257" s="240">
        <f>Spielplan!$L182</f>
        <v>0</v>
      </c>
      <c r="J257" s="241" t="str">
        <f>IF(Spielplan!$M182="","",Spielplan!$M182)</f>
        <v/>
      </c>
      <c r="K257" s="242" t="str">
        <f>IF(Spielplan!$O182="","",Spielplan!$O182)</f>
        <v/>
      </c>
      <c r="U257" s="211" t="s">
        <v>352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336</v>
      </c>
      <c r="H258" s="239">
        <f>Spielplan!$J183</f>
        <v>0</v>
      </c>
      <c r="I258" s="240">
        <f>Spielplan!$L183</f>
        <v>0</v>
      </c>
      <c r="J258" s="241" t="str">
        <f>IF(Spielplan!$M183="","",Spielplan!$M183)</f>
        <v/>
      </c>
      <c r="K258" s="242" t="str">
        <f>IF(Spielplan!$O183="","",Spielplan!$O183)</f>
        <v/>
      </c>
      <c r="U258" s="211" t="s">
        <v>353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337</v>
      </c>
      <c r="H259" s="239">
        <f>Spielplan!$J184</f>
        <v>0</v>
      </c>
      <c r="I259" s="240">
        <f>Spielplan!$L184</f>
        <v>0</v>
      </c>
      <c r="J259" s="241" t="str">
        <f>IF(Spielplan!$M184="","",Spielplan!$M184)</f>
        <v/>
      </c>
      <c r="K259" s="242" t="str">
        <f>IF(Spielplan!$O184="","",Spielplan!$O184)</f>
        <v/>
      </c>
      <c r="U259" s="211" t="s">
        <v>354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338</v>
      </c>
      <c r="H260" s="239">
        <f>Spielplan!$J185</f>
        <v>0</v>
      </c>
      <c r="I260" s="240">
        <f>Spielplan!$L185</f>
        <v>0</v>
      </c>
      <c r="J260" s="241" t="str">
        <f>IF(Spielplan!$M185="","",Spielplan!$M185)</f>
        <v/>
      </c>
      <c r="K260" s="242" t="str">
        <f>IF(Spielplan!$O185="","",Spielplan!$O185)</f>
        <v/>
      </c>
      <c r="U260" s="211" t="s">
        <v>355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339</v>
      </c>
      <c r="H261" s="239">
        <f>Spielplan!$J186</f>
        <v>0</v>
      </c>
      <c r="I261" s="240">
        <f>Spielplan!$L186</f>
        <v>0</v>
      </c>
      <c r="J261" s="241" t="str">
        <f>IF(Spielplan!$M186="","",Spielplan!$M186)</f>
        <v/>
      </c>
      <c r="K261" s="242" t="str">
        <f>IF(Spielplan!$O186="","",Spielplan!$O186)</f>
        <v/>
      </c>
      <c r="U261" s="211" t="s">
        <v>356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340</v>
      </c>
      <c r="H262" s="239">
        <f>Spielplan!$J187</f>
        <v>0</v>
      </c>
      <c r="I262" s="240">
        <f>Spielplan!$L187</f>
        <v>0</v>
      </c>
      <c r="J262" s="241" t="str">
        <f>IF(Spielplan!$M187="","",Spielplan!$M187)</f>
        <v/>
      </c>
      <c r="K262" s="242" t="str">
        <f>IF(Spielplan!$O187="","",Spielplan!$O187)</f>
        <v/>
      </c>
      <c r="U262" s="211" t="s">
        <v>357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341</v>
      </c>
      <c r="H263" s="239">
        <f>Spielplan!$J188</f>
        <v>0</v>
      </c>
      <c r="I263" s="240">
        <f>Spielplan!$L188</f>
        <v>0</v>
      </c>
      <c r="J263" s="241" t="str">
        <f>IF(Spielplan!$M188="","",Spielplan!$M188)</f>
        <v/>
      </c>
      <c r="K263" s="242" t="str">
        <f>IF(Spielplan!$O188="","",Spielplan!$O188)</f>
        <v/>
      </c>
      <c r="U263" s="211" t="s">
        <v>358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342</v>
      </c>
      <c r="H264" s="239">
        <f>Spielplan!$J189</f>
        <v>0</v>
      </c>
      <c r="I264" s="240">
        <f>Spielplan!$L189</f>
        <v>0</v>
      </c>
      <c r="J264" s="241" t="str">
        <f>IF(Spielplan!$M189="","",Spielplan!$M189)</f>
        <v/>
      </c>
      <c r="K264" s="242" t="str">
        <f>IF(Spielplan!$O189="","",Spielplan!$O189)</f>
        <v/>
      </c>
      <c r="U264" s="211" t="s">
        <v>359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343</v>
      </c>
      <c r="H265" s="239">
        <f>Spielplan!$J190</f>
        <v>0</v>
      </c>
      <c r="I265" s="240">
        <f>Spielplan!$L190</f>
        <v>0</v>
      </c>
      <c r="J265" s="241" t="str">
        <f>IF(Spielplan!$M190="","",Spielplan!$M190)</f>
        <v/>
      </c>
      <c r="K265" s="242" t="str">
        <f>IF(Spielplan!$O190="","",Spielplan!$O190)</f>
        <v/>
      </c>
      <c r="U265" s="211" t="s">
        <v>360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344</v>
      </c>
      <c r="H266" s="239">
        <f>Spielplan!$J191</f>
        <v>0</v>
      </c>
      <c r="I266" s="240">
        <f>Spielplan!$L191</f>
        <v>0</v>
      </c>
      <c r="J266" s="241" t="str">
        <f>IF(Spielplan!$M191="","",Spielplan!$M191)</f>
        <v/>
      </c>
      <c r="K266" s="242" t="str">
        <f>IF(Spielplan!$O191="","",Spielplan!$O191)</f>
        <v/>
      </c>
      <c r="U266" s="211" t="s">
        <v>361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345</v>
      </c>
      <c r="H267" s="239">
        <f>Spielplan!$J192</f>
        <v>0</v>
      </c>
      <c r="I267" s="240">
        <f>Spielplan!$L192</f>
        <v>0</v>
      </c>
      <c r="J267" s="241" t="str">
        <f>IF(Spielplan!$M192="","",Spielplan!$M192)</f>
        <v/>
      </c>
      <c r="K267" s="242" t="str">
        <f>IF(Spielplan!$O192="","",Spielplan!$O192)</f>
        <v/>
      </c>
      <c r="U267" s="211" t="s">
        <v>362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346</v>
      </c>
      <c r="H268" s="239">
        <f>Spielplan!$J193</f>
        <v>0</v>
      </c>
      <c r="I268" s="240">
        <f>Spielplan!$L193</f>
        <v>0</v>
      </c>
      <c r="J268" s="241" t="str">
        <f>IF(Spielplan!$M193="","",Spielplan!$M193)</f>
        <v/>
      </c>
      <c r="K268" s="242" t="str">
        <f>IF(Spielplan!$O193="","",Spielplan!$O193)</f>
        <v/>
      </c>
      <c r="U268" s="211" t="s">
        <v>363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347</v>
      </c>
      <c r="H269" s="239">
        <f>Spielplan!$J194</f>
        <v>0</v>
      </c>
      <c r="I269" s="240">
        <f>Spielplan!$L194</f>
        <v>0</v>
      </c>
      <c r="J269" s="241" t="str">
        <f>IF(Spielplan!$M194="","",Spielplan!$M194)</f>
        <v/>
      </c>
      <c r="K269" s="242" t="str">
        <f>IF(Spielplan!$O194="","",Spielplan!$O194)</f>
        <v/>
      </c>
      <c r="U269" s="211" t="s">
        <v>364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348</v>
      </c>
      <c r="H270" s="239">
        <f>Spielplan!$J195</f>
        <v>0</v>
      </c>
      <c r="I270" s="240">
        <f>Spielplan!$L195</f>
        <v>0</v>
      </c>
      <c r="J270" s="241" t="str">
        <f>IF(Spielplan!$M195="","",Spielplan!$M195)</f>
        <v/>
      </c>
      <c r="K270" s="242" t="str">
        <f>IF(Spielplan!$O195="","",Spielplan!$O195)</f>
        <v/>
      </c>
      <c r="U270" s="211" t="s">
        <v>365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349</v>
      </c>
      <c r="H271" s="239">
        <f>Spielplan!$J196</f>
        <v>0</v>
      </c>
      <c r="I271" s="240">
        <f>Spielplan!$L196</f>
        <v>0</v>
      </c>
      <c r="J271" s="241" t="str">
        <f>IF(Spielplan!$M196="","",Spielplan!$M196)</f>
        <v/>
      </c>
      <c r="K271" s="242" t="str">
        <f>IF(Spielplan!$O196="","",Spielplan!$O196)</f>
        <v/>
      </c>
      <c r="U271" s="211" t="s">
        <v>366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350</v>
      </c>
      <c r="H272" s="239">
        <f>Spielplan!$J197</f>
        <v>0</v>
      </c>
      <c r="I272" s="240">
        <f>Spielplan!$L197</f>
        <v>0</v>
      </c>
      <c r="J272" s="241" t="str">
        <f>IF(Spielplan!$M197="","",Spielplan!$M197)</f>
        <v/>
      </c>
      <c r="K272" s="242" t="str">
        <f>IF(Spielplan!$O197="","",Spielplan!$O197)</f>
        <v/>
      </c>
      <c r="U272" s="211" t="s">
        <v>367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351</v>
      </c>
      <c r="H273" s="239">
        <f>Spielplan!$J198</f>
        <v>0</v>
      </c>
      <c r="I273" s="240">
        <f>Spielplan!$L198</f>
        <v>0</v>
      </c>
      <c r="J273" s="241" t="str">
        <f>IF(Spielplan!$M198="","",Spielplan!$M198)</f>
        <v/>
      </c>
      <c r="K273" s="242" t="str">
        <f>IF(Spielplan!$O198="","",Spielplan!$O198)</f>
        <v/>
      </c>
      <c r="U273" s="211" t="s">
        <v>368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352</v>
      </c>
      <c r="H274" s="239">
        <f>Spielplan!$J199</f>
        <v>0</v>
      </c>
      <c r="I274" s="240">
        <f>Spielplan!$L199</f>
        <v>0</v>
      </c>
      <c r="J274" s="241" t="str">
        <f>IF(Spielplan!$M199="","",Spielplan!$M199)</f>
        <v/>
      </c>
      <c r="K274" s="242" t="str">
        <f>IF(Spielplan!$O199="","",Spielplan!$O199)</f>
        <v/>
      </c>
      <c r="U274" s="211" t="s">
        <v>369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353</v>
      </c>
      <c r="H275" s="239">
        <f>Spielplan!$J200</f>
        <v>0</v>
      </c>
      <c r="I275" s="240">
        <f>Spielplan!$L200</f>
        <v>0</v>
      </c>
      <c r="J275" s="241" t="str">
        <f>IF(Spielplan!$M200="","",Spielplan!$M200)</f>
        <v/>
      </c>
      <c r="K275" s="242" t="str">
        <f>IF(Spielplan!$O200="","",Spielplan!$O200)</f>
        <v/>
      </c>
      <c r="U275" s="211" t="s">
        <v>370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354</v>
      </c>
      <c r="H276" s="239">
        <f>Spielplan!$J201</f>
        <v>0</v>
      </c>
      <c r="I276" s="240">
        <f>Spielplan!$L201</f>
        <v>0</v>
      </c>
      <c r="J276" s="241" t="str">
        <f>IF(Spielplan!$M201="","",Spielplan!$M201)</f>
        <v/>
      </c>
      <c r="K276" s="242" t="str">
        <f>IF(Spielplan!$O201="","",Spielplan!$O201)</f>
        <v/>
      </c>
      <c r="U276" s="211" t="s">
        <v>371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355</v>
      </c>
      <c r="H277" s="239">
        <f>Spielplan!$J202</f>
        <v>0</v>
      </c>
      <c r="I277" s="240">
        <f>Spielplan!$L202</f>
        <v>0</v>
      </c>
      <c r="J277" s="241" t="str">
        <f>IF(Spielplan!$M202="","",Spielplan!$M202)</f>
        <v/>
      </c>
      <c r="K277" s="242" t="str">
        <f>IF(Spielplan!$O202="","",Spielplan!$O202)</f>
        <v/>
      </c>
      <c r="U277" s="211" t="s">
        <v>372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356</v>
      </c>
      <c r="H278" s="239">
        <f>Spielplan!$J203</f>
        <v>0</v>
      </c>
      <c r="I278" s="240">
        <f>Spielplan!$L203</f>
        <v>0</v>
      </c>
      <c r="J278" s="241" t="str">
        <f>IF(Spielplan!$M203="","",Spielplan!$M203)</f>
        <v/>
      </c>
      <c r="K278" s="242" t="str">
        <f>IF(Spielplan!$O203="","",Spielplan!$O203)</f>
        <v/>
      </c>
      <c r="U278" s="211" t="s">
        <v>373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357</v>
      </c>
      <c r="H279" s="239">
        <f>Spielplan!$J204</f>
        <v>0</v>
      </c>
      <c r="I279" s="240">
        <f>Spielplan!$L204</f>
        <v>0</v>
      </c>
      <c r="J279" s="241" t="str">
        <f>IF(Spielplan!$M204="","",Spielplan!$M204)</f>
        <v/>
      </c>
      <c r="K279" s="242" t="str">
        <f>IF(Spielplan!$O204="","",Spielplan!$O204)</f>
        <v/>
      </c>
      <c r="U279" s="211" t="s">
        <v>374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358</v>
      </c>
      <c r="H280" s="239">
        <f>Spielplan!$J205</f>
        <v>0</v>
      </c>
      <c r="I280" s="240">
        <f>Spielplan!$L205</f>
        <v>0</v>
      </c>
      <c r="J280" s="241" t="str">
        <f>IF(Spielplan!$M205="","",Spielplan!$M205)</f>
        <v/>
      </c>
      <c r="K280" s="242" t="str">
        <f>IF(Spielplan!$O205="","",Spielplan!$O205)</f>
        <v/>
      </c>
      <c r="U280" s="211" t="s">
        <v>375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359</v>
      </c>
      <c r="H281" s="239">
        <f>Spielplan!$J206</f>
        <v>0</v>
      </c>
      <c r="I281" s="240">
        <f>Spielplan!$L206</f>
        <v>0</v>
      </c>
      <c r="J281" s="241" t="str">
        <f>IF(Spielplan!$M206="","",Spielplan!$M206)</f>
        <v/>
      </c>
      <c r="K281" s="242" t="str">
        <f>IF(Spielplan!$O206="","",Spielplan!$O206)</f>
        <v/>
      </c>
      <c r="U281" s="211" t="s">
        <v>376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360</v>
      </c>
      <c r="H282" s="239">
        <f>Spielplan!$J207</f>
        <v>0</v>
      </c>
      <c r="I282" s="240">
        <f>Spielplan!$L207</f>
        <v>0</v>
      </c>
      <c r="J282" s="241" t="str">
        <f>IF(Spielplan!$M207="","",Spielplan!$M207)</f>
        <v/>
      </c>
      <c r="K282" s="242" t="str">
        <f>IF(Spielplan!$O207="","",Spielplan!$O207)</f>
        <v/>
      </c>
      <c r="U282" s="211" t="s">
        <v>377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361</v>
      </c>
      <c r="H283" s="239">
        <f>Spielplan!$J208</f>
        <v>0</v>
      </c>
      <c r="I283" s="240">
        <f>Spielplan!$L208</f>
        <v>0</v>
      </c>
      <c r="J283" s="241" t="str">
        <f>IF(Spielplan!$M208="","",Spielplan!$M208)</f>
        <v/>
      </c>
      <c r="K283" s="242" t="str">
        <f>IF(Spielplan!$O208="","",Spielplan!$O208)</f>
        <v/>
      </c>
      <c r="U283" s="211" t="s">
        <v>378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362</v>
      </c>
      <c r="H284" s="239">
        <f>Spielplan!$J209</f>
        <v>0</v>
      </c>
      <c r="I284" s="240">
        <f>Spielplan!$L209</f>
        <v>0</v>
      </c>
      <c r="J284" s="241" t="str">
        <f>IF(Spielplan!$M209="","",Spielplan!$M209)</f>
        <v/>
      </c>
      <c r="K284" s="242" t="str">
        <f>IF(Spielplan!$O209="","",Spielplan!$O209)</f>
        <v/>
      </c>
      <c r="U284" s="211" t="s">
        <v>379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363</v>
      </c>
      <c r="H285" s="239">
        <f>Spielplan!$J210</f>
        <v>0</v>
      </c>
      <c r="I285" s="240">
        <f>Spielplan!$L210</f>
        <v>0</v>
      </c>
      <c r="J285" s="241" t="str">
        <f>IF(Spielplan!$M210="","",Spielplan!$M210)</f>
        <v/>
      </c>
      <c r="K285" s="242" t="str">
        <f>IF(Spielplan!$O210="","",Spielplan!$O210)</f>
        <v/>
      </c>
      <c r="U285" s="211" t="s">
        <v>380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364</v>
      </c>
      <c r="H286" s="239">
        <f>Spielplan!$J211</f>
        <v>0</v>
      </c>
      <c r="I286" s="240">
        <f>Spielplan!$L211</f>
        <v>0</v>
      </c>
      <c r="J286" s="241" t="str">
        <f>IF(Spielplan!$M211="","",Spielplan!$M211)</f>
        <v/>
      </c>
      <c r="K286" s="242" t="str">
        <f>IF(Spielplan!$O211="","",Spielplan!$O211)</f>
        <v/>
      </c>
      <c r="U286" s="211" t="s">
        <v>381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365</v>
      </c>
      <c r="H287" s="239">
        <f>Spielplan!$J212</f>
        <v>0</v>
      </c>
      <c r="I287" s="240">
        <f>Spielplan!$L212</f>
        <v>0</v>
      </c>
      <c r="J287" s="241" t="str">
        <f>IF(Spielplan!$M212="","",Spielplan!$M212)</f>
        <v/>
      </c>
      <c r="K287" s="242" t="str">
        <f>IF(Spielplan!$O212="","",Spielplan!$O212)</f>
        <v/>
      </c>
      <c r="U287" s="211" t="s">
        <v>382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366</v>
      </c>
      <c r="H288" s="239">
        <f>Spielplan!$J213</f>
        <v>0</v>
      </c>
      <c r="I288" s="240">
        <f>Spielplan!$L213</f>
        <v>0</v>
      </c>
      <c r="J288" s="241" t="str">
        <f>IF(Spielplan!$M213="","",Spielplan!$M213)</f>
        <v/>
      </c>
      <c r="K288" s="242" t="str">
        <f>IF(Spielplan!$O213="","",Spielplan!$O213)</f>
        <v/>
      </c>
      <c r="U288" s="211" t="s">
        <v>383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367</v>
      </c>
      <c r="H289" s="239">
        <f>Spielplan!$J214</f>
        <v>0</v>
      </c>
      <c r="I289" s="240">
        <f>Spielplan!$L214</f>
        <v>0</v>
      </c>
      <c r="J289" s="241" t="str">
        <f>IF(Spielplan!$M214="","",Spielplan!$M214)</f>
        <v/>
      </c>
      <c r="K289" s="242" t="str">
        <f>IF(Spielplan!$O214="","",Spielplan!$O214)</f>
        <v/>
      </c>
      <c r="U289" s="211" t="s">
        <v>384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368</v>
      </c>
      <c r="H290" s="239">
        <f>Spielplan!$J215</f>
        <v>0</v>
      </c>
      <c r="I290" s="240">
        <f>Spielplan!$L215</f>
        <v>0</v>
      </c>
      <c r="J290" s="241" t="str">
        <f>IF(Spielplan!$M215="","",Spielplan!$M215)</f>
        <v/>
      </c>
      <c r="K290" s="242" t="str">
        <f>IF(Spielplan!$O215="","",Spielplan!$O215)</f>
        <v/>
      </c>
      <c r="U290" s="211" t="s">
        <v>385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369</v>
      </c>
      <c r="H291" s="239">
        <f>Spielplan!$J216</f>
        <v>0</v>
      </c>
      <c r="I291" s="240">
        <f>Spielplan!$L216</f>
        <v>0</v>
      </c>
      <c r="J291" s="241" t="str">
        <f>IF(Spielplan!$M216="","",Spielplan!$M216)</f>
        <v/>
      </c>
      <c r="K291" s="242" t="str">
        <f>IF(Spielplan!$O216="","",Spielplan!$O216)</f>
        <v/>
      </c>
      <c r="U291" s="211" t="s">
        <v>386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370</v>
      </c>
      <c r="H292" s="239">
        <f>Spielplan!$J217</f>
        <v>0</v>
      </c>
      <c r="I292" s="240">
        <f>Spielplan!$L217</f>
        <v>0</v>
      </c>
      <c r="J292" s="241" t="str">
        <f>IF(Spielplan!$M217="","",Spielplan!$M217)</f>
        <v/>
      </c>
      <c r="K292" s="242" t="str">
        <f>IF(Spielplan!$O217="","",Spielplan!$O217)</f>
        <v/>
      </c>
      <c r="U292" s="211" t="s">
        <v>387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371</v>
      </c>
      <c r="H293" s="239">
        <f>Spielplan!$J218</f>
        <v>0</v>
      </c>
      <c r="I293" s="240">
        <f>Spielplan!$L218</f>
        <v>0</v>
      </c>
      <c r="J293" s="241" t="str">
        <f>IF(Spielplan!$M218="","",Spielplan!$M218)</f>
        <v/>
      </c>
      <c r="K293" s="242" t="str">
        <f>IF(Spielplan!$O218="","",Spielplan!$O218)</f>
        <v/>
      </c>
      <c r="U293" s="211" t="s">
        <v>388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372</v>
      </c>
      <c r="H294" s="239">
        <f>Spielplan!$J219</f>
        <v>0</v>
      </c>
      <c r="I294" s="240">
        <f>Spielplan!$L219</f>
        <v>0</v>
      </c>
      <c r="J294" s="241" t="str">
        <f>IF(Spielplan!$M219="","",Spielplan!$M219)</f>
        <v/>
      </c>
      <c r="K294" s="242" t="str">
        <f>IF(Spielplan!$O219="","",Spielplan!$O219)</f>
        <v/>
      </c>
      <c r="U294" s="211" t="s">
        <v>389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373</v>
      </c>
      <c r="H295" s="239">
        <f>Spielplan!$J220</f>
        <v>0</v>
      </c>
      <c r="I295" s="240">
        <f>Spielplan!$L220</f>
        <v>0</v>
      </c>
      <c r="J295" s="241" t="str">
        <f>IF(Spielplan!$M220="","",Spielplan!$M220)</f>
        <v/>
      </c>
      <c r="K295" s="242" t="str">
        <f>IF(Spielplan!$O220="","",Spielplan!$O220)</f>
        <v/>
      </c>
      <c r="U295" s="211" t="s">
        <v>390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374</v>
      </c>
      <c r="H296" s="239">
        <f>Spielplan!$J221</f>
        <v>0</v>
      </c>
      <c r="I296" s="240">
        <f>Spielplan!$L221</f>
        <v>0</v>
      </c>
      <c r="J296" s="241" t="str">
        <f>IF(Spielplan!$M221="","",Spielplan!$M221)</f>
        <v/>
      </c>
      <c r="K296" s="242" t="str">
        <f>IF(Spielplan!$O221="","",Spielplan!$O221)</f>
        <v/>
      </c>
      <c r="U296" s="211" t="s">
        <v>391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375</v>
      </c>
      <c r="H297" s="239">
        <f>Spielplan!$J222</f>
        <v>0</v>
      </c>
      <c r="I297" s="240">
        <f>Spielplan!$L222</f>
        <v>0</v>
      </c>
      <c r="J297" s="241" t="str">
        <f>IF(Spielplan!$M222="","",Spielplan!$M222)</f>
        <v/>
      </c>
      <c r="K297" s="242" t="str">
        <f>IF(Spielplan!$O222="","",Spielplan!$O222)</f>
        <v/>
      </c>
      <c r="U297" s="211" t="s">
        <v>392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376</v>
      </c>
      <c r="H298" s="239">
        <f>Spielplan!$J223</f>
        <v>0</v>
      </c>
      <c r="I298" s="240">
        <f>Spielplan!$L223</f>
        <v>0</v>
      </c>
      <c r="J298" s="241" t="str">
        <f>IF(Spielplan!$M223="","",Spielplan!$M223)</f>
        <v/>
      </c>
      <c r="K298" s="242" t="str">
        <f>IF(Spielplan!$O223="","",Spielplan!$O223)</f>
        <v/>
      </c>
      <c r="U298" s="211" t="s">
        <v>393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377</v>
      </c>
      <c r="H299" s="239">
        <f>Spielplan!$J224</f>
        <v>0</v>
      </c>
      <c r="I299" s="240">
        <f>Spielplan!$L224</f>
        <v>0</v>
      </c>
      <c r="J299" s="241" t="str">
        <f>IF(Spielplan!$M224="","",Spielplan!$M224)</f>
        <v/>
      </c>
      <c r="K299" s="242" t="str">
        <f>IF(Spielplan!$O224="","",Spielplan!$O224)</f>
        <v/>
      </c>
      <c r="U299" s="211" t="s">
        <v>394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378</v>
      </c>
      <c r="H300" s="239">
        <f>Spielplan!$J225</f>
        <v>0</v>
      </c>
      <c r="I300" s="240">
        <f>Spielplan!$L225</f>
        <v>0</v>
      </c>
      <c r="J300" s="241" t="str">
        <f>IF(Spielplan!$M225="","",Spielplan!$M225)</f>
        <v/>
      </c>
      <c r="K300" s="242" t="str">
        <f>IF(Spielplan!$O225="","",Spielplan!$O225)</f>
        <v/>
      </c>
      <c r="U300" s="211" t="s">
        <v>395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379</v>
      </c>
      <c r="H301" s="239">
        <f>Spielplan!$J226</f>
        <v>0</v>
      </c>
      <c r="I301" s="240">
        <f>Spielplan!$L226</f>
        <v>0</v>
      </c>
      <c r="J301" s="241" t="str">
        <f>IF(Spielplan!$M226="","",Spielplan!$M226)</f>
        <v/>
      </c>
      <c r="K301" s="242" t="str">
        <f>IF(Spielplan!$O226="","",Spielplan!$O226)</f>
        <v/>
      </c>
      <c r="U301" s="211" t="s">
        <v>396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380</v>
      </c>
      <c r="H302" s="239">
        <f>Spielplan!$J227</f>
        <v>0</v>
      </c>
      <c r="I302" s="240">
        <f>Spielplan!$L227</f>
        <v>0</v>
      </c>
      <c r="J302" s="241" t="str">
        <f>IF(Spielplan!$M227="","",Spielplan!$M227)</f>
        <v/>
      </c>
      <c r="K302" s="242" t="str">
        <f>IF(Spielplan!$O227="","",Spielplan!$O227)</f>
        <v/>
      </c>
      <c r="U302" s="211" t="s">
        <v>397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381</v>
      </c>
      <c r="H303" s="239">
        <f>Spielplan!$J228</f>
        <v>0</v>
      </c>
      <c r="I303" s="240">
        <f>Spielplan!$L228</f>
        <v>0</v>
      </c>
      <c r="J303" s="241" t="str">
        <f>IF(Spielplan!$M228="","",Spielplan!$M228)</f>
        <v/>
      </c>
      <c r="K303" s="242" t="str">
        <f>IF(Spielplan!$O228="","",Spielplan!$O228)</f>
        <v/>
      </c>
      <c r="U303" s="211" t="s">
        <v>398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382</v>
      </c>
      <c r="H304" s="239">
        <f>Spielplan!$J229</f>
        <v>0</v>
      </c>
      <c r="I304" s="240">
        <f>Spielplan!$L229</f>
        <v>0</v>
      </c>
      <c r="J304" s="241" t="str">
        <f>IF(Spielplan!$M229="","",Spielplan!$M229)</f>
        <v/>
      </c>
      <c r="K304" s="242" t="str">
        <f>IF(Spielplan!$O229="","",Spielplan!$O229)</f>
        <v/>
      </c>
      <c r="U304" s="211" t="s">
        <v>399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383</v>
      </c>
      <c r="H305" s="239">
        <f>Spielplan!$J230</f>
        <v>0</v>
      </c>
      <c r="I305" s="240">
        <f>Spielplan!$L230</f>
        <v>0</v>
      </c>
      <c r="J305" s="241" t="str">
        <f>IF(Spielplan!$M230="","",Spielplan!$M230)</f>
        <v/>
      </c>
      <c r="K305" s="242" t="str">
        <f>IF(Spielplan!$O230="","",Spielplan!$O230)</f>
        <v/>
      </c>
      <c r="U305" s="211" t="s">
        <v>400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384</v>
      </c>
      <c r="H306" s="239">
        <f>Spielplan!$J231</f>
        <v>0</v>
      </c>
      <c r="I306" s="240">
        <f>Spielplan!$L231</f>
        <v>0</v>
      </c>
      <c r="J306" s="241" t="str">
        <f>IF(Spielplan!$M231="","",Spielplan!$M231)</f>
        <v/>
      </c>
      <c r="K306" s="242" t="str">
        <f>IF(Spielplan!$O231="","",Spielplan!$O231)</f>
        <v/>
      </c>
      <c r="U306" s="211" t="s">
        <v>401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385</v>
      </c>
      <c r="H307" s="239">
        <f>Spielplan!$J232</f>
        <v>0</v>
      </c>
      <c r="I307" s="240">
        <f>Spielplan!$L232</f>
        <v>0</v>
      </c>
      <c r="J307" s="241" t="str">
        <f>IF(Spielplan!$M232="","",Spielplan!$M232)</f>
        <v/>
      </c>
      <c r="K307" s="242" t="str">
        <f>IF(Spielplan!$O232="","",Spielplan!$O232)</f>
        <v/>
      </c>
      <c r="U307" s="211" t="s">
        <v>402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386</v>
      </c>
      <c r="H308" s="239">
        <f>Spielplan!$J233</f>
        <v>0</v>
      </c>
      <c r="I308" s="240">
        <f>Spielplan!$L233</f>
        <v>0</v>
      </c>
      <c r="J308" s="241" t="str">
        <f>IF(Spielplan!$M233="","",Spielplan!$M233)</f>
        <v/>
      </c>
      <c r="K308" s="242" t="str">
        <f>IF(Spielplan!$O233="","",Spielplan!$O233)</f>
        <v/>
      </c>
      <c r="U308" s="211" t="s">
        <v>403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387</v>
      </c>
      <c r="H309" s="239">
        <f>Spielplan!$J234</f>
        <v>0</v>
      </c>
      <c r="I309" s="240">
        <f>Spielplan!$L234</f>
        <v>0</v>
      </c>
      <c r="J309" s="241" t="str">
        <f>IF(Spielplan!$M234="","",Spielplan!$M234)</f>
        <v/>
      </c>
      <c r="K309" s="242" t="str">
        <f>IF(Spielplan!$O234="","",Spielplan!$O234)</f>
        <v/>
      </c>
      <c r="U309" s="211" t="s">
        <v>404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388</v>
      </c>
      <c r="H310" s="239">
        <f>Spielplan!$J235</f>
        <v>0</v>
      </c>
      <c r="I310" s="240">
        <f>Spielplan!$L235</f>
        <v>0</v>
      </c>
      <c r="J310" s="241" t="str">
        <f>IF(Spielplan!$M235="","",Spielplan!$M235)</f>
        <v/>
      </c>
      <c r="K310" s="242" t="str">
        <f>IF(Spielplan!$O235="","",Spielplan!$O235)</f>
        <v/>
      </c>
      <c r="U310" s="211" t="s">
        <v>405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389</v>
      </c>
      <c r="H311" s="239">
        <f>Spielplan!$J236</f>
        <v>0</v>
      </c>
      <c r="I311" s="240">
        <f>Spielplan!$L236</f>
        <v>0</v>
      </c>
      <c r="J311" s="241" t="str">
        <f>IF(Spielplan!$M236="","",Spielplan!$M236)</f>
        <v/>
      </c>
      <c r="K311" s="242" t="str">
        <f>IF(Spielplan!$O236="","",Spielplan!$O236)</f>
        <v/>
      </c>
      <c r="U311" s="211" t="s">
        <v>406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390</v>
      </c>
      <c r="H312" s="239">
        <f>Spielplan!$J237</f>
        <v>0</v>
      </c>
      <c r="I312" s="240">
        <f>Spielplan!$L237</f>
        <v>0</v>
      </c>
      <c r="J312" s="241" t="str">
        <f>IF(Spielplan!$M237="","",Spielplan!$M237)</f>
        <v/>
      </c>
      <c r="K312" s="242" t="str">
        <f>IF(Spielplan!$O237="","",Spielplan!$O237)</f>
        <v/>
      </c>
      <c r="U312" s="211" t="s">
        <v>407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391</v>
      </c>
      <c r="H313" s="239">
        <f>Spielplan!$J238</f>
        <v>0</v>
      </c>
      <c r="I313" s="240">
        <f>Spielplan!$L238</f>
        <v>0</v>
      </c>
      <c r="J313" s="241" t="str">
        <f>IF(Spielplan!$M238="","",Spielplan!$M238)</f>
        <v/>
      </c>
      <c r="K313" s="242" t="str">
        <f>IF(Spielplan!$O238="","",Spielplan!$O238)</f>
        <v/>
      </c>
      <c r="U313" s="211" t="s">
        <v>408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392</v>
      </c>
      <c r="H314" s="239">
        <f>Spielplan!$J239</f>
        <v>0</v>
      </c>
      <c r="I314" s="240">
        <f>Spielplan!$L239</f>
        <v>0</v>
      </c>
      <c r="J314" s="241" t="str">
        <f>IF(Spielplan!$M239="","",Spielplan!$M239)</f>
        <v/>
      </c>
      <c r="K314" s="242" t="str">
        <f>IF(Spielplan!$O239="","",Spielplan!$O239)</f>
        <v/>
      </c>
      <c r="U314" s="211" t="s">
        <v>409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393</v>
      </c>
      <c r="H315" s="239">
        <f>Spielplan!$J240</f>
        <v>0</v>
      </c>
      <c r="I315" s="240">
        <f>Spielplan!$L240</f>
        <v>0</v>
      </c>
      <c r="J315" s="241" t="str">
        <f>IF(Spielplan!$M240="","",Spielplan!$M240)</f>
        <v/>
      </c>
      <c r="K315" s="242" t="str">
        <f>IF(Spielplan!$O240="","",Spielplan!$O240)</f>
        <v/>
      </c>
      <c r="U315" s="211" t="s">
        <v>410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394</v>
      </c>
      <c r="H316" s="239">
        <f>Spielplan!$J241</f>
        <v>0</v>
      </c>
      <c r="I316" s="240">
        <f>Spielplan!$L241</f>
        <v>0</v>
      </c>
      <c r="J316" s="241" t="str">
        <f>IF(Spielplan!$M241="","",Spielplan!$M241)</f>
        <v/>
      </c>
      <c r="K316" s="242" t="str">
        <f>IF(Spielplan!$O241="","",Spielplan!$O241)</f>
        <v/>
      </c>
      <c r="U316" s="211" t="s">
        <v>411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395</v>
      </c>
      <c r="H317" s="239">
        <f>Spielplan!$J242</f>
        <v>0</v>
      </c>
      <c r="I317" s="240">
        <f>Spielplan!$L242</f>
        <v>0</v>
      </c>
      <c r="J317" s="241" t="str">
        <f>IF(Spielplan!$M242="","",Spielplan!$M242)</f>
        <v/>
      </c>
      <c r="K317" s="242" t="str">
        <f>IF(Spielplan!$O242="","",Spielplan!$O242)</f>
        <v/>
      </c>
      <c r="U317" s="211" t="s">
        <v>412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396</v>
      </c>
      <c r="H318" s="239">
        <f>Spielplan!$J243</f>
        <v>0</v>
      </c>
      <c r="I318" s="240">
        <f>Spielplan!$L243</f>
        <v>0</v>
      </c>
      <c r="J318" s="241" t="str">
        <f>IF(Spielplan!$M243="","",Spielplan!$M243)</f>
        <v/>
      </c>
      <c r="K318" s="242" t="str">
        <f>IF(Spielplan!$O243="","",Spielplan!$O243)</f>
        <v/>
      </c>
      <c r="U318" s="211" t="s">
        <v>413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397</v>
      </c>
      <c r="H319" s="239">
        <f>Spielplan!$J244</f>
        <v>0</v>
      </c>
      <c r="I319" s="240">
        <f>Spielplan!$L244</f>
        <v>0</v>
      </c>
      <c r="J319" s="241" t="str">
        <f>IF(Spielplan!$M244="","",Spielplan!$M244)</f>
        <v/>
      </c>
      <c r="K319" s="242" t="str">
        <f>IF(Spielplan!$O244="","",Spielplan!$O244)</f>
        <v/>
      </c>
      <c r="U319" s="211" t="s">
        <v>414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398</v>
      </c>
      <c r="H320" s="239">
        <f>Spielplan!$J245</f>
        <v>0</v>
      </c>
      <c r="I320" s="240">
        <f>Spielplan!$L245</f>
        <v>0</v>
      </c>
      <c r="J320" s="241" t="str">
        <f>IF(Spielplan!$M245="","",Spielplan!$M245)</f>
        <v/>
      </c>
      <c r="K320" s="242" t="str">
        <f>IF(Spielplan!$O245="","",Spielplan!$O245)</f>
        <v/>
      </c>
      <c r="U320" s="211" t="s">
        <v>415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399</v>
      </c>
      <c r="H321" s="239">
        <f>Spielplan!$J246</f>
        <v>0</v>
      </c>
      <c r="I321" s="240">
        <f>Spielplan!$L246</f>
        <v>0</v>
      </c>
      <c r="J321" s="241" t="str">
        <f>IF(Spielplan!$M246="","",Spielplan!$M246)</f>
        <v/>
      </c>
      <c r="K321" s="242" t="str">
        <f>IF(Spielplan!$O246="","",Spielplan!$O246)</f>
        <v/>
      </c>
      <c r="U321" s="211" t="s">
        <v>416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400</v>
      </c>
      <c r="H322" s="239">
        <f>Spielplan!$J247</f>
        <v>0</v>
      </c>
      <c r="I322" s="240">
        <f>Spielplan!$L247</f>
        <v>0</v>
      </c>
      <c r="J322" s="241" t="str">
        <f>IF(Spielplan!$M247="","",Spielplan!$M247)</f>
        <v/>
      </c>
      <c r="K322" s="242" t="str">
        <f>IF(Spielplan!$O247="","",Spielplan!$O247)</f>
        <v/>
      </c>
      <c r="U322" s="211" t="s">
        <v>417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401</v>
      </c>
      <c r="H323" s="239">
        <f>Spielplan!$J248</f>
        <v>0</v>
      </c>
      <c r="I323" s="240">
        <f>Spielplan!$L248</f>
        <v>0</v>
      </c>
      <c r="J323" s="241" t="str">
        <f>IF(Spielplan!$M248="","",Spielplan!$M248)</f>
        <v/>
      </c>
      <c r="K323" s="242" t="str">
        <f>IF(Spielplan!$O248="","",Spielplan!$O248)</f>
        <v/>
      </c>
      <c r="U323" s="211" t="s">
        <v>418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402</v>
      </c>
      <c r="H324" s="239">
        <f>Spielplan!$J249</f>
        <v>0</v>
      </c>
      <c r="I324" s="240">
        <f>Spielplan!$L249</f>
        <v>0</v>
      </c>
      <c r="J324" s="241" t="str">
        <f>IF(Spielplan!$M249="","",Spielplan!$M249)</f>
        <v/>
      </c>
      <c r="K324" s="242" t="str">
        <f>IF(Spielplan!$O249="","",Spielplan!$O249)</f>
        <v/>
      </c>
      <c r="U324" s="211" t="s">
        <v>419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403</v>
      </c>
      <c r="H325" s="239">
        <f>Spielplan!$J250</f>
        <v>0</v>
      </c>
      <c r="I325" s="240">
        <f>Spielplan!$L250</f>
        <v>0</v>
      </c>
      <c r="J325" s="241" t="str">
        <f>IF(Spielplan!$M250="","",Spielplan!$M250)</f>
        <v/>
      </c>
      <c r="K325" s="242" t="str">
        <f>IF(Spielplan!$O250="","",Spielplan!$O250)</f>
        <v/>
      </c>
      <c r="U325" s="211" t="s">
        <v>420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404</v>
      </c>
      <c r="H326" s="239">
        <f>Spielplan!$J251</f>
        <v>0</v>
      </c>
      <c r="I326" s="240">
        <f>Spielplan!$L251</f>
        <v>0</v>
      </c>
      <c r="J326" s="241" t="str">
        <f>IF(Spielplan!$M251="","",Spielplan!$M251)</f>
        <v/>
      </c>
      <c r="K326" s="242" t="str">
        <f>IF(Spielplan!$O251="","",Spielplan!$O251)</f>
        <v/>
      </c>
      <c r="U326" s="211" t="s">
        <v>421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405</v>
      </c>
      <c r="H327" s="239">
        <f>Spielplan!$J252</f>
        <v>0</v>
      </c>
      <c r="I327" s="240">
        <f>Spielplan!$L252</f>
        <v>0</v>
      </c>
      <c r="J327" s="241" t="str">
        <f>IF(Spielplan!$M252="","",Spielplan!$M252)</f>
        <v/>
      </c>
      <c r="K327" s="242" t="str">
        <f>IF(Spielplan!$O252="","",Spielplan!$O252)</f>
        <v/>
      </c>
      <c r="U327" s="211" t="s">
        <v>422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406</v>
      </c>
      <c r="H328" s="239">
        <f>Spielplan!$J253</f>
        <v>0</v>
      </c>
      <c r="I328" s="240">
        <f>Spielplan!$L253</f>
        <v>0</v>
      </c>
      <c r="J328" s="241" t="str">
        <f>IF(Spielplan!$M253="","",Spielplan!$M253)</f>
        <v/>
      </c>
      <c r="K328" s="242" t="str">
        <f>IF(Spielplan!$O253="","",Spielplan!$O253)</f>
        <v/>
      </c>
      <c r="U328" s="211" t="s">
        <v>423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407</v>
      </c>
      <c r="H329" s="239">
        <f>Spielplan!$J254</f>
        <v>0</v>
      </c>
      <c r="I329" s="240">
        <f>Spielplan!$L254</f>
        <v>0</v>
      </c>
      <c r="J329" s="241" t="str">
        <f>IF(Spielplan!$M254="","",Spielplan!$M254)</f>
        <v/>
      </c>
      <c r="K329" s="242" t="str">
        <f>IF(Spielplan!$O254="","",Spielplan!$O254)</f>
        <v/>
      </c>
      <c r="U329" s="211" t="s">
        <v>424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408</v>
      </c>
      <c r="H330" s="239">
        <f>Spielplan!$J255</f>
        <v>0</v>
      </c>
      <c r="I330" s="240">
        <f>Spielplan!$L255</f>
        <v>0</v>
      </c>
      <c r="J330" s="241" t="str">
        <f>IF(Spielplan!$M255="","",Spielplan!$M255)</f>
        <v/>
      </c>
      <c r="K330" s="242" t="str">
        <f>IF(Spielplan!$O255="","",Spielplan!$O255)</f>
        <v/>
      </c>
      <c r="U330" s="211" t="s">
        <v>425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409</v>
      </c>
      <c r="H331" s="239">
        <f>Spielplan!$J256</f>
        <v>0</v>
      </c>
      <c r="I331" s="240">
        <f>Spielplan!$L256</f>
        <v>0</v>
      </c>
      <c r="J331" s="241" t="str">
        <f>IF(Spielplan!$M256="","",Spielplan!$M256)</f>
        <v/>
      </c>
      <c r="K331" s="242" t="str">
        <f>IF(Spielplan!$O256="","",Spielplan!$O256)</f>
        <v/>
      </c>
      <c r="U331" s="211" t="s">
        <v>426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410</v>
      </c>
      <c r="H332" s="239">
        <f>Spielplan!$J257</f>
        <v>0</v>
      </c>
      <c r="I332" s="240">
        <f>Spielplan!$L257</f>
        <v>0</v>
      </c>
      <c r="J332" s="241" t="str">
        <f>IF(Spielplan!$M257="","",Spielplan!$M257)</f>
        <v/>
      </c>
      <c r="K332" s="242" t="str">
        <f>IF(Spielplan!$O257="","",Spielplan!$O257)</f>
        <v/>
      </c>
      <c r="U332" s="211" t="s">
        <v>427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411</v>
      </c>
      <c r="H333" s="239">
        <f>Spielplan!$J258</f>
        <v>0</v>
      </c>
      <c r="I333" s="240">
        <f>Spielplan!$L258</f>
        <v>0</v>
      </c>
      <c r="J333" s="241" t="str">
        <f>IF(Spielplan!$M258="","",Spielplan!$M258)</f>
        <v/>
      </c>
      <c r="K333" s="242" t="str">
        <f>IF(Spielplan!$O258="","",Spielplan!$O258)</f>
        <v/>
      </c>
      <c r="U333" s="211" t="s">
        <v>428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412</v>
      </c>
      <c r="H334" s="239">
        <f>Spielplan!$J259</f>
        <v>0</v>
      </c>
      <c r="I334" s="240">
        <f>Spielplan!$L259</f>
        <v>0</v>
      </c>
      <c r="J334" s="241" t="str">
        <f>IF(Spielplan!$M259="","",Spielplan!$M259)</f>
        <v/>
      </c>
      <c r="K334" s="242" t="str">
        <f>IF(Spielplan!$O259="","",Spielplan!$O259)</f>
        <v/>
      </c>
      <c r="U334" s="211" t="s">
        <v>429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413</v>
      </c>
      <c r="H335" s="239">
        <f>Spielplan!$J260</f>
        <v>0</v>
      </c>
      <c r="I335" s="240">
        <f>Spielplan!$L260</f>
        <v>0</v>
      </c>
      <c r="J335" s="241" t="str">
        <f>IF(Spielplan!$M260="","",Spielplan!$M260)</f>
        <v/>
      </c>
      <c r="K335" s="242" t="str">
        <f>IF(Spielplan!$O260="","",Spielplan!$O260)</f>
        <v/>
      </c>
      <c r="U335" s="211" t="s">
        <v>430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414</v>
      </c>
      <c r="H336" s="239">
        <f>Spielplan!$J261</f>
        <v>0</v>
      </c>
      <c r="I336" s="240">
        <f>Spielplan!$L261</f>
        <v>0</v>
      </c>
      <c r="J336" s="241" t="str">
        <f>IF(Spielplan!$M261="","",Spielplan!$M261)</f>
        <v/>
      </c>
      <c r="K336" s="242" t="str">
        <f>IF(Spielplan!$O261="","",Spielplan!$O261)</f>
        <v/>
      </c>
      <c r="U336" s="211" t="s">
        <v>431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415</v>
      </c>
      <c r="H337" s="239">
        <f>Spielplan!$J262</f>
        <v>0</v>
      </c>
      <c r="I337" s="240">
        <f>Spielplan!$L262</f>
        <v>0</v>
      </c>
      <c r="J337" s="241" t="str">
        <f>IF(Spielplan!$M262="","",Spielplan!$M262)</f>
        <v/>
      </c>
      <c r="K337" s="242" t="str">
        <f>IF(Spielplan!$O262="","",Spielplan!$O262)</f>
        <v/>
      </c>
      <c r="U337" s="211" t="s">
        <v>432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416</v>
      </c>
      <c r="H338" s="239">
        <f>Spielplan!$J263</f>
        <v>0</v>
      </c>
      <c r="I338" s="240">
        <f>Spielplan!$L263</f>
        <v>0</v>
      </c>
      <c r="J338" s="241" t="str">
        <f>IF(Spielplan!$M263="","",Spielplan!$M263)</f>
        <v/>
      </c>
      <c r="K338" s="242" t="str">
        <f>IF(Spielplan!$O263="","",Spielplan!$O263)</f>
        <v/>
      </c>
      <c r="U338" s="211" t="s">
        <v>433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417</v>
      </c>
      <c r="H339" s="239">
        <f>Spielplan!$J264</f>
        <v>0</v>
      </c>
      <c r="I339" s="240">
        <f>Spielplan!$L264</f>
        <v>0</v>
      </c>
      <c r="J339" s="241" t="str">
        <f>IF(Spielplan!$M264="","",Spielplan!$M264)</f>
        <v/>
      </c>
      <c r="K339" s="242" t="str">
        <f>IF(Spielplan!$O264="","",Spielplan!$O264)</f>
        <v/>
      </c>
      <c r="U339" s="211" t="s">
        <v>434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418</v>
      </c>
      <c r="H340" s="239">
        <f>Spielplan!$J265</f>
        <v>0</v>
      </c>
      <c r="I340" s="240">
        <f>Spielplan!$L265</f>
        <v>0</v>
      </c>
      <c r="J340" s="241" t="str">
        <f>IF(Spielplan!$M265="","",Spielplan!$M265)</f>
        <v/>
      </c>
      <c r="K340" s="242" t="str">
        <f>IF(Spielplan!$O265="","",Spielplan!$O265)</f>
        <v/>
      </c>
      <c r="U340" s="211" t="s">
        <v>435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419</v>
      </c>
      <c r="H341" s="239">
        <f>Spielplan!$J266</f>
        <v>0</v>
      </c>
      <c r="I341" s="240">
        <f>Spielplan!$L266</f>
        <v>0</v>
      </c>
      <c r="J341" s="241" t="str">
        <f>IF(Spielplan!$M266="","",Spielplan!$M266)</f>
        <v/>
      </c>
      <c r="K341" s="242" t="str">
        <f>IF(Spielplan!$O266="","",Spielplan!$O266)</f>
        <v/>
      </c>
      <c r="U341" s="211" t="s">
        <v>436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420</v>
      </c>
      <c r="H342" s="239">
        <f>Spielplan!$J267</f>
        <v>0</v>
      </c>
      <c r="I342" s="240">
        <f>Spielplan!$L267</f>
        <v>0</v>
      </c>
      <c r="J342" s="241" t="str">
        <f>IF(Spielplan!$M267="","",Spielplan!$M267)</f>
        <v/>
      </c>
      <c r="K342" s="242" t="str">
        <f>IF(Spielplan!$O267="","",Spielplan!$O267)</f>
        <v/>
      </c>
      <c r="U342" s="211" t="s">
        <v>437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421</v>
      </c>
      <c r="H343" s="239">
        <f>Spielplan!$J268</f>
        <v>0</v>
      </c>
      <c r="I343" s="240">
        <f>Spielplan!$L268</f>
        <v>0</v>
      </c>
      <c r="J343" s="241" t="str">
        <f>IF(Spielplan!$M268="","",Spielplan!$M268)</f>
        <v/>
      </c>
      <c r="K343" s="242" t="str">
        <f>IF(Spielplan!$O268="","",Spielplan!$O268)</f>
        <v/>
      </c>
      <c r="U343" s="211" t="s">
        <v>438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422</v>
      </c>
      <c r="H344" s="239">
        <f>Spielplan!$J269</f>
        <v>0</v>
      </c>
      <c r="I344" s="240">
        <f>Spielplan!$L269</f>
        <v>0</v>
      </c>
      <c r="J344" s="241" t="str">
        <f>IF(Spielplan!$M269="","",Spielplan!$M269)</f>
        <v/>
      </c>
      <c r="K344" s="242" t="str">
        <f>IF(Spielplan!$O269="","",Spielplan!$O269)</f>
        <v/>
      </c>
      <c r="U344" s="211" t="s">
        <v>439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423</v>
      </c>
      <c r="H345" s="239">
        <f>Spielplan!$J270</f>
        <v>0</v>
      </c>
      <c r="I345" s="240">
        <f>Spielplan!$L270</f>
        <v>0</v>
      </c>
      <c r="J345" s="241" t="str">
        <f>IF(Spielplan!$M270="","",Spielplan!$M270)</f>
        <v/>
      </c>
      <c r="K345" s="242" t="str">
        <f>IF(Spielplan!$O270="","",Spielplan!$O270)</f>
        <v/>
      </c>
      <c r="U345" s="211" t="s">
        <v>440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424</v>
      </c>
      <c r="H346" s="239">
        <f>Spielplan!$J271</f>
        <v>0</v>
      </c>
      <c r="I346" s="240">
        <f>Spielplan!$L271</f>
        <v>0</v>
      </c>
      <c r="J346" s="241" t="str">
        <f>IF(Spielplan!$M271="","",Spielplan!$M271)</f>
        <v/>
      </c>
      <c r="K346" s="242" t="str">
        <f>IF(Spielplan!$O271="","",Spielplan!$O271)</f>
        <v/>
      </c>
      <c r="U346" s="211" t="s">
        <v>441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425</v>
      </c>
      <c r="H347" s="239">
        <f>Spielplan!$J272</f>
        <v>0</v>
      </c>
      <c r="I347" s="240">
        <f>Spielplan!$L272</f>
        <v>0</v>
      </c>
      <c r="J347" s="241" t="str">
        <f>IF(Spielplan!$M272="","",Spielplan!$M272)</f>
        <v/>
      </c>
      <c r="K347" s="242" t="str">
        <f>IF(Spielplan!$O272="","",Spielplan!$O272)</f>
        <v/>
      </c>
      <c r="U347" s="211" t="s">
        <v>442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426</v>
      </c>
      <c r="H348" s="239">
        <f>Spielplan!$J273</f>
        <v>0</v>
      </c>
      <c r="I348" s="240">
        <f>Spielplan!$L273</f>
        <v>0</v>
      </c>
      <c r="J348" s="241" t="str">
        <f>IF(Spielplan!$M273="","",Spielplan!$M273)</f>
        <v/>
      </c>
      <c r="K348" s="242" t="str">
        <f>IF(Spielplan!$O273="","",Spielplan!$O273)</f>
        <v/>
      </c>
      <c r="U348" s="211" t="s">
        <v>443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427</v>
      </c>
      <c r="H349" s="239">
        <f>Spielplan!$J274</f>
        <v>0</v>
      </c>
      <c r="I349" s="240">
        <f>Spielplan!$L274</f>
        <v>0</v>
      </c>
      <c r="J349" s="241" t="str">
        <f>IF(Spielplan!$M274="","",Spielplan!$M274)</f>
        <v/>
      </c>
      <c r="K349" s="242" t="str">
        <f>IF(Spielplan!$O274="","",Spielplan!$O274)</f>
        <v/>
      </c>
      <c r="U349" s="211" t="s">
        <v>444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428</v>
      </c>
      <c r="H350" s="239">
        <f>Spielplan!$J275</f>
        <v>0</v>
      </c>
      <c r="I350" s="240">
        <f>Spielplan!$L275</f>
        <v>0</v>
      </c>
      <c r="J350" s="241" t="str">
        <f>IF(Spielplan!$M275="","",Spielplan!$M275)</f>
        <v/>
      </c>
      <c r="K350" s="242" t="str">
        <f>IF(Spielplan!$O275="","",Spielplan!$O275)</f>
        <v/>
      </c>
      <c r="U350" s="211" t="s">
        <v>445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429</v>
      </c>
      <c r="H351" s="239">
        <f>Spielplan!$J276</f>
        <v>0</v>
      </c>
      <c r="I351" s="240">
        <f>Spielplan!$L276</f>
        <v>0</v>
      </c>
      <c r="J351" s="241" t="str">
        <f>IF(Spielplan!$M276="","",Spielplan!$M276)</f>
        <v/>
      </c>
      <c r="K351" s="242" t="str">
        <f>IF(Spielplan!$O276="","",Spielplan!$O276)</f>
        <v/>
      </c>
      <c r="U351" s="244" t="s">
        <v>446</v>
      </c>
      <c r="V351" s="245" t="str">
        <f t="shared" si="124"/>
        <v/>
      </c>
      <c r="W351" s="246" t="str">
        <f t="shared" si="125"/>
        <v/>
      </c>
      <c r="X351" s="246" t="str">
        <f t="shared" si="130"/>
        <v/>
      </c>
      <c r="Y351" s="247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8" t="str">
        <f t="shared" si="126"/>
        <v/>
      </c>
      <c r="AF351" s="249" t="str">
        <f t="shared" si="127"/>
        <v/>
      </c>
      <c r="AG351" s="250">
        <f>IF($AH351="",0,COUNTIF($AH$64:$AH351,INDEX($AH$352:$AH$639,ROW($A288))))</f>
        <v>0</v>
      </c>
      <c r="AH351" s="251" t="str">
        <f t="shared" si="129"/>
        <v/>
      </c>
    </row>
    <row r="352" spans="7:34" ht="12.75" thickTop="1" x14ac:dyDescent="0.2">
      <c r="G352" s="139" t="s">
        <v>430</v>
      </c>
      <c r="H352" s="239">
        <f>Spielplan!$J277</f>
        <v>0</v>
      </c>
      <c r="I352" s="240">
        <f>Spielplan!$L277</f>
        <v>0</v>
      </c>
      <c r="J352" s="241" t="str">
        <f>IF(Spielplan!$M277="","",Spielplan!$M277)</f>
        <v/>
      </c>
      <c r="K352" s="242" t="str">
        <f>IF(Spielplan!$O277="","",Spielplan!$O277)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 : 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52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431</v>
      </c>
      <c r="H353" s="239">
        <f>Spielplan!$J278</f>
        <v>0</v>
      </c>
      <c r="I353" s="240">
        <f>Spielplan!$L278</f>
        <v>0</v>
      </c>
      <c r="J353" s="241" t="str">
        <f>IF(Spielplan!$M278="","",Spielplan!$M278)</f>
        <v/>
      </c>
      <c r="K353" s="242" t="str">
        <f>IF(Spielplan!$O278="","",Spielplan!$O278)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 : 3</v>
      </c>
      <c r="AC353" s="169" t="str">
        <f t="shared" si="139"/>
        <v/>
      </c>
      <c r="AD353" s="215" t="str">
        <f t="shared" si="140"/>
        <v/>
      </c>
      <c r="AE353" s="253"/>
      <c r="AF353" s="240"/>
      <c r="AG353" s="240"/>
      <c r="AH353" s="217" t="str">
        <f>Z353</f>
        <v>Lok LeipzigSSV Wildbach</v>
      </c>
    </row>
    <row r="354" spans="7:34" x14ac:dyDescent="0.2">
      <c r="G354" s="139" t="s">
        <v>432</v>
      </c>
      <c r="H354" s="239">
        <f>Spielplan!$J279</f>
        <v>0</v>
      </c>
      <c r="I354" s="240">
        <f>Spielplan!$L279</f>
        <v>0</v>
      </c>
      <c r="J354" s="241" t="str">
        <f>IF(Spielplan!$M279="","",Spielplan!$M279)</f>
        <v/>
      </c>
      <c r="K354" s="242" t="str">
        <f>IF(Spielplan!$O279="","",Spielplan!$O279)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 : 3</v>
      </c>
      <c r="AC354" s="169" t="str">
        <f t="shared" si="139"/>
        <v/>
      </c>
      <c r="AD354" s="215" t="str">
        <f t="shared" si="140"/>
        <v/>
      </c>
      <c r="AE354" s="253"/>
      <c r="AF354" s="240"/>
      <c r="AG354" s="240"/>
      <c r="AH354" s="217" t="str">
        <f t="shared" ref="AH354:AH417" si="141">Z354</f>
        <v>FC BrüggeKickers Offenbach</v>
      </c>
    </row>
    <row r="355" spans="7:34" x14ac:dyDescent="0.2">
      <c r="G355" s="139" t="s">
        <v>433</v>
      </c>
      <c r="H355" s="239">
        <f>Spielplan!$J280</f>
        <v>0</v>
      </c>
      <c r="I355" s="240">
        <f>Spielplan!$L280</f>
        <v>0</v>
      </c>
      <c r="J355" s="241" t="str">
        <f>IF(Spielplan!$M280="","",Spielplan!$M280)</f>
        <v/>
      </c>
      <c r="K355" s="242" t="str">
        <f>IF(Spielplan!$O280="","",Spielplan!$O280)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 : 3</v>
      </c>
      <c r="AC355" s="169" t="str">
        <f t="shared" si="139"/>
        <v/>
      </c>
      <c r="AD355" s="215" t="str">
        <f t="shared" si="140"/>
        <v/>
      </c>
      <c r="AE355" s="253"/>
      <c r="AF355" s="240"/>
      <c r="AG355" s="240"/>
      <c r="AH355" s="217" t="str">
        <f t="shared" si="141"/>
        <v>Team D6Team D1</v>
      </c>
    </row>
    <row r="356" spans="7:34" x14ac:dyDescent="0.2">
      <c r="G356" s="139" t="s">
        <v>434</v>
      </c>
      <c r="H356" s="239">
        <f>Spielplan!$J281</f>
        <v>0</v>
      </c>
      <c r="I356" s="240">
        <f>Spielplan!$L281</f>
        <v>0</v>
      </c>
      <c r="J356" s="241" t="str">
        <f>IF(Spielplan!$M281="","",Spielplan!$M281)</f>
        <v/>
      </c>
      <c r="K356" s="242" t="str">
        <f>IF(Spielplan!$O281="","",Spielplan!$O281)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 : 3</v>
      </c>
      <c r="AC356" s="169" t="str">
        <f t="shared" si="139"/>
        <v/>
      </c>
      <c r="AD356" s="215" t="str">
        <f t="shared" si="140"/>
        <v/>
      </c>
      <c r="AE356" s="253"/>
      <c r="AF356" s="240"/>
      <c r="AG356" s="240"/>
      <c r="AH356" s="217" t="str">
        <f t="shared" si="141"/>
        <v>Team E6Team E1</v>
      </c>
    </row>
    <row r="357" spans="7:34" x14ac:dyDescent="0.2">
      <c r="G357" s="139" t="s">
        <v>435</v>
      </c>
      <c r="H357" s="239">
        <f>Spielplan!$J282</f>
        <v>0</v>
      </c>
      <c r="I357" s="240">
        <f>Spielplan!$L282</f>
        <v>0</v>
      </c>
      <c r="J357" s="241" t="str">
        <f>IF(Spielplan!$M282="","",Spielplan!$M282)</f>
        <v/>
      </c>
      <c r="K357" s="242" t="str">
        <f>IF(Spielplan!$O282="","",Spielplan!$O282)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 : 5</v>
      </c>
      <c r="AC357" s="169" t="str">
        <f t="shared" si="139"/>
        <v/>
      </c>
      <c r="AD357" s="215" t="str">
        <f t="shared" si="140"/>
        <v/>
      </c>
      <c r="AE357" s="253"/>
      <c r="AF357" s="240"/>
      <c r="AG357" s="240"/>
      <c r="AH357" s="217" t="str">
        <f t="shared" si="141"/>
        <v>Team F6Team F1</v>
      </c>
    </row>
    <row r="358" spans="7:34" x14ac:dyDescent="0.2">
      <c r="G358" s="139" t="s">
        <v>436</v>
      </c>
      <c r="H358" s="239">
        <f>Spielplan!$J283</f>
        <v>0</v>
      </c>
      <c r="I358" s="240">
        <f>Spielplan!$L283</f>
        <v>0</v>
      </c>
      <c r="J358" s="241" t="str">
        <f>IF(Spielplan!$M283="","",Spielplan!$M283)</f>
        <v/>
      </c>
      <c r="K358" s="242" t="str">
        <f>IF(Spielplan!$O283="","",Spielplan!$O283)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 : 6</v>
      </c>
      <c r="AC358" s="169" t="str">
        <f t="shared" si="139"/>
        <v/>
      </c>
      <c r="AD358" s="215" t="str">
        <f t="shared" si="140"/>
        <v/>
      </c>
      <c r="AE358" s="253"/>
      <c r="AF358" s="240"/>
      <c r="AG358" s="240"/>
      <c r="AH358" s="217" t="str">
        <f t="shared" si="141"/>
        <v>Eintracht FrankfurtBeinbruch SC</v>
      </c>
    </row>
    <row r="359" spans="7:34" x14ac:dyDescent="0.2">
      <c r="G359" s="139" t="s">
        <v>437</v>
      </c>
      <c r="H359" s="239">
        <f>Spielplan!$J284</f>
        <v>0</v>
      </c>
      <c r="I359" s="240">
        <f>Spielplan!$L284</f>
        <v>0</v>
      </c>
      <c r="J359" s="241" t="str">
        <f>IF(Spielplan!$M284="","",Spielplan!$M284)</f>
        <v/>
      </c>
      <c r="K359" s="242" t="str">
        <f>IF(Spielplan!$O284="","",Spielplan!$O284)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 : 5</v>
      </c>
      <c r="AC359" s="169" t="str">
        <f t="shared" si="139"/>
        <v/>
      </c>
      <c r="AD359" s="215" t="str">
        <f t="shared" si="140"/>
        <v/>
      </c>
      <c r="AE359" s="253"/>
      <c r="AF359" s="240"/>
      <c r="AG359" s="240"/>
      <c r="AH359" s="217" t="str">
        <f t="shared" si="141"/>
        <v>Manchester CitySC Waldbach</v>
      </c>
    </row>
    <row r="360" spans="7:34" x14ac:dyDescent="0.2">
      <c r="G360" s="139" t="s">
        <v>438</v>
      </c>
      <c r="H360" s="239">
        <f>Spielplan!$J285</f>
        <v>0</v>
      </c>
      <c r="I360" s="240">
        <f>Spielplan!$L285</f>
        <v>0</v>
      </c>
      <c r="J360" s="241" t="str">
        <f>IF(Spielplan!$M285="","",Spielplan!$M285)</f>
        <v/>
      </c>
      <c r="K360" s="242" t="str">
        <f>IF(Spielplan!$O285="","",Spielplan!$O285)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 : 4</v>
      </c>
      <c r="AC360" s="169" t="str">
        <f t="shared" si="139"/>
        <v/>
      </c>
      <c r="AD360" s="215" t="str">
        <f t="shared" si="140"/>
        <v/>
      </c>
      <c r="AE360" s="253"/>
      <c r="AF360" s="240"/>
      <c r="AG360" s="240"/>
      <c r="AH360" s="217" t="str">
        <f t="shared" si="141"/>
        <v>SSV WildeckFV Lübeck</v>
      </c>
    </row>
    <row r="361" spans="7:34" x14ac:dyDescent="0.2">
      <c r="G361" s="139" t="s">
        <v>439</v>
      </c>
      <c r="H361" s="239">
        <f>Spielplan!$J286</f>
        <v>0</v>
      </c>
      <c r="I361" s="240">
        <f>Spielplan!$L286</f>
        <v>0</v>
      </c>
      <c r="J361" s="241" t="str">
        <f>IF(Spielplan!$M286="","",Spielplan!$M286)</f>
        <v/>
      </c>
      <c r="K361" s="242" t="str">
        <f>IF(Spielplan!$O286="","",Spielplan!$O286)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 : 3</v>
      </c>
      <c r="AC361" s="169" t="str">
        <f t="shared" si="139"/>
        <v/>
      </c>
      <c r="AD361" s="215" t="str">
        <f t="shared" si="140"/>
        <v/>
      </c>
      <c r="AE361" s="253"/>
      <c r="AF361" s="240"/>
      <c r="AG361" s="240"/>
      <c r="AH361" s="217" t="str">
        <f t="shared" si="141"/>
        <v>Team D2Team D5</v>
      </c>
    </row>
    <row r="362" spans="7:34" x14ac:dyDescent="0.2">
      <c r="G362" s="139" t="s">
        <v>440</v>
      </c>
      <c r="H362" s="239">
        <f>Spielplan!$J287</f>
        <v>0</v>
      </c>
      <c r="I362" s="240">
        <f>Spielplan!$L287</f>
        <v>0</v>
      </c>
      <c r="J362" s="241" t="str">
        <f>IF(Spielplan!$M287="","",Spielplan!$M287)</f>
        <v/>
      </c>
      <c r="K362" s="242" t="str">
        <f>IF(Spielplan!$O287="","",Spielplan!$O287)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 : 5</v>
      </c>
      <c r="AC362" s="169" t="str">
        <f t="shared" si="139"/>
        <v/>
      </c>
      <c r="AD362" s="215" t="str">
        <f t="shared" si="140"/>
        <v/>
      </c>
      <c r="AE362" s="253"/>
      <c r="AF362" s="240"/>
      <c r="AG362" s="240"/>
      <c r="AH362" s="217" t="str">
        <f t="shared" si="141"/>
        <v>Team E2Team E5</v>
      </c>
    </row>
    <row r="363" spans="7:34" x14ac:dyDescent="0.2">
      <c r="G363" s="139" t="s">
        <v>441</v>
      </c>
      <c r="H363" s="239">
        <f>Spielplan!$J288</f>
        <v>0</v>
      </c>
      <c r="I363" s="240">
        <f>Spielplan!$L288</f>
        <v>0</v>
      </c>
      <c r="J363" s="241" t="str">
        <f>IF(Spielplan!$M288="","",Spielplan!$M288)</f>
        <v/>
      </c>
      <c r="K363" s="242" t="str">
        <f>IF(Spielplan!$O288="","",Spielplan!$O288)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 : 0</v>
      </c>
      <c r="AC363" s="169" t="str">
        <f t="shared" si="139"/>
        <v/>
      </c>
      <c r="AD363" s="215" t="str">
        <f t="shared" si="140"/>
        <v/>
      </c>
      <c r="AE363" s="253"/>
      <c r="AF363" s="240"/>
      <c r="AG363" s="240"/>
      <c r="AH363" s="217" t="str">
        <f t="shared" si="141"/>
        <v>Team F2Team F5</v>
      </c>
    </row>
    <row r="364" spans="7:34" x14ac:dyDescent="0.2">
      <c r="G364" s="139" t="s">
        <v>442</v>
      </c>
      <c r="H364" s="239">
        <f>Spielplan!$J289</f>
        <v>0</v>
      </c>
      <c r="I364" s="240">
        <f>Spielplan!$L289</f>
        <v>0</v>
      </c>
      <c r="J364" s="241" t="str">
        <f>IF(Spielplan!$M289="","",Spielplan!$M289)</f>
        <v/>
      </c>
      <c r="K364" s="242" t="str">
        <f>IF(Spielplan!$O289="","",Spielplan!$O289)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 : 1</v>
      </c>
      <c r="AC364" s="169" t="str">
        <f t="shared" si="139"/>
        <v/>
      </c>
      <c r="AD364" s="215" t="str">
        <f t="shared" si="140"/>
        <v/>
      </c>
      <c r="AE364" s="253"/>
      <c r="AF364" s="240"/>
      <c r="AG364" s="240"/>
      <c r="AH364" s="217" t="str">
        <f t="shared" si="141"/>
        <v>Maibach 1822 eVFC Barcelona</v>
      </c>
    </row>
    <row r="365" spans="7:34" x14ac:dyDescent="0.2">
      <c r="G365" s="139" t="s">
        <v>443</v>
      </c>
      <c r="H365" s="239">
        <f>Spielplan!$J290</f>
        <v>0</v>
      </c>
      <c r="I365" s="240">
        <f>Spielplan!$L290</f>
        <v>0</v>
      </c>
      <c r="J365" s="241" t="str">
        <f>IF(Spielplan!$M290="","",Spielplan!$M290)</f>
        <v/>
      </c>
      <c r="K365" s="242" t="str">
        <f>IF(Spielplan!$O290="","",Spielplan!$O290)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 : 2</v>
      </c>
      <c r="AC365" s="169" t="str">
        <f t="shared" si="139"/>
        <v/>
      </c>
      <c r="AD365" s="215" t="str">
        <f t="shared" si="140"/>
        <v/>
      </c>
      <c r="AE365" s="253"/>
      <c r="AF365" s="240"/>
      <c r="AG365" s="240"/>
      <c r="AH365" s="217" t="str">
        <f t="shared" si="141"/>
        <v>FC GrönlingenArsenal London</v>
      </c>
    </row>
    <row r="366" spans="7:34" x14ac:dyDescent="0.2">
      <c r="G366" s="139" t="s">
        <v>444</v>
      </c>
      <c r="H366" s="239">
        <f>Spielplan!$J291</f>
        <v>0</v>
      </c>
      <c r="I366" s="240">
        <f>Spielplan!$L291</f>
        <v>0</v>
      </c>
      <c r="J366" s="241" t="str">
        <f>IF(Spielplan!$M291="","",Spielplan!$M291)</f>
        <v/>
      </c>
      <c r="K366" s="242" t="str">
        <f>IF(Spielplan!$O291="","",Spielplan!$O291)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 : 4</v>
      </c>
      <c r="AC366" s="169" t="str">
        <f t="shared" si="139"/>
        <v/>
      </c>
      <c r="AD366" s="215" t="str">
        <f t="shared" si="140"/>
        <v/>
      </c>
      <c r="AE366" s="253"/>
      <c r="AF366" s="240"/>
      <c r="AG366" s="240"/>
      <c r="AH366" s="217" t="str">
        <f t="shared" si="141"/>
        <v>HSVBorussia Dortmund</v>
      </c>
    </row>
    <row r="367" spans="7:34" x14ac:dyDescent="0.2">
      <c r="G367" s="139" t="s">
        <v>445</v>
      </c>
      <c r="H367" s="239">
        <f>Spielplan!$J292</f>
        <v>0</v>
      </c>
      <c r="I367" s="240">
        <f>Spielplan!$L292</f>
        <v>0</v>
      </c>
      <c r="J367" s="241" t="str">
        <f>IF(Spielplan!$M292="","",Spielplan!$M292)</f>
        <v/>
      </c>
      <c r="K367" s="242" t="str">
        <f>IF(Spielplan!$O292="","",Spielplan!$O292)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 : 0</v>
      </c>
      <c r="AC367" s="169" t="str">
        <f t="shared" si="139"/>
        <v/>
      </c>
      <c r="AD367" s="215" t="str">
        <f t="shared" si="140"/>
        <v/>
      </c>
      <c r="AE367" s="253"/>
      <c r="AF367" s="240"/>
      <c r="AG367" s="240"/>
      <c r="AH367" s="217" t="str">
        <f t="shared" si="141"/>
        <v>Team D4Team D3</v>
      </c>
    </row>
    <row r="368" spans="7:34" ht="12.75" thickBot="1" x14ac:dyDescent="0.25">
      <c r="G368" s="139" t="s">
        <v>446</v>
      </c>
      <c r="H368" s="254">
        <f>Spielplan!$J293</f>
        <v>0</v>
      </c>
      <c r="I368" s="255">
        <f>Spielplan!$L293</f>
        <v>0</v>
      </c>
      <c r="J368" s="256" t="str">
        <f>IF(Spielplan!$M293="","",Spielplan!$M293)</f>
        <v/>
      </c>
      <c r="K368" s="257" t="str">
        <f>IF(Spielplan!$O293="","",Spielplan!$O293)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 : 2</v>
      </c>
      <c r="AC368" s="169" t="str">
        <f t="shared" si="139"/>
        <v/>
      </c>
      <c r="AD368" s="215" t="str">
        <f t="shared" si="140"/>
        <v/>
      </c>
      <c r="AE368" s="253"/>
      <c r="AF368" s="240"/>
      <c r="AG368" s="240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 : 3</v>
      </c>
      <c r="AC369" s="169" t="str">
        <f t="shared" si="139"/>
        <v/>
      </c>
      <c r="AD369" s="215" t="str">
        <f t="shared" si="140"/>
        <v/>
      </c>
      <c r="AE369" s="253"/>
      <c r="AF369" s="240"/>
      <c r="AG369" s="240"/>
      <c r="AH369" s="217" t="str">
        <f t="shared" si="141"/>
        <v>Team F4Team F3</v>
      </c>
    </row>
    <row r="370" spans="2:34" x14ac:dyDescent="0.2">
      <c r="B370" s="361" t="s">
        <v>165</v>
      </c>
      <c r="C370" s="361"/>
      <c r="D370" s="361"/>
      <c r="E370" s="361"/>
      <c r="F370" s="361"/>
      <c r="G370" s="361"/>
      <c r="H370" s="361"/>
      <c r="I370" s="361"/>
      <c r="J370" s="361"/>
      <c r="K370" s="36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 : 3</v>
      </c>
      <c r="AC370" s="169" t="str">
        <f t="shared" si="139"/>
        <v/>
      </c>
      <c r="AD370" s="215" t="str">
        <f t="shared" si="140"/>
        <v/>
      </c>
      <c r="AE370" s="253"/>
      <c r="AF370" s="240"/>
      <c r="AG370" s="240"/>
      <c r="AH370" s="217" t="str">
        <f t="shared" si="141"/>
        <v>1. FC RiedwaldBeinbruch SC</v>
      </c>
    </row>
    <row r="371" spans="2:34" x14ac:dyDescent="0.2">
      <c r="B371" s="361"/>
      <c r="C371" s="361"/>
      <c r="D371" s="361"/>
      <c r="E371" s="361"/>
      <c r="F371" s="361"/>
      <c r="G371" s="361"/>
      <c r="H371" s="361"/>
      <c r="I371" s="361"/>
      <c r="J371" s="361"/>
      <c r="K371" s="36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 : 3</v>
      </c>
      <c r="AC371" s="169" t="str">
        <f t="shared" si="139"/>
        <v/>
      </c>
      <c r="AD371" s="215" t="str">
        <f t="shared" si="140"/>
        <v/>
      </c>
      <c r="AE371" s="253"/>
      <c r="AF371" s="240"/>
      <c r="AG371" s="240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 : 3</v>
      </c>
      <c r="AC372" s="169" t="str">
        <f t="shared" si="139"/>
        <v/>
      </c>
      <c r="AD372" s="215" t="str">
        <f t="shared" si="140"/>
        <v/>
      </c>
      <c r="AE372" s="253"/>
      <c r="AF372" s="240"/>
      <c r="AG372" s="240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 : 3</v>
      </c>
      <c r="AC373" s="169" t="str">
        <f t="shared" si="139"/>
        <v/>
      </c>
      <c r="AD373" s="215" t="str">
        <f t="shared" si="140"/>
        <v/>
      </c>
      <c r="AE373" s="253"/>
      <c r="AF373" s="240"/>
      <c r="AG373" s="240"/>
      <c r="AH373" s="217" t="str">
        <f t="shared" si="141"/>
        <v>Team D1Team D5</v>
      </c>
    </row>
    <row r="374" spans="2:34" ht="12.75" thickTop="1" x14ac:dyDescent="0.2">
      <c r="B374" s="258" t="s">
        <v>114</v>
      </c>
      <c r="C374" s="259" t="s">
        <v>79</v>
      </c>
      <c r="D374" s="260" t="s">
        <v>112</v>
      </c>
      <c r="E374" s="260" t="s">
        <v>94</v>
      </c>
      <c r="F374" s="260" t="s">
        <v>95</v>
      </c>
      <c r="G374" s="260" t="s">
        <v>96</v>
      </c>
      <c r="H374" s="260" t="s">
        <v>127</v>
      </c>
      <c r="I374" s="260" t="s">
        <v>116</v>
      </c>
      <c r="J374" s="260" t="s">
        <v>113</v>
      </c>
      <c r="K374" s="261" t="s">
        <v>97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 : 5</v>
      </c>
      <c r="AC374" s="169" t="str">
        <f t="shared" si="139"/>
        <v/>
      </c>
      <c r="AD374" s="215" t="str">
        <f t="shared" si="140"/>
        <v/>
      </c>
      <c r="AE374" s="253"/>
      <c r="AF374" s="240"/>
      <c r="AG374" s="240"/>
      <c r="AH374" s="217" t="str">
        <f t="shared" si="141"/>
        <v>Team E1Team E5</v>
      </c>
    </row>
    <row r="375" spans="2:34" x14ac:dyDescent="0.2">
      <c r="B375" s="262">
        <f>IF($C375="","",IF($K$13=0,"",1))</f>
        <v>1</v>
      </c>
      <c r="C375" s="169" t="str">
        <f t="shared" ref="C375:C383" si="142">IF($F$13&lt;3,"",IF($K$13=0,$R64,VLOOKUP(B4,$C$4:$N$12,4,0)))</f>
        <v>Manchester City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4</v>
      </c>
      <c r="F375" s="138">
        <f t="shared" ref="F375:F383" si="145">IF(OR($K$13=0,$C375=""),"",VLOOKUP(B375,$C$4:$N$12,11,0))</f>
        <v>0</v>
      </c>
      <c r="G375" s="138">
        <f t="shared" ref="G375:G383" si="146">IF(OR($K$13=0,$C375=""),"",VLOOKUP(B375,$C$4:$N$12,12,0))</f>
        <v>1</v>
      </c>
      <c r="H375" s="138">
        <f t="shared" ref="H375:H383" si="147">IF(OR($K$13=0,$C375=""),"",VLOOKUP(B375,$C$4:$N$12,5,0))</f>
        <v>18</v>
      </c>
      <c r="I375" s="138">
        <f t="shared" ref="I375:I383" si="148">IF(OR($K$13=0,$C375=""),"",VLOOKUP(B375,$C$4:$N$12,6,0))</f>
        <v>9</v>
      </c>
      <c r="J375" s="138">
        <f t="shared" ref="J375:J383" si="149">IF(OR($K$13=0,$C375=""),"",H375-I375)</f>
        <v>9</v>
      </c>
      <c r="K375" s="263">
        <f t="shared" ref="K375:K383" si="150">IF(OR($K$13=0,$C375=""),"",VLOOKUP(B375,$C$4:$N$12,8,0))</f>
        <v>12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 : 6</v>
      </c>
      <c r="AC375" s="169" t="str">
        <f t="shared" si="139"/>
        <v/>
      </c>
      <c r="AD375" s="215" t="str">
        <f t="shared" si="140"/>
        <v/>
      </c>
      <c r="AE375" s="253"/>
      <c r="AF375" s="240"/>
      <c r="AG375" s="240"/>
      <c r="AH375" s="217" t="str">
        <f t="shared" si="141"/>
        <v>Team F1Team F5</v>
      </c>
    </row>
    <row r="376" spans="2:34" x14ac:dyDescent="0.2">
      <c r="B376" s="262">
        <f>IF($C376="","",IF($K$13=0,"",IF(VLOOKUP($B5,$C$4:$E$12,3,0)=MAX($B$375:$B375),VLOOKUP($B5,$C$4:$E$12,3,0),$B5)))</f>
        <v>2</v>
      </c>
      <c r="C376" s="169" t="str">
        <f t="shared" si="142"/>
        <v>FC Grönlingen</v>
      </c>
      <c r="D376" s="138">
        <f t="shared" si="143"/>
        <v>5</v>
      </c>
      <c r="E376" s="138">
        <f t="shared" si="144"/>
        <v>4</v>
      </c>
      <c r="F376" s="138">
        <f t="shared" si="145"/>
        <v>0</v>
      </c>
      <c r="G376" s="138">
        <f t="shared" si="146"/>
        <v>1</v>
      </c>
      <c r="H376" s="138">
        <f t="shared" si="147"/>
        <v>19</v>
      </c>
      <c r="I376" s="138">
        <f t="shared" si="148"/>
        <v>11</v>
      </c>
      <c r="J376" s="138">
        <f t="shared" si="149"/>
        <v>8</v>
      </c>
      <c r="K376" s="263">
        <f t="shared" si="150"/>
        <v>12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 : 5</v>
      </c>
      <c r="AC376" s="169" t="str">
        <f t="shared" si="139"/>
        <v/>
      </c>
      <c r="AD376" s="215" t="str">
        <f t="shared" si="140"/>
        <v/>
      </c>
      <c r="AE376" s="253"/>
      <c r="AF376" s="240"/>
      <c r="AG376" s="240"/>
      <c r="AH376" s="217" t="str">
        <f t="shared" si="141"/>
        <v>FV ZahnschmerzenMaibach 1822 eV</v>
      </c>
    </row>
    <row r="377" spans="2:34" x14ac:dyDescent="0.2">
      <c r="B377" s="262">
        <f>IF($C377="","",IF($K$13=0,"",IF(VLOOKUP($B6,$C$4:$E$12,3,0)=MAX($B$375:$B376),VLOOKUP($B6,$C$4:$E$12,3,0),$B6)))</f>
        <v>3</v>
      </c>
      <c r="C377" s="169" t="str">
        <f t="shared" si="142"/>
        <v>SC Waldbach</v>
      </c>
      <c r="D377" s="138">
        <f t="shared" si="143"/>
        <v>5</v>
      </c>
      <c r="E377" s="138">
        <f t="shared" si="144"/>
        <v>2</v>
      </c>
      <c r="F377" s="138">
        <f t="shared" si="145"/>
        <v>1</v>
      </c>
      <c r="G377" s="138">
        <f t="shared" si="146"/>
        <v>2</v>
      </c>
      <c r="H377" s="138">
        <f t="shared" si="147"/>
        <v>14</v>
      </c>
      <c r="I377" s="138">
        <f t="shared" si="148"/>
        <v>14</v>
      </c>
      <c r="J377" s="138">
        <f t="shared" si="149"/>
        <v>0</v>
      </c>
      <c r="K377" s="263">
        <f t="shared" si="150"/>
        <v>7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 : 4</v>
      </c>
      <c r="AC377" s="169" t="str">
        <f t="shared" si="139"/>
        <v/>
      </c>
      <c r="AD377" s="215" t="str">
        <f t="shared" si="140"/>
        <v/>
      </c>
      <c r="AE377" s="253"/>
      <c r="AF377" s="240"/>
      <c r="AG377" s="240"/>
      <c r="AH377" s="217" t="str">
        <f t="shared" si="141"/>
        <v>Lok LeipzigFC Grönlingen</v>
      </c>
    </row>
    <row r="378" spans="2:34" x14ac:dyDescent="0.2">
      <c r="B378" s="262">
        <f>IF($C378="","",IF($K$13=0,"",IF(VLOOKUP($B7,$C$4:$E$12,3,0)=MAX($B$375:$B377),VLOOKUP($B7,$C$4:$E$12,3,0),$B7)))</f>
        <v>4</v>
      </c>
      <c r="C378" s="169" t="str">
        <f t="shared" si="142"/>
        <v>Arsenal London</v>
      </c>
      <c r="D378" s="138">
        <f t="shared" si="143"/>
        <v>5</v>
      </c>
      <c r="E378" s="138">
        <f t="shared" si="144"/>
        <v>2</v>
      </c>
      <c r="F378" s="138">
        <f t="shared" si="145"/>
        <v>1</v>
      </c>
      <c r="G378" s="138">
        <f t="shared" si="146"/>
        <v>2</v>
      </c>
      <c r="H378" s="138">
        <f t="shared" si="147"/>
        <v>14</v>
      </c>
      <c r="I378" s="138">
        <f t="shared" si="148"/>
        <v>17</v>
      </c>
      <c r="J378" s="138">
        <f t="shared" si="149"/>
        <v>-3</v>
      </c>
      <c r="K378" s="263">
        <f t="shared" si="150"/>
        <v>7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 : 3</v>
      </c>
      <c r="AC378" s="169" t="str">
        <f t="shared" si="139"/>
        <v/>
      </c>
      <c r="AD378" s="215" t="str">
        <f t="shared" si="140"/>
        <v/>
      </c>
      <c r="AE378" s="253"/>
      <c r="AF378" s="240"/>
      <c r="AG378" s="240"/>
      <c r="AH378" s="217" t="str">
        <f t="shared" si="141"/>
        <v>FC BrüggeHSV</v>
      </c>
    </row>
    <row r="379" spans="2:34" x14ac:dyDescent="0.2">
      <c r="B379" s="262">
        <f>IF($C379="","",IF($K$13=0,"",IF(VLOOKUP($B8,$C$4:$E$12,3,0)=MAX($B$375:$B378),VLOOKUP($B8,$C$4:$E$12,3,0),$B8)))</f>
        <v>5</v>
      </c>
      <c r="C379" s="169" t="str">
        <f t="shared" si="142"/>
        <v>Lok Leipzig</v>
      </c>
      <c r="D379" s="138">
        <f t="shared" si="143"/>
        <v>5</v>
      </c>
      <c r="E379" s="138">
        <f t="shared" si="144"/>
        <v>1</v>
      </c>
      <c r="F379" s="138">
        <f t="shared" si="145"/>
        <v>0</v>
      </c>
      <c r="G379" s="138">
        <f t="shared" si="146"/>
        <v>4</v>
      </c>
      <c r="H379" s="138">
        <f t="shared" si="147"/>
        <v>11</v>
      </c>
      <c r="I379" s="138">
        <f t="shared" si="148"/>
        <v>20</v>
      </c>
      <c r="J379" s="138">
        <f t="shared" si="149"/>
        <v>-9</v>
      </c>
      <c r="K379" s="263">
        <f t="shared" si="150"/>
        <v>3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 : 5</v>
      </c>
      <c r="AC379" s="169" t="str">
        <f t="shared" si="139"/>
        <v/>
      </c>
      <c r="AD379" s="215" t="str">
        <f t="shared" si="140"/>
        <v/>
      </c>
      <c r="AE379" s="253"/>
      <c r="AF379" s="240"/>
      <c r="AG379" s="240"/>
      <c r="AH379" s="217" t="str">
        <f t="shared" si="141"/>
        <v>Team D6Team D4</v>
      </c>
    </row>
    <row r="380" spans="2:34" x14ac:dyDescent="0.2">
      <c r="B380" s="262">
        <f>IF($C380="","",IF($K$13=0,"",IF(VLOOKUP($B9,$C$4:$E$12,3,0)=MAX($B$375:$B379),VLOOKUP($B9,$C$4:$E$12,3,0),$B9)))</f>
        <v>6</v>
      </c>
      <c r="C380" s="169" t="str">
        <f t="shared" si="142"/>
        <v>SSV Wildbach</v>
      </c>
      <c r="D380" s="138">
        <f t="shared" si="143"/>
        <v>5</v>
      </c>
      <c r="E380" s="138">
        <f t="shared" si="144"/>
        <v>0</v>
      </c>
      <c r="F380" s="138">
        <f t="shared" si="145"/>
        <v>2</v>
      </c>
      <c r="G380" s="138">
        <f t="shared" si="146"/>
        <v>3</v>
      </c>
      <c r="H380" s="138">
        <f t="shared" si="147"/>
        <v>12</v>
      </c>
      <c r="I380" s="138">
        <f t="shared" si="148"/>
        <v>17</v>
      </c>
      <c r="J380" s="138">
        <f t="shared" si="149"/>
        <v>-5</v>
      </c>
      <c r="K380" s="263">
        <f t="shared" si="150"/>
        <v>2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 : 0</v>
      </c>
      <c r="AC380" s="169" t="str">
        <f t="shared" si="139"/>
        <v/>
      </c>
      <c r="AD380" s="215" t="str">
        <f t="shared" si="140"/>
        <v/>
      </c>
      <c r="AE380" s="253"/>
      <c r="AF380" s="240"/>
      <c r="AG380" s="240"/>
      <c r="AH380" s="217" t="str">
        <f t="shared" si="141"/>
        <v>Team E6Team E4</v>
      </c>
    </row>
    <row r="381" spans="2:34" x14ac:dyDescent="0.2">
      <c r="B381" s="262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63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 : 1</v>
      </c>
      <c r="AC381" s="169" t="str">
        <f t="shared" si="139"/>
        <v/>
      </c>
      <c r="AD381" s="215" t="str">
        <f t="shared" si="140"/>
        <v/>
      </c>
      <c r="AE381" s="253"/>
      <c r="AF381" s="240"/>
      <c r="AG381" s="240"/>
      <c r="AH381" s="217" t="str">
        <f t="shared" si="141"/>
        <v>Team F6Team F4</v>
      </c>
    </row>
    <row r="382" spans="2:34" x14ac:dyDescent="0.2">
      <c r="B382" s="262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63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 : 2</v>
      </c>
      <c r="AC382" s="169" t="str">
        <f t="shared" si="139"/>
        <v/>
      </c>
      <c r="AD382" s="215" t="str">
        <f t="shared" si="140"/>
        <v/>
      </c>
      <c r="AE382" s="253"/>
      <c r="AF382" s="240"/>
      <c r="AG382" s="240"/>
      <c r="AH382" s="217" t="str">
        <f t="shared" si="141"/>
        <v>FC BarcelonaEintracht Frankfurt</v>
      </c>
    </row>
    <row r="383" spans="2:34" ht="12.75" thickBot="1" x14ac:dyDescent="0.25">
      <c r="B383" s="264" t="str">
        <f>IF($C383="","",IF($K$13=0,"",IF(VLOOKUP($B12,$C$4:$E$12,3,0)=MAX($B$375:$B382),VLOOKUP($B12,$C$4:$E$12,3,0),$B12)))</f>
        <v/>
      </c>
      <c r="C383" s="265" t="str">
        <f t="shared" si="142"/>
        <v/>
      </c>
      <c r="D383" s="266" t="str">
        <f t="shared" si="143"/>
        <v/>
      </c>
      <c r="E383" s="266" t="str">
        <f t="shared" si="144"/>
        <v/>
      </c>
      <c r="F383" s="266" t="str">
        <f t="shared" si="145"/>
        <v/>
      </c>
      <c r="G383" s="266" t="str">
        <f t="shared" si="146"/>
        <v/>
      </c>
      <c r="H383" s="266" t="str">
        <f t="shared" si="147"/>
        <v/>
      </c>
      <c r="I383" s="266" t="str">
        <f t="shared" si="148"/>
        <v/>
      </c>
      <c r="J383" s="266" t="str">
        <f t="shared" si="149"/>
        <v/>
      </c>
      <c r="K383" s="267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 : 4</v>
      </c>
      <c r="AC383" s="169" t="str">
        <f t="shared" si="139"/>
        <v/>
      </c>
      <c r="AD383" s="215" t="str">
        <f t="shared" si="140"/>
        <v/>
      </c>
      <c r="AE383" s="253"/>
      <c r="AF383" s="240"/>
      <c r="AG383" s="240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 : 0</v>
      </c>
      <c r="AC384" s="169" t="str">
        <f t="shared" si="139"/>
        <v/>
      </c>
      <c r="AD384" s="215" t="str">
        <f t="shared" si="140"/>
        <v/>
      </c>
      <c r="AE384" s="253"/>
      <c r="AF384" s="240"/>
      <c r="AG384" s="240"/>
      <c r="AH384" s="217" t="str">
        <f t="shared" si="141"/>
        <v>Borussia DortmundSSV Wildeck</v>
      </c>
    </row>
    <row r="385" spans="2:34" ht="12" customHeight="1" x14ac:dyDescent="0.2">
      <c r="B385" s="268"/>
      <c r="C385" s="269"/>
      <c r="D385" s="270"/>
      <c r="E385" s="269"/>
      <c r="F385" s="268"/>
      <c r="G385" s="268"/>
      <c r="H385" s="268"/>
      <c r="I385" s="268"/>
      <c r="J385" s="268"/>
      <c r="K385" s="268"/>
      <c r="L385" s="268"/>
      <c r="M385" s="268"/>
      <c r="N385" s="268"/>
      <c r="O385" s="268"/>
      <c r="P385" s="268"/>
      <c r="Q385" s="268"/>
      <c r="R385" s="268"/>
      <c r="S385" s="268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 : 2</v>
      </c>
      <c r="AC385" s="169" t="str">
        <f t="shared" si="139"/>
        <v/>
      </c>
      <c r="AD385" s="215" t="str">
        <f t="shared" si="140"/>
        <v/>
      </c>
      <c r="AE385" s="253"/>
      <c r="AF385" s="240"/>
      <c r="AG385" s="240"/>
      <c r="AH385" s="217" t="str">
        <f t="shared" si="141"/>
        <v>Team D3Team D2</v>
      </c>
    </row>
    <row r="386" spans="2:34" ht="12" customHeight="1" thickBot="1" x14ac:dyDescent="0.25">
      <c r="B386" s="362" t="s">
        <v>139</v>
      </c>
      <c r="C386" s="362"/>
      <c r="D386" s="271"/>
      <c r="E386" s="271"/>
      <c r="F386" s="271"/>
      <c r="G386" s="271"/>
      <c r="H386" s="271"/>
      <c r="I386" s="271"/>
      <c r="J386" s="271"/>
      <c r="K386" s="362" t="s">
        <v>140</v>
      </c>
      <c r="L386" s="362"/>
      <c r="M386" s="271"/>
      <c r="N386" s="271"/>
      <c r="O386" s="271"/>
      <c r="P386" s="271"/>
      <c r="Q386" s="271"/>
      <c r="R386" s="271"/>
      <c r="S386" s="271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 : 3</v>
      </c>
      <c r="AC386" s="169" t="str">
        <f t="shared" si="139"/>
        <v/>
      </c>
      <c r="AD386" s="215" t="str">
        <f t="shared" si="140"/>
        <v/>
      </c>
      <c r="AE386" s="253"/>
      <c r="AF386" s="240"/>
      <c r="AG386" s="240"/>
      <c r="AH386" s="217" t="str">
        <f t="shared" si="141"/>
        <v>Team E3Team E2</v>
      </c>
    </row>
    <row r="387" spans="2:34" ht="12.75" thickTop="1" x14ac:dyDescent="0.2">
      <c r="B387" s="272" t="str">
        <f>LEFT($C$375,$J$74)</f>
        <v>Manche</v>
      </c>
      <c r="C387" s="260" t="str">
        <f>LEFT($C$376,$J$74)</f>
        <v>FC Grö</v>
      </c>
      <c r="D387" s="260" t="str">
        <f>LEFT($C$377,$J$74)</f>
        <v>SC Wal</v>
      </c>
      <c r="E387" s="260" t="str">
        <f>LEFT($C$378,$J$74)</f>
        <v>Arsena</v>
      </c>
      <c r="F387" s="260" t="str">
        <f>LEFT($C$379,$J$74)</f>
        <v>Lok Le</v>
      </c>
      <c r="G387" s="260" t="str">
        <f>LEFT($C$380,$J$74)</f>
        <v>SSV Wi</v>
      </c>
      <c r="H387" s="260" t="str">
        <f>LEFT($C$381,$J$74)</f>
        <v/>
      </c>
      <c r="I387" s="260" t="str">
        <f>LEFT($C$382,$J$74)</f>
        <v/>
      </c>
      <c r="J387" s="273" t="str">
        <f>LEFT($C$383,$J$74)</f>
        <v/>
      </c>
      <c r="K387" s="272" t="str">
        <f>LEFT($C$375,$J$74)</f>
        <v>Manche</v>
      </c>
      <c r="L387" s="260" t="str">
        <f>LEFT($C$376,$J$74)</f>
        <v>FC Grö</v>
      </c>
      <c r="M387" s="260" t="str">
        <f>LEFT($C$377,$J$74)</f>
        <v>SC Wal</v>
      </c>
      <c r="N387" s="260" t="str">
        <f>LEFT($C$378,$J$74)</f>
        <v>Arsena</v>
      </c>
      <c r="O387" s="260" t="str">
        <f>LEFT($C$379,$J$74)</f>
        <v>Lok Le</v>
      </c>
      <c r="P387" s="260" t="str">
        <f>LEFT($C$380,$J$74)</f>
        <v>SSV Wi</v>
      </c>
      <c r="Q387" s="260" t="str">
        <f>LEFT($C$381,$J$74)</f>
        <v/>
      </c>
      <c r="R387" s="260" t="str">
        <f>LEFT($C$382,$J$74)</f>
        <v/>
      </c>
      <c r="S387" s="261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 : 0</v>
      </c>
      <c r="AC387" s="169" t="str">
        <f t="shared" si="139"/>
        <v/>
      </c>
      <c r="AD387" s="215" t="str">
        <f t="shared" si="140"/>
        <v/>
      </c>
      <c r="AE387" s="253"/>
      <c r="AF387" s="240"/>
      <c r="AG387" s="240"/>
      <c r="AH387" s="217" t="str">
        <f t="shared" si="141"/>
        <v>Team F3Team F2</v>
      </c>
    </row>
    <row r="388" spans="2:34" x14ac:dyDescent="0.2">
      <c r="B388" s="274" t="str">
        <f>""</f>
        <v/>
      </c>
      <c r="C388" s="138" t="str">
        <f>IFERROR(VLOOKUP($C375&amp;$C$376,$Z$64:$AB$639,3,0),"")</f>
        <v>4 : 2</v>
      </c>
      <c r="D388" s="138" t="str">
        <f>IFERROR(VLOOKUP($C375&amp;$C$377,$Z$64:$AB$639,3,0),"")</f>
        <v>2 : 5</v>
      </c>
      <c r="E388" s="138" t="str">
        <f>IFERROR(VLOOKUP($C375&amp;$C$378,$Z$64:$AB$639,3,0),"")</f>
        <v>4 : 0</v>
      </c>
      <c r="F388" s="138" t="str">
        <f>IFERROR(VLOOKUP($C375&amp;$C$379,$Z$64:$AB$639,3,0),"")</f>
        <v>5 : 2</v>
      </c>
      <c r="G388" s="138" t="str">
        <f>IFERROR(VLOOKUP($C375&amp;$C$380,$Z$64:$AB$639,3,0),"")</f>
        <v>3 : 0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74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5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 : 3</v>
      </c>
      <c r="AC388" s="169" t="str">
        <f t="shared" si="139"/>
        <v/>
      </c>
      <c r="AD388" s="215" t="str">
        <f t="shared" si="140"/>
        <v/>
      </c>
      <c r="AE388" s="253"/>
      <c r="AF388" s="240"/>
      <c r="AG388" s="240"/>
      <c r="AH388" s="217" t="str">
        <f t="shared" si="141"/>
        <v>Maibach 1822 eV1. FC Riedwald</v>
      </c>
    </row>
    <row r="389" spans="2:34" x14ac:dyDescent="0.2">
      <c r="B389" s="262" t="str">
        <f t="shared" ref="B389:B396" si="157">IFERROR(VLOOKUP($C376&amp;$C$375,$Z$64:$AB$639,3,0),"")</f>
        <v>2 : 4</v>
      </c>
      <c r="C389" s="276" t="str">
        <f>""</f>
        <v/>
      </c>
      <c r="D389" s="138" t="str">
        <f>IFERROR(VLOOKUP($C376&amp;$C$377,$Z$64:$AB$639,3,0),"")</f>
        <v>4 : 0</v>
      </c>
      <c r="E389" s="138" t="str">
        <f>IFERROR(VLOOKUP($C376&amp;$C$378,$Z$64:$AB$639,3,0),"")</f>
        <v>5 : 2</v>
      </c>
      <c r="F389" s="138" t="str">
        <f>IFERROR(VLOOKUP($C376&amp;$C$379,$Z$64:$AB$639,3,0),"")</f>
        <v>4 : 2</v>
      </c>
      <c r="G389" s="138" t="str">
        <f>IFERROR(VLOOKUP($C376&amp;$C$380,$Z$64:$AB$639,3,0),"")</f>
        <v>4 : 3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62" t="str">
        <f t="shared" ref="K389:K396" si="158">IFERROR(VLOOKUP($C376&amp;$C$375,$AC$64:$AD$639,2,0),"")</f>
        <v/>
      </c>
      <c r="L389" s="276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5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 : 3</v>
      </c>
      <c r="AC389" s="169" t="str">
        <f t="shared" si="139"/>
        <v/>
      </c>
      <c r="AD389" s="215" t="str">
        <f t="shared" si="140"/>
        <v/>
      </c>
      <c r="AE389" s="253"/>
      <c r="AF389" s="240"/>
      <c r="AG389" s="240"/>
      <c r="AH389" s="217" t="str">
        <f t="shared" si="141"/>
        <v>FC GrönlingenSSV Wildbach</v>
      </c>
    </row>
    <row r="390" spans="2:34" x14ac:dyDescent="0.2">
      <c r="B390" s="262" t="str">
        <f t="shared" si="157"/>
        <v>5 : 2</v>
      </c>
      <c r="C390" s="138" t="str">
        <f t="shared" ref="C390:C396" si="159">IFERROR(VLOOKUP($C377&amp;$C$376,$Z$64:$AB$639,3,0),"")</f>
        <v>0 : 4</v>
      </c>
      <c r="D390" s="276" t="str">
        <f>""</f>
        <v/>
      </c>
      <c r="E390" s="138" t="str">
        <f>IFERROR(VLOOKUP($C377&amp;$C$378,$Z$64:$AB$639,3,0),"")</f>
        <v>2 : 5</v>
      </c>
      <c r="F390" s="138" t="str">
        <f>IFERROR(VLOOKUP($C377&amp;$C$379,$Z$64:$AB$639,3,0),"")</f>
        <v>4 : 0</v>
      </c>
      <c r="G390" s="138" t="str">
        <f>IFERROR(VLOOKUP($C377&amp;$C$380,$Z$64:$AB$639,3,0),"")</f>
        <v>3 : 3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62" t="str">
        <f t="shared" si="158"/>
        <v/>
      </c>
      <c r="L390" s="138" t="str">
        <f t="shared" ref="L390:L396" si="160">IFERROR(VLOOKUP($C377&amp;$C$376,$AC$64:$AD$639,2,0),"")</f>
        <v/>
      </c>
      <c r="M390" s="276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5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 : 3</v>
      </c>
      <c r="AC390" s="169" t="str">
        <f t="shared" si="139"/>
        <v/>
      </c>
      <c r="AD390" s="215" t="str">
        <f t="shared" si="140"/>
        <v/>
      </c>
      <c r="AE390" s="253"/>
      <c r="AF390" s="240"/>
      <c r="AG390" s="240"/>
      <c r="AH390" s="217" t="str">
        <f t="shared" si="141"/>
        <v>HSVKickers Offenbach</v>
      </c>
    </row>
    <row r="391" spans="2:34" x14ac:dyDescent="0.2">
      <c r="B391" s="262" t="str">
        <f t="shared" si="157"/>
        <v>0 : 4</v>
      </c>
      <c r="C391" s="138" t="str">
        <f t="shared" si="159"/>
        <v>2 : 5</v>
      </c>
      <c r="D391" s="277" t="str">
        <f t="shared" ref="D391:D396" si="161">IFERROR(VLOOKUP($C378&amp;$C$377,$Z$64:$AB$639,3,0),"")</f>
        <v>5 : 2</v>
      </c>
      <c r="E391" s="276" t="str">
        <f>""</f>
        <v/>
      </c>
      <c r="F391" s="138" t="str">
        <f>IFERROR(VLOOKUP($C378&amp;$C$379,$Z$64:$AB$639,3,0),"")</f>
        <v>4 : 3</v>
      </c>
      <c r="G391" s="138" t="str">
        <f>IFERROR(VLOOKUP($C378&amp;$C$380,$Z$64:$AB$639,3,0),"")</f>
        <v>3 : 3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62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6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5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 : 3</v>
      </c>
      <c r="AC391" s="169" t="str">
        <f t="shared" si="139"/>
        <v/>
      </c>
      <c r="AD391" s="215" t="str">
        <f t="shared" si="140"/>
        <v/>
      </c>
      <c r="AE391" s="253"/>
      <c r="AF391" s="240"/>
      <c r="AG391" s="240"/>
      <c r="AH391" s="217" t="str">
        <f t="shared" si="141"/>
        <v>Team D4Team D1</v>
      </c>
    </row>
    <row r="392" spans="2:34" x14ac:dyDescent="0.2">
      <c r="B392" s="262" t="str">
        <f t="shared" si="157"/>
        <v>2 : 5</v>
      </c>
      <c r="C392" s="138" t="str">
        <f t="shared" si="159"/>
        <v>2 : 4</v>
      </c>
      <c r="D392" s="138" t="str">
        <f t="shared" si="161"/>
        <v>0 : 4</v>
      </c>
      <c r="E392" s="138" t="str">
        <f>IFERROR(VLOOKUP($C379&amp;$C$378,$Z$64:$AB$639,3,0),"")</f>
        <v>3 : 4</v>
      </c>
      <c r="F392" s="276" t="str">
        <f>""</f>
        <v/>
      </c>
      <c r="G392" s="138" t="str">
        <f>IFERROR(VLOOKUP($C379&amp;$C$380,$Z$64:$AB$639,3,0),"")</f>
        <v>4 : 3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62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6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5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 : 3</v>
      </c>
      <c r="AC392" s="169" t="str">
        <f t="shared" si="139"/>
        <v/>
      </c>
      <c r="AD392" s="215" t="str">
        <f t="shared" si="140"/>
        <v/>
      </c>
      <c r="AE392" s="253"/>
      <c r="AF392" s="240"/>
      <c r="AG392" s="240"/>
      <c r="AH392" s="217" t="str">
        <f t="shared" si="141"/>
        <v>Team E4Team E1</v>
      </c>
    </row>
    <row r="393" spans="2:34" x14ac:dyDescent="0.2">
      <c r="B393" s="262" t="str">
        <f t="shared" si="157"/>
        <v>0 : 3</v>
      </c>
      <c r="C393" s="138" t="str">
        <f t="shared" si="159"/>
        <v>3 : 4</v>
      </c>
      <c r="D393" s="138" t="str">
        <f t="shared" si="161"/>
        <v>3 : 3</v>
      </c>
      <c r="E393" s="138" t="str">
        <f>IFERROR(VLOOKUP($C380&amp;$C$378,$Z$64:$AB$639,3,0),"")</f>
        <v>3 : 3</v>
      </c>
      <c r="F393" s="138" t="str">
        <f>IFERROR(VLOOKUP($C380&amp;$C$379,$Z$64:$AB$639,3,0),"")</f>
        <v>3 : 4</v>
      </c>
      <c r="G393" s="276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62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6" t="str">
        <f>""</f>
        <v/>
      </c>
      <c r="Q393" s="138" t="str">
        <f t="shared" si="154"/>
        <v/>
      </c>
      <c r="R393" s="138" t="str">
        <f t="shared" si="155"/>
        <v/>
      </c>
      <c r="S393" s="275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 : 5</v>
      </c>
      <c r="AC393" s="169" t="str">
        <f t="shared" si="139"/>
        <v/>
      </c>
      <c r="AD393" s="215" t="str">
        <f t="shared" si="140"/>
        <v/>
      </c>
      <c r="AE393" s="253"/>
      <c r="AF393" s="240"/>
      <c r="AG393" s="240"/>
      <c r="AH393" s="217" t="str">
        <f t="shared" si="141"/>
        <v>Team F4Team F1</v>
      </c>
    </row>
    <row r="394" spans="2:34" x14ac:dyDescent="0.2">
      <c r="B394" s="262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6" t="str">
        <f>""</f>
        <v/>
      </c>
      <c r="I394" s="138" t="str">
        <f t="shared" si="152"/>
        <v/>
      </c>
      <c r="J394" s="215" t="str">
        <f t="shared" si="153"/>
        <v/>
      </c>
      <c r="K394" s="262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6" t="str">
        <f>""</f>
        <v/>
      </c>
      <c r="R394" s="138" t="str">
        <f t="shared" si="155"/>
        <v/>
      </c>
      <c r="S394" s="275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 : 6</v>
      </c>
      <c r="AC394" s="169" t="str">
        <f t="shared" si="139"/>
        <v/>
      </c>
      <c r="AD394" s="215" t="str">
        <f t="shared" si="140"/>
        <v/>
      </c>
      <c r="AE394" s="253"/>
      <c r="AF394" s="240"/>
      <c r="AG394" s="240"/>
      <c r="AH394" s="217" t="str">
        <f t="shared" si="141"/>
        <v>Beinbruch SCFC Barcelona</v>
      </c>
    </row>
    <row r="395" spans="2:34" x14ac:dyDescent="0.2">
      <c r="B395" s="262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6" t="str">
        <f>""</f>
        <v/>
      </c>
      <c r="J395" s="215" t="str">
        <f t="shared" si="153"/>
        <v/>
      </c>
      <c r="K395" s="262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6" t="str">
        <f>""</f>
        <v/>
      </c>
      <c r="S395" s="275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 : 5</v>
      </c>
      <c r="AC395" s="169" t="str">
        <f t="shared" si="139"/>
        <v/>
      </c>
      <c r="AD395" s="215" t="str">
        <f t="shared" si="140"/>
        <v/>
      </c>
      <c r="AE395" s="253"/>
      <c r="AF395" s="240"/>
      <c r="AG395" s="240"/>
      <c r="AH395" s="217" t="str">
        <f t="shared" si="141"/>
        <v>SC WaldbachArsenal London</v>
      </c>
    </row>
    <row r="396" spans="2:34" ht="12.75" thickBot="1" x14ac:dyDescent="0.25">
      <c r="B396" s="264" t="str">
        <f t="shared" si="157"/>
        <v/>
      </c>
      <c r="C396" s="266" t="str">
        <f t="shared" si="159"/>
        <v/>
      </c>
      <c r="D396" s="266" t="str">
        <f t="shared" si="161"/>
        <v/>
      </c>
      <c r="E396" s="266" t="str">
        <f>IFERROR(VLOOKUP($C383&amp;$C$378,$Z$64:$AB$639,3,0),"")</f>
        <v/>
      </c>
      <c r="F396" s="266" t="str">
        <f>IFERROR(VLOOKUP($C383&amp;$C$379,$Z$64:$AB$639,3,0),"")</f>
        <v/>
      </c>
      <c r="G396" s="266" t="str">
        <f>IFERROR(VLOOKUP($C383&amp;$C$380,$Z$64:$AB$639,3,0),"")</f>
        <v/>
      </c>
      <c r="H396" s="266" t="str">
        <f>IFERROR(VLOOKUP($C383&amp;$C$381,$Z$64:$AB$639,3,0),"")</f>
        <v/>
      </c>
      <c r="I396" s="266" t="str">
        <f>IFERROR(VLOOKUP($C383&amp;$C$382,$Z$64:$AB$639,3,0),"")</f>
        <v/>
      </c>
      <c r="J396" s="278" t="str">
        <f>""</f>
        <v/>
      </c>
      <c r="K396" s="264" t="str">
        <f t="shared" si="158"/>
        <v/>
      </c>
      <c r="L396" s="266" t="str">
        <f t="shared" si="160"/>
        <v/>
      </c>
      <c r="M396" s="266" t="str">
        <f t="shared" si="162"/>
        <v/>
      </c>
      <c r="N396" s="266" t="str">
        <f>IFERROR(VLOOKUP($C383&amp;$C$378,$AC$64:$AD$639,2,0),"")</f>
        <v/>
      </c>
      <c r="O396" s="266" t="str">
        <f>IFERROR(VLOOKUP($C383&amp;$C$379,$AC$64:$AD$639,2,0),"")</f>
        <v/>
      </c>
      <c r="P396" s="266" t="str">
        <f>IFERROR(VLOOKUP($C383&amp;$C$380,$AC$64:$AD$639,2,0),"")</f>
        <v/>
      </c>
      <c r="Q396" s="266" t="str">
        <f>IFERROR(VLOOKUP($C383&amp;$C$381,$AC$64:$AD$639,2,0),"")</f>
        <v/>
      </c>
      <c r="R396" s="266" t="str">
        <f>IFERROR(VLOOKUP($C383&amp;$C$382,$AC$64:$AD$639,2,0),"")</f>
        <v/>
      </c>
      <c r="S396" s="279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 : 4</v>
      </c>
      <c r="AC396" s="169" t="str">
        <f t="shared" si="139"/>
        <v/>
      </c>
      <c r="AD396" s="215" t="str">
        <f t="shared" si="140"/>
        <v/>
      </c>
      <c r="AE396" s="253"/>
      <c r="AF396" s="240"/>
      <c r="AG396" s="240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 : 3</v>
      </c>
      <c r="AC397" s="169" t="str">
        <f t="shared" si="139"/>
        <v/>
      </c>
      <c r="AD397" s="215" t="str">
        <f t="shared" si="140"/>
        <v/>
      </c>
      <c r="AE397" s="253"/>
      <c r="AF397" s="240"/>
      <c r="AG397" s="240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 : 5</v>
      </c>
      <c r="AC398" s="169" t="str">
        <f t="shared" si="139"/>
        <v/>
      </c>
      <c r="AD398" s="215" t="str">
        <f t="shared" si="140"/>
        <v/>
      </c>
      <c r="AE398" s="253"/>
      <c r="AF398" s="240"/>
      <c r="AG398" s="240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 : 0</v>
      </c>
      <c r="AC399" s="169" t="str">
        <f t="shared" si="139"/>
        <v/>
      </c>
      <c r="AD399" s="215" t="str">
        <f t="shared" si="140"/>
        <v/>
      </c>
      <c r="AE399" s="253"/>
      <c r="AF399" s="240"/>
      <c r="AG399" s="240"/>
      <c r="AH399" s="217" t="str">
        <f t="shared" si="141"/>
        <v>Team F5Team F3</v>
      </c>
    </row>
    <row r="400" spans="2:34" ht="12" customHeight="1" thickBot="1" x14ac:dyDescent="0.25">
      <c r="B400" s="243" t="str">
        <f>""</f>
        <v/>
      </c>
      <c r="C400" s="243" t="str">
        <f>""</f>
        <v/>
      </c>
      <c r="D400" s="243" t="str">
        <f>""</f>
        <v/>
      </c>
      <c r="E400" s="243" t="str">
        <f>""</f>
        <v/>
      </c>
      <c r="F400" s="243" t="str">
        <f>""</f>
        <v/>
      </c>
      <c r="G400" s="243" t="str">
        <f>""</f>
        <v/>
      </c>
      <c r="H400" s="280" t="str">
        <f t="shared" ref="H400:M400" si="163">IF(LEN(H401)&gt;$J$74,LEFT(H401,$J$74)&amp;".",H401)</f>
        <v/>
      </c>
      <c r="I400" s="281" t="str">
        <f t="shared" si="163"/>
        <v/>
      </c>
      <c r="J400" s="281" t="str">
        <f t="shared" si="163"/>
        <v/>
      </c>
      <c r="K400" s="281" t="str">
        <f t="shared" si="163"/>
        <v/>
      </c>
      <c r="L400" s="281" t="str">
        <f t="shared" si="163"/>
        <v/>
      </c>
      <c r="M400" s="282" t="str">
        <f t="shared" si="163"/>
        <v/>
      </c>
      <c r="N400" s="280" t="str">
        <f>H400</f>
        <v/>
      </c>
      <c r="O400" s="281" t="str">
        <f t="shared" ref="O400:S400" si="164">I400</f>
        <v/>
      </c>
      <c r="P400" s="281" t="str">
        <f t="shared" si="164"/>
        <v/>
      </c>
      <c r="Q400" s="281" t="str">
        <f t="shared" si="164"/>
        <v/>
      </c>
      <c r="R400" s="281" t="str">
        <f t="shared" si="164"/>
        <v/>
      </c>
      <c r="S400" s="282" t="str">
        <f t="shared" si="164"/>
        <v/>
      </c>
      <c r="T400" s="238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 : 1</v>
      </c>
      <c r="AC400" s="169" t="str">
        <f t="shared" si="139"/>
        <v/>
      </c>
      <c r="AD400" s="215" t="str">
        <f t="shared" si="140"/>
        <v/>
      </c>
      <c r="AE400" s="253"/>
      <c r="AF400" s="240"/>
      <c r="AG400" s="240"/>
      <c r="AH400" s="217" t="str">
        <f t="shared" si="141"/>
        <v>Eintracht FrankfurtFV Zahnschmerzen</v>
      </c>
    </row>
    <row r="401" spans="2:34" ht="12" customHeight="1" thickTop="1" thickBot="1" x14ac:dyDescent="0.25">
      <c r="B401" s="283" t="str">
        <f>""</f>
        <v/>
      </c>
      <c r="C401" s="284" t="s">
        <v>79</v>
      </c>
      <c r="D401" s="285" t="s">
        <v>97</v>
      </c>
      <c r="E401" s="286" t="s">
        <v>174</v>
      </c>
      <c r="F401" s="286" t="s">
        <v>175</v>
      </c>
      <c r="G401" s="287" t="s">
        <v>176</v>
      </c>
      <c r="H401" s="288" t="str">
        <f>C402</f>
        <v/>
      </c>
      <c r="I401" s="289" t="str">
        <f>C403</f>
        <v/>
      </c>
      <c r="J401" s="289" t="str">
        <f>C404</f>
        <v/>
      </c>
      <c r="K401" s="289" t="str">
        <f>C405</f>
        <v/>
      </c>
      <c r="L401" s="289" t="str">
        <f>C406</f>
        <v/>
      </c>
      <c r="M401" s="290" t="str">
        <f>C407</f>
        <v/>
      </c>
      <c r="N401" s="288" t="str">
        <f>C402</f>
        <v/>
      </c>
      <c r="O401" s="289" t="str">
        <f>C403</f>
        <v/>
      </c>
      <c r="P401" s="289" t="str">
        <f>C404</f>
        <v/>
      </c>
      <c r="Q401" s="289" t="str">
        <f>C405</f>
        <v/>
      </c>
      <c r="R401" s="289" t="str">
        <f>C406</f>
        <v/>
      </c>
      <c r="S401" s="290" t="str">
        <f>C407</f>
        <v/>
      </c>
      <c r="T401" s="238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 : 2</v>
      </c>
      <c r="AC401" s="169" t="str">
        <f t="shared" si="139"/>
        <v/>
      </c>
      <c r="AD401" s="215" t="str">
        <f t="shared" si="140"/>
        <v/>
      </c>
      <c r="AE401" s="253"/>
      <c r="AF401" s="240"/>
      <c r="AG401" s="240"/>
      <c r="AH401" s="217" t="str">
        <f t="shared" si="141"/>
        <v>Manchester CityLok Leipzig</v>
      </c>
    </row>
    <row r="402" spans="2:34" ht="12" customHeight="1" x14ac:dyDescent="0.2">
      <c r="B402" s="291" t="str">
        <f t="shared" ref="B402:B407" si="165">IF($C402="","",INDEX($B$375:$B$383,MATCH($C402,$C$375:$C$383,0)))</f>
        <v/>
      </c>
      <c r="C402" s="292" t="str">
        <f t="shared" ref="C402:C407" si="166">IF($K$13=0,"",$X4)</f>
        <v/>
      </c>
      <c r="D402" s="293" t="str">
        <f t="shared" ref="D402:D407" si="167">IF($C402="","",VLOOKUP($C402,$C$17:$AC$25,25,0))</f>
        <v/>
      </c>
      <c r="E402" s="294" t="str">
        <f t="shared" ref="E402:E407" si="168">IF($C402="","",VLOOKUP($C402,$C$17:$AC$25,26,0))</f>
        <v/>
      </c>
      <c r="F402" s="294" t="str">
        <f t="shared" ref="F402:F407" si="169">IF($C402="","",VLOOKUP($C402,$C$17:$AC$25,27,0))</f>
        <v/>
      </c>
      <c r="G402" s="295" t="str">
        <f t="shared" ref="G402:G407" si="170">IF($C402="","",VLOOKUP($C402,$C$81:$D$89,2,0))</f>
        <v/>
      </c>
      <c r="H402" s="296" t="str">
        <f>""</f>
        <v/>
      </c>
      <c r="I402" s="294" t="str">
        <f>IFERROR(VLOOKUP($C402&amp;I$401,$Z$64:$AB$639,3,0),"")</f>
        <v/>
      </c>
      <c r="J402" s="294" t="str">
        <f>IFERROR(VLOOKUP($C402&amp;J$401,$Z$64:$AB$639,3,0),"")</f>
        <v/>
      </c>
      <c r="K402" s="294" t="str">
        <f>IFERROR(VLOOKUP($C402&amp;K$401,$Z$64:$AB$639,3,0),"")</f>
        <v/>
      </c>
      <c r="L402" s="294" t="str">
        <f>IFERROR(VLOOKUP($C402&amp;L$401,$Z$64:$AB$639,3,0),"")</f>
        <v/>
      </c>
      <c r="M402" s="297" t="str">
        <f>IFERROR(VLOOKUP($C402&amp;M$401,$Z$64:$AB$639,3,0),"")</f>
        <v/>
      </c>
      <c r="N402" s="296" t="str">
        <f>""</f>
        <v/>
      </c>
      <c r="O402" s="294" t="str">
        <f>IFERROR(VLOOKUP($C402&amp;I$401,$AC$64:$AD$639,2,0),"")</f>
        <v/>
      </c>
      <c r="P402" s="294" t="str">
        <f>IFERROR(VLOOKUP($C402&amp;J$401,$AC$64:$AD$639,2,0),"")</f>
        <v/>
      </c>
      <c r="Q402" s="294" t="str">
        <f>IFERROR(VLOOKUP($C402&amp;K$401,$AC$64:$AD$639,2,0),"")</f>
        <v/>
      </c>
      <c r="R402" s="294" t="str">
        <f>IFERROR(VLOOKUP($C402&amp;L$401,$AC$64:$AD$639,2,0),"")</f>
        <v/>
      </c>
      <c r="S402" s="297" t="str">
        <f>IFERROR(VLOOKUP($C402&amp;M$401,$AC$64:$AD$639,2,0),"")</f>
        <v/>
      </c>
      <c r="T402" s="298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 : 4</v>
      </c>
      <c r="AC402" s="169" t="str">
        <f t="shared" si="139"/>
        <v/>
      </c>
      <c r="AD402" s="215" t="str">
        <f t="shared" si="140"/>
        <v/>
      </c>
      <c r="AE402" s="253"/>
      <c r="AF402" s="240"/>
      <c r="AG402" s="240"/>
      <c r="AH402" s="217" t="str">
        <f t="shared" si="141"/>
        <v>SSV WildeckFC Brügge</v>
      </c>
    </row>
    <row r="403" spans="2:34" ht="12" customHeight="1" x14ac:dyDescent="0.2">
      <c r="B403" s="299" t="str">
        <f t="shared" si="165"/>
        <v/>
      </c>
      <c r="C403" s="300" t="str">
        <f t="shared" si="166"/>
        <v/>
      </c>
      <c r="D403" s="301" t="str">
        <f t="shared" si="167"/>
        <v/>
      </c>
      <c r="E403" s="302" t="str">
        <f t="shared" si="168"/>
        <v/>
      </c>
      <c r="F403" s="302" t="str">
        <f t="shared" si="169"/>
        <v/>
      </c>
      <c r="G403" s="303" t="str">
        <f t="shared" si="170"/>
        <v/>
      </c>
      <c r="H403" s="304" t="str">
        <f>IFERROR(VLOOKUP($C403&amp;H$401,$Z$64:$AB$639,3,0),"")</f>
        <v/>
      </c>
      <c r="I403" s="305" t="str">
        <f>""</f>
        <v/>
      </c>
      <c r="J403" s="302" t="str">
        <f>IFERROR(VLOOKUP($C403&amp;J$401,$Z$64:$AB$639,3,0),"")</f>
        <v/>
      </c>
      <c r="K403" s="302" t="str">
        <f>IFERROR(VLOOKUP($C403&amp;K$401,$Z$64:$AB$639,3,0),"")</f>
        <v/>
      </c>
      <c r="L403" s="302" t="str">
        <f>IFERROR(VLOOKUP($C403&amp;L$401,$Z$64:$AB$639,3,0),"")</f>
        <v/>
      </c>
      <c r="M403" s="306" t="str">
        <f>IFERROR(VLOOKUP($C403&amp;M$401,$Z$64:$AB$639,3,0),"")</f>
        <v/>
      </c>
      <c r="N403" s="304" t="str">
        <f>IFERROR(VLOOKUP($C403&amp;H$401,$AC$64:$AD$639,2,0),"")</f>
        <v/>
      </c>
      <c r="O403" s="305" t="str">
        <f>""</f>
        <v/>
      </c>
      <c r="P403" s="302" t="str">
        <f>IFERROR(VLOOKUP($C403&amp;J$401,$AC$64:$AD$639,2,0),"")</f>
        <v/>
      </c>
      <c r="Q403" s="302" t="str">
        <f>IFERROR(VLOOKUP($C403&amp;K$401,$AC$64:$AD$639,2,0),"")</f>
        <v/>
      </c>
      <c r="R403" s="302" t="str">
        <f>IFERROR(VLOOKUP($C403&amp;L$401,$AC$64:$AD$639,2,0),"")</f>
        <v/>
      </c>
      <c r="S403" s="306" t="str">
        <f>IFERROR(VLOOKUP($C403&amp;M$401,$AC$64:$AD$639,2,0),"")</f>
        <v/>
      </c>
      <c r="T403" s="307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 : 0</v>
      </c>
      <c r="AC403" s="169" t="str">
        <f t="shared" si="139"/>
        <v/>
      </c>
      <c r="AD403" s="215" t="str">
        <f t="shared" si="140"/>
        <v/>
      </c>
      <c r="AE403" s="253"/>
      <c r="AF403" s="240"/>
      <c r="AG403" s="240"/>
      <c r="AH403" s="217" t="str">
        <f t="shared" si="141"/>
        <v>Team D2Team D6</v>
      </c>
    </row>
    <row r="404" spans="2:34" ht="12" customHeight="1" x14ac:dyDescent="0.2">
      <c r="B404" s="299" t="str">
        <f t="shared" si="165"/>
        <v/>
      </c>
      <c r="C404" s="300" t="str">
        <f t="shared" si="166"/>
        <v/>
      </c>
      <c r="D404" s="301" t="str">
        <f t="shared" si="167"/>
        <v/>
      </c>
      <c r="E404" s="302" t="str">
        <f t="shared" si="168"/>
        <v/>
      </c>
      <c r="F404" s="302" t="str">
        <f t="shared" si="169"/>
        <v/>
      </c>
      <c r="G404" s="303" t="str">
        <f t="shared" si="170"/>
        <v/>
      </c>
      <c r="H404" s="304" t="str">
        <f>IFERROR(VLOOKUP($C404&amp;H$401,$Z$64:$AB$639,3,0),"")</f>
        <v/>
      </c>
      <c r="I404" s="302" t="str">
        <f>IFERROR(VLOOKUP($C404&amp;I$401,$Z$64:$AB$639,3,0),"")</f>
        <v/>
      </c>
      <c r="J404" s="305" t="str">
        <f>""</f>
        <v/>
      </c>
      <c r="K404" s="302" t="str">
        <f>IFERROR(VLOOKUP($C404&amp;K$401,$Z$64:$AB$639,3,0),"")</f>
        <v/>
      </c>
      <c r="L404" s="302" t="str">
        <f>IFERROR(VLOOKUP($C404&amp;L$401,$Z$64:$AB$639,3,0),"")</f>
        <v/>
      </c>
      <c r="M404" s="306" t="str">
        <f>IFERROR(VLOOKUP($C404&amp;M$401,$Z$64:$AB$639,3,0),"")</f>
        <v/>
      </c>
      <c r="N404" s="304" t="str">
        <f>IFERROR(VLOOKUP($C404&amp;H$401,$AC$64:$AD$639,2,0),"")</f>
        <v/>
      </c>
      <c r="O404" s="302" t="str">
        <f>IFERROR(VLOOKUP($C404&amp;I$401,$AC$64:$AD$639,2,0),"")</f>
        <v/>
      </c>
      <c r="P404" s="305" t="str">
        <f>""</f>
        <v/>
      </c>
      <c r="Q404" s="302" t="str">
        <f>IFERROR(VLOOKUP($C404&amp;K$401,$AC$64:$AD$639,2,0),"")</f>
        <v/>
      </c>
      <c r="R404" s="302" t="str">
        <f>IFERROR(VLOOKUP($C404&amp;L$401,$AC$64:$AD$639,2,0),"")</f>
        <v/>
      </c>
      <c r="S404" s="306" t="str">
        <f>IFERROR(VLOOKUP($C404&amp;M$401,$AC$64:$AD$639,2,0),"")</f>
        <v/>
      </c>
      <c r="T404" s="307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 : 2</v>
      </c>
      <c r="AC404" s="169" t="str">
        <f t="shared" si="139"/>
        <v/>
      </c>
      <c r="AD404" s="215" t="str">
        <f t="shared" si="140"/>
        <v/>
      </c>
      <c r="AE404" s="253"/>
      <c r="AF404" s="240"/>
      <c r="AG404" s="240"/>
      <c r="AH404" s="217" t="str">
        <f t="shared" si="141"/>
        <v>Team E2Team E6</v>
      </c>
    </row>
    <row r="405" spans="2:34" ht="12" customHeight="1" x14ac:dyDescent="0.2">
      <c r="B405" s="299" t="str">
        <f t="shared" si="165"/>
        <v/>
      </c>
      <c r="C405" s="300" t="str">
        <f t="shared" si="166"/>
        <v/>
      </c>
      <c r="D405" s="301" t="str">
        <f t="shared" si="167"/>
        <v/>
      </c>
      <c r="E405" s="302" t="str">
        <f t="shared" si="168"/>
        <v/>
      </c>
      <c r="F405" s="302" t="str">
        <f t="shared" si="169"/>
        <v/>
      </c>
      <c r="G405" s="303" t="str">
        <f t="shared" si="170"/>
        <v/>
      </c>
      <c r="H405" s="304" t="str">
        <f>IFERROR(VLOOKUP($C405&amp;H$401,$Z$64:$AB$639,3,0),"")</f>
        <v/>
      </c>
      <c r="I405" s="302" t="str">
        <f>IFERROR(VLOOKUP($C405&amp;I$401,$Z$64:$AB$639,3,0),"")</f>
        <v/>
      </c>
      <c r="J405" s="302" t="str">
        <f>IFERROR(VLOOKUP($C405&amp;J$401,$Z$64:$AB$639,3,0),"")</f>
        <v/>
      </c>
      <c r="K405" s="305" t="str">
        <f>""</f>
        <v/>
      </c>
      <c r="L405" s="302" t="str">
        <f>IFERROR(VLOOKUP($C405&amp;L$401,$Z$64:$AB$639,3,0),"")</f>
        <v/>
      </c>
      <c r="M405" s="306" t="str">
        <f>IFERROR(VLOOKUP($C405&amp;M$401,$Z$64:$AB$639,3,0),"")</f>
        <v/>
      </c>
      <c r="N405" s="304" t="str">
        <f>IFERROR(VLOOKUP($C405&amp;H$401,$AC$64:$AD$639,2,0),"")</f>
        <v/>
      </c>
      <c r="O405" s="302" t="str">
        <f>IFERROR(VLOOKUP($C405&amp;I$401,$AC$64:$AD$639,2,0),"")</f>
        <v/>
      </c>
      <c r="P405" s="302" t="str">
        <f>IFERROR(VLOOKUP($C405&amp;J$401,$AC$64:$AD$639,2,0),"")</f>
        <v/>
      </c>
      <c r="Q405" s="305" t="str">
        <f>""</f>
        <v/>
      </c>
      <c r="R405" s="302" t="str">
        <f>IFERROR(VLOOKUP($C405&amp;L$401,$AC$64:$AD$639,2,0),"")</f>
        <v/>
      </c>
      <c r="S405" s="306" t="str">
        <f>IFERROR(VLOOKUP($C405&amp;M$401,$AC$64:$AD$639,2,0),"")</f>
        <v/>
      </c>
      <c r="T405" s="307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 : 3</v>
      </c>
      <c r="AC405" s="169" t="str">
        <f t="shared" si="139"/>
        <v/>
      </c>
      <c r="AD405" s="215" t="str">
        <f t="shared" si="140"/>
        <v/>
      </c>
      <c r="AE405" s="253"/>
      <c r="AF405" s="240"/>
      <c r="AG405" s="240"/>
      <c r="AH405" s="217" t="str">
        <f t="shared" si="141"/>
        <v>Team F2Team F6</v>
      </c>
    </row>
    <row r="406" spans="2:34" ht="12" customHeight="1" x14ac:dyDescent="0.2">
      <c r="B406" s="299" t="str">
        <f t="shared" si="165"/>
        <v/>
      </c>
      <c r="C406" s="300" t="str">
        <f t="shared" si="166"/>
        <v/>
      </c>
      <c r="D406" s="301" t="str">
        <f t="shared" si="167"/>
        <v/>
      </c>
      <c r="E406" s="302" t="str">
        <f t="shared" si="168"/>
        <v/>
      </c>
      <c r="F406" s="302" t="str">
        <f t="shared" si="169"/>
        <v/>
      </c>
      <c r="G406" s="303" t="str">
        <f t="shared" si="170"/>
        <v/>
      </c>
      <c r="H406" s="304" t="str">
        <f>IFERROR(VLOOKUP($C406&amp;H$401,$Z$64:$AB$639,3,0),"")</f>
        <v/>
      </c>
      <c r="I406" s="302" t="str">
        <f>IFERROR(VLOOKUP($C406&amp;I$401,$Z$64:$AB$639,3,0),"")</f>
        <v/>
      </c>
      <c r="J406" s="302" t="str">
        <f>IFERROR(VLOOKUP($C406&amp;J$401,$Z$64:$AB$639,3,0),"")</f>
        <v/>
      </c>
      <c r="K406" s="302" t="str">
        <f>IFERROR(VLOOKUP($C406&amp;K$401,$Z$64:$AB$639,3,0),"")</f>
        <v/>
      </c>
      <c r="L406" s="305" t="str">
        <f>""</f>
        <v/>
      </c>
      <c r="M406" s="306" t="str">
        <f>IFERROR(VLOOKUP($C406&amp;M$401,$Z$64:$AB$639,3,0),"")</f>
        <v/>
      </c>
      <c r="N406" s="304" t="str">
        <f>IFERROR(VLOOKUP($C406&amp;H$401,$AC$64:$AD$639,2,0),"")</f>
        <v/>
      </c>
      <c r="O406" s="302" t="str">
        <f>IFERROR(VLOOKUP($C406&amp;I$401,$AC$64:$AD$639,2,0),"")</f>
        <v/>
      </c>
      <c r="P406" s="302" t="str">
        <f>IFERROR(VLOOKUP($C406&amp;J$401,$AC$64:$AD$639,2,0),"")</f>
        <v/>
      </c>
      <c r="Q406" s="302" t="str">
        <f>IFERROR(VLOOKUP($C406&amp;K$401,$AC$64:$AD$639,2,0),"")</f>
        <v/>
      </c>
      <c r="R406" s="305" t="str">
        <f>""</f>
        <v/>
      </c>
      <c r="S406" s="306" t="str">
        <f>IFERROR(VLOOKUP($C406&amp;M$401,$AC$64:$AD$639,2,0),"")</f>
        <v/>
      </c>
      <c r="T406" s="307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 : 3</v>
      </c>
      <c r="AC406" s="169" t="str">
        <f t="shared" si="139"/>
        <v/>
      </c>
      <c r="AD406" s="215" t="str">
        <f t="shared" si="140"/>
        <v/>
      </c>
      <c r="AE406" s="253"/>
      <c r="AF406" s="240"/>
      <c r="AG406" s="240"/>
      <c r="AH406" s="217" t="str">
        <f t="shared" si="141"/>
        <v>1. FC RiedwaldFC Barcelona</v>
      </c>
    </row>
    <row r="407" spans="2:34" ht="12" customHeight="1" thickBot="1" x14ac:dyDescent="0.25">
      <c r="B407" s="308" t="str">
        <f t="shared" si="165"/>
        <v/>
      </c>
      <c r="C407" s="309" t="str">
        <f t="shared" si="166"/>
        <v/>
      </c>
      <c r="D407" s="310" t="str">
        <f t="shared" si="167"/>
        <v/>
      </c>
      <c r="E407" s="311" t="str">
        <f t="shared" si="168"/>
        <v/>
      </c>
      <c r="F407" s="311" t="str">
        <f t="shared" si="169"/>
        <v/>
      </c>
      <c r="G407" s="312" t="str">
        <f t="shared" si="170"/>
        <v/>
      </c>
      <c r="H407" s="313" t="str">
        <f>IFERROR(VLOOKUP($C407&amp;H$401,$Z$64:$AB$639,3,0),"")</f>
        <v/>
      </c>
      <c r="I407" s="311" t="str">
        <f>IFERROR(VLOOKUP($C407&amp;I$401,$Z$64:$AB$639,3,0),"")</f>
        <v/>
      </c>
      <c r="J407" s="311" t="str">
        <f>IFERROR(VLOOKUP($C407&amp;J$401,$Z$64:$AB$639,3,0),"")</f>
        <v/>
      </c>
      <c r="K407" s="311" t="str">
        <f>IFERROR(VLOOKUP($C407&amp;K$401,$Z$64:$AB$639,3,0),"")</f>
        <v/>
      </c>
      <c r="L407" s="311" t="str">
        <f>IFERROR(VLOOKUP($C407&amp;L$401,$Z$64:$AB$639,3,0),"")</f>
        <v/>
      </c>
      <c r="M407" s="314" t="str">
        <f>""</f>
        <v/>
      </c>
      <c r="N407" s="313" t="str">
        <f>IFERROR(VLOOKUP($C407&amp;H$401,$AC$64:$AD$639,2,0),"")</f>
        <v/>
      </c>
      <c r="O407" s="311" t="str">
        <f>IFERROR(VLOOKUP($C407&amp;I$401,$AC$64:$AD$639,2,0),"")</f>
        <v/>
      </c>
      <c r="P407" s="311" t="str">
        <f>IFERROR(VLOOKUP($C407&amp;J$401,$AC$64:$AD$639,2,0),"")</f>
        <v/>
      </c>
      <c r="Q407" s="311" t="str">
        <f>IFERROR(VLOOKUP($C407&amp;K$401,$AC$64:$AD$639,2,0),"")</f>
        <v/>
      </c>
      <c r="R407" s="311" t="str">
        <f>IFERROR(VLOOKUP($C407&amp;L$401,$AC$64:$AD$639,2,0),"")</f>
        <v/>
      </c>
      <c r="S407" s="314" t="str">
        <f>""</f>
        <v/>
      </c>
      <c r="T407" s="315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 : 3</v>
      </c>
      <c r="AC407" s="169" t="str">
        <f t="shared" si="139"/>
        <v/>
      </c>
      <c r="AD407" s="215" t="str">
        <f t="shared" si="140"/>
        <v/>
      </c>
      <c r="AE407" s="253"/>
      <c r="AF407" s="240"/>
      <c r="AG407" s="240"/>
      <c r="AH407" s="217" t="str">
        <f t="shared" si="141"/>
        <v>SSV WildbachArsenal London</v>
      </c>
    </row>
    <row r="408" spans="2:34" ht="12" customHeight="1" thickTop="1" thickBot="1" x14ac:dyDescent="0.25">
      <c r="B408" s="316" t="str">
        <f>""</f>
        <v/>
      </c>
      <c r="C408" s="316" t="str">
        <f>""</f>
        <v/>
      </c>
      <c r="D408" s="316" t="str">
        <f>""</f>
        <v/>
      </c>
      <c r="E408" s="316" t="str">
        <f>""</f>
        <v/>
      </c>
      <c r="F408" s="316" t="str">
        <f>""</f>
        <v/>
      </c>
      <c r="G408" s="316" t="str">
        <f>""</f>
        <v/>
      </c>
      <c r="H408" s="317" t="str">
        <f>""</f>
        <v/>
      </c>
      <c r="I408" s="317" t="str">
        <f>""</f>
        <v/>
      </c>
      <c r="J408" s="317" t="str">
        <f>""</f>
        <v/>
      </c>
      <c r="K408" s="317" t="str">
        <f>""</f>
        <v/>
      </c>
      <c r="L408" s="317" t="str">
        <f>""</f>
        <v/>
      </c>
      <c r="M408" s="317" t="str">
        <f>""</f>
        <v/>
      </c>
      <c r="N408" s="318" t="str">
        <f>""</f>
        <v/>
      </c>
      <c r="O408" s="318" t="str">
        <f>""</f>
        <v/>
      </c>
      <c r="P408" s="318" t="str">
        <f>""</f>
        <v/>
      </c>
      <c r="Q408" s="318" t="str">
        <f>""</f>
        <v/>
      </c>
      <c r="R408" s="318" t="str">
        <f>""</f>
        <v/>
      </c>
      <c r="S408" s="318" t="str">
        <f>""</f>
        <v/>
      </c>
      <c r="T408" s="318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 : 3</v>
      </c>
      <c r="AC408" s="169" t="str">
        <f t="shared" si="139"/>
        <v/>
      </c>
      <c r="AD408" s="215" t="str">
        <f t="shared" si="140"/>
        <v/>
      </c>
      <c r="AE408" s="253"/>
      <c r="AF408" s="240"/>
      <c r="AG408" s="240"/>
      <c r="AH408" s="217" t="str">
        <f t="shared" si="141"/>
        <v>Kickers OffenbachBorussia Dortmund</v>
      </c>
    </row>
    <row r="409" spans="2:34" ht="12" customHeight="1" thickBot="1" x14ac:dyDescent="0.25">
      <c r="B409" s="318" t="str">
        <f>""</f>
        <v/>
      </c>
      <c r="C409" s="318" t="str">
        <f>""</f>
        <v/>
      </c>
      <c r="D409" s="318" t="str">
        <f>""</f>
        <v/>
      </c>
      <c r="E409" s="318" t="str">
        <f>""</f>
        <v/>
      </c>
      <c r="F409" s="318" t="str">
        <f>""</f>
        <v/>
      </c>
      <c r="G409" s="318" t="str">
        <f>""</f>
        <v/>
      </c>
      <c r="H409" s="319" t="str">
        <f t="shared" ref="H409:M409" si="172">IF(LEN(H410)&gt;$J$74,LEFT(H410,$J$74)&amp;".",H410)</f>
        <v/>
      </c>
      <c r="I409" s="320" t="str">
        <f t="shared" si="172"/>
        <v/>
      </c>
      <c r="J409" s="320" t="str">
        <f t="shared" si="172"/>
        <v/>
      </c>
      <c r="K409" s="320" t="str">
        <f t="shared" si="172"/>
        <v/>
      </c>
      <c r="L409" s="320" t="str">
        <f t="shared" si="172"/>
        <v/>
      </c>
      <c r="M409" s="321" t="str">
        <f t="shared" si="172"/>
        <v/>
      </c>
      <c r="N409" s="319" t="str">
        <f>H409</f>
        <v/>
      </c>
      <c r="O409" s="320" t="str">
        <f t="shared" ref="O409:S409" si="173">I409</f>
        <v/>
      </c>
      <c r="P409" s="320" t="str">
        <f t="shared" si="173"/>
        <v/>
      </c>
      <c r="Q409" s="320" t="str">
        <f t="shared" si="173"/>
        <v/>
      </c>
      <c r="R409" s="320" t="str">
        <f t="shared" si="173"/>
        <v/>
      </c>
      <c r="S409" s="321" t="str">
        <f t="shared" si="173"/>
        <v/>
      </c>
      <c r="T409" s="238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 : 3</v>
      </c>
      <c r="AC409" s="169" t="str">
        <f t="shared" si="139"/>
        <v/>
      </c>
      <c r="AD409" s="215" t="str">
        <f t="shared" si="140"/>
        <v/>
      </c>
      <c r="AE409" s="253"/>
      <c r="AF409" s="240"/>
      <c r="AG409" s="240"/>
      <c r="AH409" s="217" t="str">
        <f t="shared" si="141"/>
        <v>Team D1Team D3</v>
      </c>
    </row>
    <row r="410" spans="2:34" ht="12" customHeight="1" thickTop="1" thickBot="1" x14ac:dyDescent="0.25">
      <c r="B410" s="283" t="str">
        <f>""</f>
        <v/>
      </c>
      <c r="C410" s="284" t="s">
        <v>79</v>
      </c>
      <c r="D410" s="285" t="s">
        <v>97</v>
      </c>
      <c r="E410" s="286" t="s">
        <v>174</v>
      </c>
      <c r="F410" s="286" t="s">
        <v>175</v>
      </c>
      <c r="G410" s="287" t="s">
        <v>176</v>
      </c>
      <c r="H410" s="288" t="str">
        <f>C411</f>
        <v/>
      </c>
      <c r="I410" s="289" t="str">
        <f>C412</f>
        <v/>
      </c>
      <c r="J410" s="289" t="str">
        <f>C413</f>
        <v/>
      </c>
      <c r="K410" s="289" t="str">
        <f>C414</f>
        <v/>
      </c>
      <c r="L410" s="289" t="str">
        <f>C415</f>
        <v/>
      </c>
      <c r="M410" s="290" t="str">
        <f>C416</f>
        <v/>
      </c>
      <c r="N410" s="288" t="str">
        <f>C411</f>
        <v/>
      </c>
      <c r="O410" s="289" t="str">
        <f>C412</f>
        <v/>
      </c>
      <c r="P410" s="289" t="str">
        <f>C413</f>
        <v/>
      </c>
      <c r="Q410" s="289" t="str">
        <f>C414</f>
        <v/>
      </c>
      <c r="R410" s="289" t="str">
        <f>C415</f>
        <v/>
      </c>
      <c r="S410" s="290" t="str">
        <f>C416</f>
        <v/>
      </c>
      <c r="T410" s="238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 : 5</v>
      </c>
      <c r="AC410" s="169" t="str">
        <f t="shared" si="139"/>
        <v/>
      </c>
      <c r="AD410" s="215" t="str">
        <f t="shared" si="140"/>
        <v/>
      </c>
      <c r="AE410" s="253"/>
      <c r="AF410" s="240"/>
      <c r="AG410" s="240"/>
      <c r="AH410" s="217" t="str">
        <f t="shared" si="141"/>
        <v>Team E1Team E3</v>
      </c>
    </row>
    <row r="411" spans="2:34" ht="12" customHeight="1" x14ac:dyDescent="0.2">
      <c r="B411" s="291" t="str">
        <f t="shared" ref="B411:B416" si="174">IF($C411="","",INDEX($B$375:$B$383,MATCH($C411,$C$375:$C$383,0)))</f>
        <v/>
      </c>
      <c r="C411" s="292" t="str">
        <f t="shared" ref="C411:C416" si="175">IF($K$13=0,"",$AC4)</f>
        <v/>
      </c>
      <c r="D411" s="293" t="str">
        <f t="shared" ref="D411:D416" si="176">IF($C411="","",VLOOKUP($C411,$C$17:$AC$25,25,0))</f>
        <v/>
      </c>
      <c r="E411" s="294" t="str">
        <f t="shared" ref="E411:E416" si="177">IF($C411="","",VLOOKUP($C411,$C$17:$AC$25,26,0))</f>
        <v/>
      </c>
      <c r="F411" s="294" t="str">
        <f t="shared" ref="F411:F416" si="178">IF($C411="","",VLOOKUP($C411,$C$17:$AC$25,27,0))</f>
        <v/>
      </c>
      <c r="G411" s="295" t="str">
        <f t="shared" ref="G411:G416" si="179">IF($C411="","",VLOOKUP($C411,$C$81:$D$89,2,0))</f>
        <v/>
      </c>
      <c r="H411" s="296" t="str">
        <f>""</f>
        <v/>
      </c>
      <c r="I411" s="294" t="str">
        <f>IFERROR(VLOOKUP($C411&amp;I$410,$Z$64:$AB$639,3,0),"")</f>
        <v/>
      </c>
      <c r="J411" s="294" t="str">
        <f>IFERROR(VLOOKUP($C411&amp;J$410,$Z$64:$AB$639,3,0),"")</f>
        <v/>
      </c>
      <c r="K411" s="294" t="str">
        <f>IFERROR(VLOOKUP($C411&amp;K$410,$Z$64:$AB$639,3,0),"")</f>
        <v/>
      </c>
      <c r="L411" s="294" t="str">
        <f>IFERROR(VLOOKUP($C411&amp;L$410,$Z$64:$AB$639,3,0),"")</f>
        <v/>
      </c>
      <c r="M411" s="297" t="str">
        <f>IFERROR(VLOOKUP($C411&amp;M$410,$Z$64:$AB$639,3,0),"")</f>
        <v/>
      </c>
      <c r="N411" s="296" t="str">
        <f>""</f>
        <v/>
      </c>
      <c r="O411" s="294" t="str">
        <f>IFERROR(VLOOKUP($C411&amp;I$410,$AC$64:$AD$639,2,0),"")</f>
        <v/>
      </c>
      <c r="P411" s="294" t="str">
        <f>IFERROR(VLOOKUP($C411&amp;J$410,$AC$64:$AD$639,2,0),"")</f>
        <v/>
      </c>
      <c r="Q411" s="294" t="str">
        <f>IFERROR(VLOOKUP($C411&amp;K$410,$AC$64:$AD$639,2,0),"")</f>
        <v/>
      </c>
      <c r="R411" s="294" t="str">
        <f>IFERROR(VLOOKUP($C411&amp;L$410,$AC$64:$AD$639,2,0),"")</f>
        <v/>
      </c>
      <c r="S411" s="297" t="str">
        <f>IFERROR(VLOOKUP($C411&amp;M$410,$AC$64:$AD$639,2,0),"")</f>
        <v/>
      </c>
      <c r="T411" s="298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 : 6</v>
      </c>
      <c r="AC411" s="169" t="str">
        <f t="shared" si="139"/>
        <v/>
      </c>
      <c r="AD411" s="215" t="str">
        <f t="shared" si="140"/>
        <v/>
      </c>
      <c r="AE411" s="253"/>
      <c r="AF411" s="240"/>
      <c r="AG411" s="240"/>
      <c r="AH411" s="217" t="str">
        <f t="shared" si="141"/>
        <v>Team F1Team F3</v>
      </c>
    </row>
    <row r="412" spans="2:34" ht="12" customHeight="1" x14ac:dyDescent="0.2">
      <c r="B412" s="299" t="str">
        <f t="shared" si="174"/>
        <v/>
      </c>
      <c r="C412" s="300" t="str">
        <f t="shared" si="175"/>
        <v/>
      </c>
      <c r="D412" s="301" t="str">
        <f t="shared" si="176"/>
        <v/>
      </c>
      <c r="E412" s="302" t="str">
        <f t="shared" si="177"/>
        <v/>
      </c>
      <c r="F412" s="302" t="str">
        <f t="shared" si="178"/>
        <v/>
      </c>
      <c r="G412" s="303" t="str">
        <f t="shared" si="179"/>
        <v/>
      </c>
      <c r="H412" s="304" t="str">
        <f>IFERROR(VLOOKUP($C412&amp;H$410,$Z$64:$AB$639,3,0),"")</f>
        <v/>
      </c>
      <c r="I412" s="305" t="str">
        <f>""</f>
        <v/>
      </c>
      <c r="J412" s="302" t="str">
        <f>IFERROR(VLOOKUP($C412&amp;J$410,$Z$64:$AB$639,3,0),"")</f>
        <v/>
      </c>
      <c r="K412" s="302" t="str">
        <f>IFERROR(VLOOKUP($C412&amp;K$410,$Z$64:$AB$639,3,0),"")</f>
        <v/>
      </c>
      <c r="L412" s="302" t="str">
        <f>IFERROR(VLOOKUP($C412&amp;L$410,$Z$64:$AB$639,3,0),"")</f>
        <v/>
      </c>
      <c r="M412" s="306" t="str">
        <f>IFERROR(VLOOKUP($C412&amp;M$410,$Z$64:$AB$639,3,0),"")</f>
        <v/>
      </c>
      <c r="N412" s="304" t="str">
        <f>IFERROR(VLOOKUP($C412&amp;H$410,$AC$64:$AD$639,2,0),"")</f>
        <v/>
      </c>
      <c r="O412" s="305" t="str">
        <f>""</f>
        <v/>
      </c>
      <c r="P412" s="302" t="str">
        <f>IFERROR(VLOOKUP($C412&amp;J$410,$AC$64:$AD$639,2,0),"")</f>
        <v/>
      </c>
      <c r="Q412" s="302" t="str">
        <f>IFERROR(VLOOKUP($C412&amp;K$410,$AC$64:$AD$639,2,0),"")</f>
        <v/>
      </c>
      <c r="R412" s="302" t="str">
        <f>IFERROR(VLOOKUP($C412&amp;L$410,$AC$64:$AD$639,2,0),"")</f>
        <v/>
      </c>
      <c r="S412" s="306" t="str">
        <f>IFERROR(VLOOKUP($C412&amp;M$410,$AC$64:$AD$639,2,0),"")</f>
        <v/>
      </c>
      <c r="T412" s="307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 : 5</v>
      </c>
      <c r="AC412" s="169" t="str">
        <f t="shared" si="139"/>
        <v/>
      </c>
      <c r="AD412" s="215" t="str">
        <f t="shared" si="140"/>
        <v/>
      </c>
      <c r="AE412" s="253"/>
      <c r="AF412" s="240"/>
      <c r="AG412" s="240"/>
      <c r="AH412" s="217" t="str">
        <f t="shared" si="141"/>
        <v>Maibach 1822 eVEintracht Frankfurt</v>
      </c>
    </row>
    <row r="413" spans="2:34" ht="12" customHeight="1" x14ac:dyDescent="0.2">
      <c r="B413" s="299" t="str">
        <f t="shared" si="174"/>
        <v/>
      </c>
      <c r="C413" s="300" t="str">
        <f t="shared" si="175"/>
        <v/>
      </c>
      <c r="D413" s="301" t="str">
        <f t="shared" si="176"/>
        <v/>
      </c>
      <c r="E413" s="302" t="str">
        <f t="shared" si="177"/>
        <v/>
      </c>
      <c r="F413" s="302" t="str">
        <f t="shared" si="178"/>
        <v/>
      </c>
      <c r="G413" s="303" t="str">
        <f t="shared" si="179"/>
        <v/>
      </c>
      <c r="H413" s="304" t="str">
        <f>IFERROR(VLOOKUP($C413&amp;H$410,$Z$64:$AB$639,3,0),"")</f>
        <v/>
      </c>
      <c r="I413" s="302" t="str">
        <f>IFERROR(VLOOKUP($C413&amp;I$410,$Z$64:$AB$639,3,0),"")</f>
        <v/>
      </c>
      <c r="J413" s="305" t="str">
        <f>""</f>
        <v/>
      </c>
      <c r="K413" s="302" t="str">
        <f>IFERROR(VLOOKUP($C413&amp;K$410,$Z$64:$AB$639,3,0),"")</f>
        <v/>
      </c>
      <c r="L413" s="302" t="str">
        <f>IFERROR(VLOOKUP($C413&amp;L$410,$Z$64:$AB$639,3,0),"")</f>
        <v/>
      </c>
      <c r="M413" s="306" t="str">
        <f>IFERROR(VLOOKUP($C413&amp;M$410,$Z$64:$AB$639,3,0),"")</f>
        <v/>
      </c>
      <c r="N413" s="304" t="str">
        <f>IFERROR(VLOOKUP($C413&amp;H$410,$AC$64:$AD$639,2,0),"")</f>
        <v/>
      </c>
      <c r="O413" s="302" t="str">
        <f>IFERROR(VLOOKUP($C413&amp;I$410,$AC$64:$AD$639,2,0),"")</f>
        <v/>
      </c>
      <c r="P413" s="305" t="str">
        <f>""</f>
        <v/>
      </c>
      <c r="Q413" s="302" t="str">
        <f>IFERROR(VLOOKUP($C413&amp;K$410,$AC$64:$AD$639,2,0),"")</f>
        <v/>
      </c>
      <c r="R413" s="302" t="str">
        <f>IFERROR(VLOOKUP($C413&amp;L$410,$AC$64:$AD$639,2,0),"")</f>
        <v/>
      </c>
      <c r="S413" s="306" t="str">
        <f>IFERROR(VLOOKUP($C413&amp;M$410,$AC$64:$AD$639,2,0),"")</f>
        <v/>
      </c>
      <c r="T413" s="307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 : 4</v>
      </c>
      <c r="AC413" s="169" t="str">
        <f t="shared" si="139"/>
        <v/>
      </c>
      <c r="AD413" s="215" t="str">
        <f t="shared" si="140"/>
        <v/>
      </c>
      <c r="AE413" s="253"/>
      <c r="AF413" s="240"/>
      <c r="AG413" s="240"/>
      <c r="AH413" s="217" t="str">
        <f t="shared" si="141"/>
        <v>FC GrönlingenManchester City</v>
      </c>
    </row>
    <row r="414" spans="2:34" ht="12" customHeight="1" x14ac:dyDescent="0.2">
      <c r="B414" s="299" t="str">
        <f t="shared" si="174"/>
        <v/>
      </c>
      <c r="C414" s="300" t="str">
        <f t="shared" si="175"/>
        <v/>
      </c>
      <c r="D414" s="301" t="str">
        <f t="shared" si="176"/>
        <v/>
      </c>
      <c r="E414" s="302" t="str">
        <f t="shared" si="177"/>
        <v/>
      </c>
      <c r="F414" s="302" t="str">
        <f t="shared" si="178"/>
        <v/>
      </c>
      <c r="G414" s="303" t="str">
        <f t="shared" si="179"/>
        <v/>
      </c>
      <c r="H414" s="304" t="str">
        <f>IFERROR(VLOOKUP($C414&amp;H$410,$Z$64:$AB$639,3,0),"")</f>
        <v/>
      </c>
      <c r="I414" s="302" t="str">
        <f>IFERROR(VLOOKUP($C414&amp;I$410,$Z$64:$AB$639,3,0),"")</f>
        <v/>
      </c>
      <c r="J414" s="302" t="str">
        <f>IFERROR(VLOOKUP($C414&amp;J$410,$Z$64:$AB$639,3,0),"")</f>
        <v/>
      </c>
      <c r="K414" s="305" t="str">
        <f>""</f>
        <v/>
      </c>
      <c r="L414" s="302" t="str">
        <f>IFERROR(VLOOKUP($C414&amp;L$410,$Z$64:$AB$639,3,0),"")</f>
        <v/>
      </c>
      <c r="M414" s="306" t="str">
        <f>IFERROR(VLOOKUP($C414&amp;M$410,$Z$64:$AB$639,3,0),"")</f>
        <v/>
      </c>
      <c r="N414" s="304" t="str">
        <f>IFERROR(VLOOKUP($C414&amp;H$410,$AC$64:$AD$639,2,0),"")</f>
        <v/>
      </c>
      <c r="O414" s="302" t="str">
        <f>IFERROR(VLOOKUP($C414&amp;I$410,$AC$64:$AD$639,2,0),"")</f>
        <v/>
      </c>
      <c r="P414" s="302" t="str">
        <f>IFERROR(VLOOKUP($C414&amp;J$410,$AC$64:$AD$639,2,0),"")</f>
        <v/>
      </c>
      <c r="Q414" s="305" t="str">
        <f>""</f>
        <v/>
      </c>
      <c r="R414" s="302" t="str">
        <f>IFERROR(VLOOKUP($C414&amp;L$410,$AC$64:$AD$639,2,0),"")</f>
        <v/>
      </c>
      <c r="S414" s="306" t="str">
        <f>IFERROR(VLOOKUP($C414&amp;M$410,$AC$64:$AD$639,2,0),"")</f>
        <v/>
      </c>
      <c r="T414" s="307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 : 3</v>
      </c>
      <c r="AC414" s="169" t="str">
        <f t="shared" si="139"/>
        <v/>
      </c>
      <c r="AD414" s="215" t="str">
        <f t="shared" si="140"/>
        <v/>
      </c>
      <c r="AE414" s="253"/>
      <c r="AF414" s="240"/>
      <c r="AG414" s="240"/>
      <c r="AH414" s="217" t="str">
        <f t="shared" si="141"/>
        <v>HSVSSV Wildeck</v>
      </c>
    </row>
    <row r="415" spans="2:34" ht="12" customHeight="1" x14ac:dyDescent="0.2">
      <c r="B415" s="299" t="str">
        <f t="shared" si="174"/>
        <v/>
      </c>
      <c r="C415" s="300" t="str">
        <f t="shared" si="175"/>
        <v/>
      </c>
      <c r="D415" s="301" t="str">
        <f t="shared" si="176"/>
        <v/>
      </c>
      <c r="E415" s="302" t="str">
        <f t="shared" si="177"/>
        <v/>
      </c>
      <c r="F415" s="302" t="str">
        <f t="shared" si="178"/>
        <v/>
      </c>
      <c r="G415" s="303" t="str">
        <f t="shared" si="179"/>
        <v/>
      </c>
      <c r="H415" s="304" t="str">
        <f>IFERROR(VLOOKUP($C415&amp;H$410,$Z$64:$AB$639,3,0),"")</f>
        <v/>
      </c>
      <c r="I415" s="302" t="str">
        <f>IFERROR(VLOOKUP($C415&amp;I$410,$Z$64:$AB$639,3,0),"")</f>
        <v/>
      </c>
      <c r="J415" s="302" t="str">
        <f>IFERROR(VLOOKUP($C415&amp;J$410,$Z$64:$AB$639,3,0),"")</f>
        <v/>
      </c>
      <c r="K415" s="302" t="str">
        <f>IFERROR(VLOOKUP($C415&amp;K$410,$Z$64:$AB$639,3,0),"")</f>
        <v/>
      </c>
      <c r="L415" s="305" t="str">
        <f>""</f>
        <v/>
      </c>
      <c r="M415" s="306" t="str">
        <f>IFERROR(VLOOKUP($C415&amp;M$410,$Z$64:$AB$639,3,0),"")</f>
        <v/>
      </c>
      <c r="N415" s="304" t="str">
        <f>IFERROR(VLOOKUP($C415&amp;H$410,$AC$64:$AD$639,2,0),"")</f>
        <v/>
      </c>
      <c r="O415" s="302" t="str">
        <f>IFERROR(VLOOKUP($C415&amp;I$410,$AC$64:$AD$639,2,0),"")</f>
        <v/>
      </c>
      <c r="P415" s="302" t="str">
        <f>IFERROR(VLOOKUP($C415&amp;J$410,$AC$64:$AD$639,2,0),"")</f>
        <v/>
      </c>
      <c r="Q415" s="302" t="str">
        <f>IFERROR(VLOOKUP($C415&amp;K$410,$AC$64:$AD$639,2,0),"")</f>
        <v/>
      </c>
      <c r="R415" s="305" t="str">
        <f>""</f>
        <v/>
      </c>
      <c r="S415" s="306" t="str">
        <f>IFERROR(VLOOKUP($C415&amp;M$410,$AC$64:$AD$639,2,0),"")</f>
        <v/>
      </c>
      <c r="T415" s="307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 : 5</v>
      </c>
      <c r="AC415" s="169" t="str">
        <f t="shared" si="139"/>
        <v/>
      </c>
      <c r="AD415" s="215" t="str">
        <f t="shared" si="140"/>
        <v/>
      </c>
      <c r="AE415" s="253"/>
      <c r="AF415" s="240"/>
      <c r="AG415" s="240"/>
      <c r="AH415" s="217" t="str">
        <f t="shared" si="141"/>
        <v>Team D4Team D2</v>
      </c>
    </row>
    <row r="416" spans="2:34" ht="12" customHeight="1" thickBot="1" x14ac:dyDescent="0.25">
      <c r="B416" s="308" t="str">
        <f t="shared" si="174"/>
        <v/>
      </c>
      <c r="C416" s="309" t="str">
        <f t="shared" si="175"/>
        <v/>
      </c>
      <c r="D416" s="310" t="str">
        <f t="shared" si="176"/>
        <v/>
      </c>
      <c r="E416" s="311" t="str">
        <f t="shared" si="177"/>
        <v/>
      </c>
      <c r="F416" s="311" t="str">
        <f t="shared" si="178"/>
        <v/>
      </c>
      <c r="G416" s="312" t="str">
        <f t="shared" si="179"/>
        <v/>
      </c>
      <c r="H416" s="313" t="str">
        <f>IFERROR(VLOOKUP($C416&amp;H$410,$Z$64:$AB$639,3,0),"")</f>
        <v/>
      </c>
      <c r="I416" s="311" t="str">
        <f>IFERROR(VLOOKUP($C416&amp;I$410,$Z$64:$AB$639,3,0),"")</f>
        <v/>
      </c>
      <c r="J416" s="311" t="str">
        <f>IFERROR(VLOOKUP($C416&amp;J$410,$Z$64:$AB$639,3,0),"")</f>
        <v/>
      </c>
      <c r="K416" s="311" t="str">
        <f>IFERROR(VLOOKUP($C416&amp;K$410,$Z$64:$AB$639,3,0),"")</f>
        <v/>
      </c>
      <c r="L416" s="311" t="str">
        <f>IFERROR(VLOOKUP($C416&amp;L$410,$Z$64:$AB$639,3,0),"")</f>
        <v/>
      </c>
      <c r="M416" s="314" t="str">
        <f>""</f>
        <v/>
      </c>
      <c r="N416" s="313" t="str">
        <f>IFERROR(VLOOKUP($C416&amp;H$410,$AC$64:$AD$639,2,0),"")</f>
        <v/>
      </c>
      <c r="O416" s="311" t="str">
        <f>IFERROR(VLOOKUP($C416&amp;I$410,$AC$64:$AD$639,2,0),"")</f>
        <v/>
      </c>
      <c r="P416" s="311" t="str">
        <f>IFERROR(VLOOKUP($C416&amp;J$410,$AC$64:$AD$639,2,0),"")</f>
        <v/>
      </c>
      <c r="Q416" s="311" t="str">
        <f>IFERROR(VLOOKUP($C416&amp;K$410,$AC$64:$AD$639,2,0),"")</f>
        <v/>
      </c>
      <c r="R416" s="311" t="str">
        <f>IFERROR(VLOOKUP($C416&amp;L$410,$AC$64:$AD$639,2,0),"")</f>
        <v/>
      </c>
      <c r="S416" s="314" t="str">
        <f>""</f>
        <v/>
      </c>
      <c r="T416" s="315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 : 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3"/>
      <c r="AF416" s="240"/>
      <c r="AG416" s="240"/>
      <c r="AH416" s="217" t="str">
        <f t="shared" si="141"/>
        <v>Team E4Team E2</v>
      </c>
    </row>
    <row r="417" spans="2:34" ht="12" customHeight="1" thickTop="1" thickBot="1" x14ac:dyDescent="0.25">
      <c r="B417" s="316" t="str">
        <f>""</f>
        <v/>
      </c>
      <c r="C417" s="316" t="str">
        <f>""</f>
        <v/>
      </c>
      <c r="D417" s="316" t="str">
        <f>""</f>
        <v/>
      </c>
      <c r="E417" s="316" t="str">
        <f>""</f>
        <v/>
      </c>
      <c r="F417" s="316" t="str">
        <f>""</f>
        <v/>
      </c>
      <c r="G417" s="316" t="str">
        <f>""</f>
        <v/>
      </c>
      <c r="H417" s="317" t="str">
        <f>""</f>
        <v/>
      </c>
      <c r="I417" s="317" t="str">
        <f>""</f>
        <v/>
      </c>
      <c r="J417" s="317" t="str">
        <f>""</f>
        <v/>
      </c>
      <c r="K417" s="317" t="str">
        <f>""</f>
        <v/>
      </c>
      <c r="L417" s="317" t="str">
        <f>""</f>
        <v/>
      </c>
      <c r="M417" s="317" t="str">
        <f>""</f>
        <v/>
      </c>
      <c r="N417" s="318" t="str">
        <f>""</f>
        <v/>
      </c>
      <c r="O417" s="318" t="str">
        <f>""</f>
        <v/>
      </c>
      <c r="P417" s="318" t="str">
        <f>""</f>
        <v/>
      </c>
      <c r="Q417" s="318" t="str">
        <f>""</f>
        <v/>
      </c>
      <c r="R417" s="318" t="str">
        <f>""</f>
        <v/>
      </c>
      <c r="S417" s="318" t="str">
        <f>""</f>
        <v/>
      </c>
      <c r="T417" s="318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 : 1</v>
      </c>
      <c r="AC417" s="169" t="str">
        <f t="shared" si="184"/>
        <v/>
      </c>
      <c r="AD417" s="215" t="str">
        <f t="shared" si="185"/>
        <v/>
      </c>
      <c r="AE417" s="253"/>
      <c r="AF417" s="240"/>
      <c r="AG417" s="240"/>
      <c r="AH417" s="217" t="str">
        <f t="shared" si="141"/>
        <v>Team F4Team F2</v>
      </c>
    </row>
    <row r="418" spans="2:34" ht="12" customHeight="1" thickBot="1" x14ac:dyDescent="0.25">
      <c r="B418" s="318" t="str">
        <f>""</f>
        <v/>
      </c>
      <c r="C418" s="318" t="str">
        <f>""</f>
        <v/>
      </c>
      <c r="D418" s="318" t="str">
        <f>""</f>
        <v/>
      </c>
      <c r="E418" s="318" t="str">
        <f>""</f>
        <v/>
      </c>
      <c r="F418" s="318" t="str">
        <f>""</f>
        <v/>
      </c>
      <c r="G418" s="318" t="str">
        <f>""</f>
        <v/>
      </c>
      <c r="H418" s="319" t="str">
        <f t="shared" ref="H418:M418" si="186">IF(LEN(H419)&gt;$J$74,LEFT(H419,$J$74)&amp;".",H419)</f>
        <v/>
      </c>
      <c r="I418" s="320" t="str">
        <f t="shared" si="186"/>
        <v/>
      </c>
      <c r="J418" s="320" t="str">
        <f t="shared" si="186"/>
        <v/>
      </c>
      <c r="K418" s="320" t="str">
        <f t="shared" si="186"/>
        <v/>
      </c>
      <c r="L418" s="320" t="str">
        <f t="shared" si="186"/>
        <v/>
      </c>
      <c r="M418" s="321" t="str">
        <f t="shared" si="186"/>
        <v/>
      </c>
      <c r="N418" s="319" t="str">
        <f>H418</f>
        <v/>
      </c>
      <c r="O418" s="320" t="str">
        <f t="shared" ref="O418:S418" si="187">I418</f>
        <v/>
      </c>
      <c r="P418" s="320" t="str">
        <f t="shared" si="187"/>
        <v/>
      </c>
      <c r="Q418" s="320" t="str">
        <f t="shared" si="187"/>
        <v/>
      </c>
      <c r="R418" s="320" t="str">
        <f t="shared" si="187"/>
        <v/>
      </c>
      <c r="S418" s="321" t="str">
        <f t="shared" si="187"/>
        <v/>
      </c>
      <c r="T418" s="238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 : 2</v>
      </c>
      <c r="AC418" s="169" t="str">
        <f t="shared" si="184"/>
        <v/>
      </c>
      <c r="AD418" s="215" t="str">
        <f t="shared" si="185"/>
        <v/>
      </c>
      <c r="AE418" s="253"/>
      <c r="AF418" s="240"/>
      <c r="AG418" s="240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83" t="str">
        <f>""</f>
        <v/>
      </c>
      <c r="C419" s="284" t="s">
        <v>79</v>
      </c>
      <c r="D419" s="285" t="s">
        <v>97</v>
      </c>
      <c r="E419" s="286" t="s">
        <v>174</v>
      </c>
      <c r="F419" s="286" t="s">
        <v>175</v>
      </c>
      <c r="G419" s="287" t="s">
        <v>176</v>
      </c>
      <c r="H419" s="288" t="str">
        <f>C420</f>
        <v/>
      </c>
      <c r="I419" s="289" t="str">
        <f>C421</f>
        <v/>
      </c>
      <c r="J419" s="289" t="str">
        <f>C422</f>
        <v/>
      </c>
      <c r="K419" s="289" t="str">
        <f>C423</f>
        <v/>
      </c>
      <c r="L419" s="289" t="str">
        <f>C424</f>
        <v/>
      </c>
      <c r="M419" s="290" t="str">
        <f>C425</f>
        <v/>
      </c>
      <c r="N419" s="288" t="str">
        <f>C420</f>
        <v/>
      </c>
      <c r="O419" s="289" t="str">
        <f>C421</f>
        <v/>
      </c>
      <c r="P419" s="289" t="str">
        <f>C422</f>
        <v/>
      </c>
      <c r="Q419" s="289" t="str">
        <f>C423</f>
        <v/>
      </c>
      <c r="R419" s="289" t="str">
        <f>C424</f>
        <v/>
      </c>
      <c r="S419" s="290" t="str">
        <f>C425</f>
        <v/>
      </c>
      <c r="T419" s="238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 : 4</v>
      </c>
      <c r="AC419" s="169" t="str">
        <f t="shared" si="184"/>
        <v/>
      </c>
      <c r="AD419" s="215" t="str">
        <f t="shared" si="185"/>
        <v/>
      </c>
      <c r="AE419" s="253"/>
      <c r="AF419" s="240"/>
      <c r="AG419" s="240"/>
      <c r="AH419" s="217" t="str">
        <f t="shared" si="188"/>
        <v>Lok LeipzigSC Waldbach</v>
      </c>
    </row>
    <row r="420" spans="2:34" ht="12" customHeight="1" x14ac:dyDescent="0.2">
      <c r="B420" s="291" t="str">
        <f t="shared" ref="B420:B425" si="189">IF($C420="","",INDEX($B$375:$B$383,MATCH($C420,$C$375:$C$383,0)))</f>
        <v/>
      </c>
      <c r="C420" s="292" t="str">
        <f t="shared" ref="C420:C425" si="190">IF($K$13=0,"",$AH4)</f>
        <v/>
      </c>
      <c r="D420" s="293" t="str">
        <f t="shared" ref="D420:D425" si="191">IF($C420="","",VLOOKUP($C420,$C$17:$AC$25,25,0))</f>
        <v/>
      </c>
      <c r="E420" s="294" t="str">
        <f t="shared" ref="E420:E425" si="192">IF($C420="","",VLOOKUP($C420,$C$17:$AC$25,26,0))</f>
        <v/>
      </c>
      <c r="F420" s="294" t="str">
        <f t="shared" ref="F420:F425" si="193">IF($C420="","",VLOOKUP($C420,$C$17:$AC$25,27,0))</f>
        <v/>
      </c>
      <c r="G420" s="295" t="str">
        <f t="shared" ref="G420:G425" si="194">IF($C420="","",VLOOKUP($C420,$C$81:$D$89,2,0))</f>
        <v/>
      </c>
      <c r="H420" s="296" t="str">
        <f>""</f>
        <v/>
      </c>
      <c r="I420" s="294" t="str">
        <f>IFERROR(VLOOKUP($C420&amp;I$419,$Z$64:$AB$639,3,0),"")</f>
        <v/>
      </c>
      <c r="J420" s="294" t="str">
        <f>IFERROR(VLOOKUP($C420&amp;J$419,$Z$64:$AB$639,3,0),"")</f>
        <v/>
      </c>
      <c r="K420" s="294" t="str">
        <f>IFERROR(VLOOKUP($C420&amp;K$419,$Z$64:$AB$639,3,0),"")</f>
        <v/>
      </c>
      <c r="L420" s="294" t="str">
        <f>IFERROR(VLOOKUP($C420&amp;L$419,$Z$64:$AB$639,3,0),"")</f>
        <v/>
      </c>
      <c r="M420" s="297" t="str">
        <f>IFERROR(VLOOKUP($C420&amp;M$419,$Z$64:$AB$639,3,0),"")</f>
        <v/>
      </c>
      <c r="N420" s="296" t="str">
        <f>""</f>
        <v/>
      </c>
      <c r="O420" s="294" t="str">
        <f>IFERROR(VLOOKUP($C420&amp;I$419,$AC$64:$AD$639,2,0),"")</f>
        <v/>
      </c>
      <c r="P420" s="294" t="str">
        <f>IFERROR(VLOOKUP($C420&amp;J$419,$AC$64:$AD$639,2,0),"")</f>
        <v/>
      </c>
      <c r="Q420" s="294" t="str">
        <f>IFERROR(VLOOKUP($C420&amp;K$419,$AC$64:$AD$639,2,0),"")</f>
        <v/>
      </c>
      <c r="R420" s="294" t="str">
        <f>IFERROR(VLOOKUP($C420&amp;L$419,$AC$64:$AD$639,2,0),"")</f>
        <v/>
      </c>
      <c r="S420" s="297" t="str">
        <f>IFERROR(VLOOKUP($C420&amp;M$419,$AC$64:$AD$639,2,0),"")</f>
        <v/>
      </c>
      <c r="T420" s="298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 : 0</v>
      </c>
      <c r="AC420" s="169" t="str">
        <f t="shared" si="184"/>
        <v/>
      </c>
      <c r="AD420" s="215" t="str">
        <f t="shared" si="185"/>
        <v/>
      </c>
      <c r="AE420" s="253"/>
      <c r="AF420" s="240"/>
      <c r="AG420" s="240"/>
      <c r="AH420" s="217" t="str">
        <f t="shared" si="188"/>
        <v>FC BrüggeFV Lübeck</v>
      </c>
    </row>
    <row r="421" spans="2:34" ht="12" customHeight="1" x14ac:dyDescent="0.2">
      <c r="B421" s="299" t="str">
        <f t="shared" si="189"/>
        <v/>
      </c>
      <c r="C421" s="300" t="str">
        <f t="shared" si="190"/>
        <v/>
      </c>
      <c r="D421" s="301" t="str">
        <f t="shared" si="191"/>
        <v/>
      </c>
      <c r="E421" s="302" t="str">
        <f t="shared" si="192"/>
        <v/>
      </c>
      <c r="F421" s="302" t="str">
        <f t="shared" si="193"/>
        <v/>
      </c>
      <c r="G421" s="303" t="str">
        <f t="shared" si="194"/>
        <v/>
      </c>
      <c r="H421" s="304" t="str">
        <f>IFERROR(VLOOKUP($C421&amp;H$419,$Z$64:$AB$639,3,0),"")</f>
        <v/>
      </c>
      <c r="I421" s="305" t="str">
        <f>""</f>
        <v/>
      </c>
      <c r="J421" s="302" t="str">
        <f>IFERROR(VLOOKUP($C421&amp;J$419,$Z$64:$AB$639,3,0),"")</f>
        <v/>
      </c>
      <c r="K421" s="302" t="str">
        <f>IFERROR(VLOOKUP($C421&amp;K$419,$Z$64:$AB$639,3,0),"")</f>
        <v/>
      </c>
      <c r="L421" s="302" t="str">
        <f>IFERROR(VLOOKUP($C421&amp;L$419,$Z$64:$AB$639,3,0),"")</f>
        <v/>
      </c>
      <c r="M421" s="306" t="str">
        <f>IFERROR(VLOOKUP($C421&amp;M$419,$Z$64:$AB$639,3,0),"")</f>
        <v/>
      </c>
      <c r="N421" s="304" t="str">
        <f>IFERROR(VLOOKUP($C421&amp;H$419,$AC$64:$AD$639,2,0),"")</f>
        <v/>
      </c>
      <c r="O421" s="305" t="str">
        <f>""</f>
        <v/>
      </c>
      <c r="P421" s="302" t="str">
        <f>IFERROR(VLOOKUP($C421&amp;J$419,$AC$64:$AD$639,2,0),"")</f>
        <v/>
      </c>
      <c r="Q421" s="302" t="str">
        <f>IFERROR(VLOOKUP($C421&amp;K$419,$AC$64:$AD$639,2,0),"")</f>
        <v/>
      </c>
      <c r="R421" s="302" t="str">
        <f>IFERROR(VLOOKUP($C421&amp;L$419,$AC$64:$AD$639,2,0),"")</f>
        <v/>
      </c>
      <c r="S421" s="306" t="str">
        <f>IFERROR(VLOOKUP($C421&amp;M$419,$AC$64:$AD$639,2,0),"")</f>
        <v/>
      </c>
      <c r="T421" s="307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 : 2</v>
      </c>
      <c r="AC421" s="169" t="str">
        <f t="shared" si="184"/>
        <v/>
      </c>
      <c r="AD421" s="215" t="str">
        <f t="shared" si="185"/>
        <v/>
      </c>
      <c r="AE421" s="253"/>
      <c r="AF421" s="240"/>
      <c r="AG421" s="240"/>
      <c r="AH421" s="217" t="str">
        <f t="shared" si="188"/>
        <v>Team D6Team D5</v>
      </c>
    </row>
    <row r="422" spans="2:34" ht="12" customHeight="1" x14ac:dyDescent="0.2">
      <c r="B422" s="299" t="str">
        <f t="shared" si="189"/>
        <v/>
      </c>
      <c r="C422" s="300" t="str">
        <f t="shared" si="190"/>
        <v/>
      </c>
      <c r="D422" s="301" t="str">
        <f t="shared" si="191"/>
        <v/>
      </c>
      <c r="E422" s="302" t="str">
        <f t="shared" si="192"/>
        <v/>
      </c>
      <c r="F422" s="302" t="str">
        <f t="shared" si="193"/>
        <v/>
      </c>
      <c r="G422" s="303" t="str">
        <f t="shared" si="194"/>
        <v/>
      </c>
      <c r="H422" s="304" t="str">
        <f>IFERROR(VLOOKUP($C422&amp;H$419,$Z$64:$AB$639,3,0),"")</f>
        <v/>
      </c>
      <c r="I422" s="302" t="str">
        <f>IFERROR(VLOOKUP($C422&amp;I$419,$Z$64:$AB$639,3,0),"")</f>
        <v/>
      </c>
      <c r="J422" s="305" t="str">
        <f>""</f>
        <v/>
      </c>
      <c r="K422" s="302" t="str">
        <f>IFERROR(VLOOKUP($C422&amp;K$419,$Z$64:$AB$639,3,0),"")</f>
        <v/>
      </c>
      <c r="L422" s="302" t="str">
        <f>IFERROR(VLOOKUP($C422&amp;L$419,$Z$64:$AB$639,3,0),"")</f>
        <v/>
      </c>
      <c r="M422" s="306" t="str">
        <f>IFERROR(VLOOKUP($C422&amp;M$419,$Z$64:$AB$639,3,0),"")</f>
        <v/>
      </c>
      <c r="N422" s="304" t="str">
        <f>IFERROR(VLOOKUP($C422&amp;H$419,$AC$64:$AD$639,2,0),"")</f>
        <v/>
      </c>
      <c r="O422" s="302" t="str">
        <f>IFERROR(VLOOKUP($C422&amp;I$419,$AC$64:$AD$639,2,0),"")</f>
        <v/>
      </c>
      <c r="P422" s="305" t="str">
        <f>""</f>
        <v/>
      </c>
      <c r="Q422" s="302" t="str">
        <f>IFERROR(VLOOKUP($C422&amp;K$419,$AC$64:$AD$639,2,0),"")</f>
        <v/>
      </c>
      <c r="R422" s="302" t="str">
        <f>IFERROR(VLOOKUP($C422&amp;L$419,$AC$64:$AD$639,2,0),"")</f>
        <v/>
      </c>
      <c r="S422" s="306" t="str">
        <f>IFERROR(VLOOKUP($C422&amp;M$419,$AC$64:$AD$639,2,0),"")</f>
        <v/>
      </c>
      <c r="T422" s="307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 : 3</v>
      </c>
      <c r="AC422" s="169" t="str">
        <f t="shared" si="184"/>
        <v/>
      </c>
      <c r="AD422" s="215" t="str">
        <f t="shared" si="185"/>
        <v/>
      </c>
      <c r="AE422" s="253"/>
      <c r="AF422" s="240"/>
      <c r="AG422" s="240"/>
      <c r="AH422" s="217" t="str">
        <f t="shared" si="188"/>
        <v>Team E6Team E5</v>
      </c>
    </row>
    <row r="423" spans="2:34" ht="12" customHeight="1" x14ac:dyDescent="0.2">
      <c r="B423" s="299" t="str">
        <f t="shared" si="189"/>
        <v/>
      </c>
      <c r="C423" s="300" t="str">
        <f t="shared" si="190"/>
        <v/>
      </c>
      <c r="D423" s="301" t="str">
        <f t="shared" si="191"/>
        <v/>
      </c>
      <c r="E423" s="302" t="str">
        <f t="shared" si="192"/>
        <v/>
      </c>
      <c r="F423" s="302" t="str">
        <f t="shared" si="193"/>
        <v/>
      </c>
      <c r="G423" s="303" t="str">
        <f t="shared" si="194"/>
        <v/>
      </c>
      <c r="H423" s="304" t="str">
        <f>IFERROR(VLOOKUP($C423&amp;H$419,$Z$64:$AB$639,3,0),"")</f>
        <v/>
      </c>
      <c r="I423" s="302" t="str">
        <f>IFERROR(VLOOKUP($C423&amp;I$419,$Z$64:$AB$639,3,0),"")</f>
        <v/>
      </c>
      <c r="J423" s="302" t="str">
        <f>IFERROR(VLOOKUP($C423&amp;J$419,$Z$64:$AB$639,3,0),"")</f>
        <v/>
      </c>
      <c r="K423" s="305" t="str">
        <f>""</f>
        <v/>
      </c>
      <c r="L423" s="302" t="str">
        <f>IFERROR(VLOOKUP($C423&amp;L$419,$Z$64:$AB$639,3,0),"")</f>
        <v/>
      </c>
      <c r="M423" s="306" t="str">
        <f>IFERROR(VLOOKUP($C423&amp;M$419,$Z$64:$AB$639,3,0),"")</f>
        <v/>
      </c>
      <c r="N423" s="304" t="str">
        <f>IFERROR(VLOOKUP($C423&amp;H$419,$AC$64:$AD$639,2,0),"")</f>
        <v/>
      </c>
      <c r="O423" s="302" t="str">
        <f>IFERROR(VLOOKUP($C423&amp;I$419,$AC$64:$AD$639,2,0),"")</f>
        <v/>
      </c>
      <c r="P423" s="302" t="str">
        <f>IFERROR(VLOOKUP($C423&amp;J$419,$AC$64:$AD$639,2,0),"")</f>
        <v/>
      </c>
      <c r="Q423" s="305" t="str">
        <f>""</f>
        <v/>
      </c>
      <c r="R423" s="302" t="str">
        <f>IFERROR(VLOOKUP($C423&amp;L$419,$AC$64:$AD$639,2,0),"")</f>
        <v/>
      </c>
      <c r="S423" s="306" t="str">
        <f>IFERROR(VLOOKUP($C423&amp;M$419,$AC$64:$AD$639,2,0),"")</f>
        <v/>
      </c>
      <c r="T423" s="307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 : 0</v>
      </c>
      <c r="AC423" s="169" t="str">
        <f t="shared" si="184"/>
        <v/>
      </c>
      <c r="AD423" s="215" t="str">
        <f t="shared" si="185"/>
        <v/>
      </c>
      <c r="AE423" s="253"/>
      <c r="AF423" s="240"/>
      <c r="AG423" s="240"/>
      <c r="AH423" s="217" t="str">
        <f t="shared" si="188"/>
        <v>Team F6Team F5</v>
      </c>
    </row>
    <row r="424" spans="2:34" ht="12" customHeight="1" x14ac:dyDescent="0.2">
      <c r="B424" s="299" t="str">
        <f t="shared" si="189"/>
        <v/>
      </c>
      <c r="C424" s="300" t="str">
        <f t="shared" si="190"/>
        <v/>
      </c>
      <c r="D424" s="301" t="str">
        <f t="shared" si="191"/>
        <v/>
      </c>
      <c r="E424" s="302" t="str">
        <f t="shared" si="192"/>
        <v/>
      </c>
      <c r="F424" s="302" t="str">
        <f t="shared" si="193"/>
        <v/>
      </c>
      <c r="G424" s="303" t="str">
        <f t="shared" si="194"/>
        <v/>
      </c>
      <c r="H424" s="304" t="str">
        <f>IFERROR(VLOOKUP($C424&amp;H$419,$Z$64:$AB$639,3,0),"")</f>
        <v/>
      </c>
      <c r="I424" s="302" t="str">
        <f>IFERROR(VLOOKUP($C424&amp;I$419,$Z$64:$AB$639,3,0),"")</f>
        <v/>
      </c>
      <c r="J424" s="302" t="str">
        <f>IFERROR(VLOOKUP($C424&amp;J$419,$Z$64:$AB$639,3,0),"")</f>
        <v/>
      </c>
      <c r="K424" s="302" t="str">
        <f>IFERROR(VLOOKUP($C424&amp;K$419,$Z$64:$AB$639,3,0),"")</f>
        <v/>
      </c>
      <c r="L424" s="305" t="str">
        <f>""</f>
        <v/>
      </c>
      <c r="M424" s="306" t="str">
        <f>IFERROR(VLOOKUP($C424&amp;M$419,$Z$64:$AB$639,3,0),"")</f>
        <v/>
      </c>
      <c r="N424" s="304" t="str">
        <f>IFERROR(VLOOKUP($C424&amp;H$419,$AC$64:$AD$639,2,0),"")</f>
        <v/>
      </c>
      <c r="O424" s="302" t="str">
        <f>IFERROR(VLOOKUP($C424&amp;I$419,$AC$64:$AD$639,2,0),"")</f>
        <v/>
      </c>
      <c r="P424" s="302" t="str">
        <f>IFERROR(VLOOKUP($C424&amp;J$419,$AC$64:$AD$639,2,0),"")</f>
        <v/>
      </c>
      <c r="Q424" s="302" t="str">
        <f>IFERROR(VLOOKUP($C424&amp;K$419,$AC$64:$AD$639,2,0),"")</f>
        <v/>
      </c>
      <c r="R424" s="305" t="str">
        <f>""</f>
        <v/>
      </c>
      <c r="S424" s="306" t="str">
        <f>IFERROR(VLOOKUP($C424&amp;M$419,$AC$64:$AD$639,2,0),"")</f>
        <v/>
      </c>
      <c r="T424" s="307" t="str">
        <f t="shared" si="195"/>
        <v/>
      </c>
      <c r="Y424" s="211" t="s">
        <v>231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 : 5</v>
      </c>
      <c r="AC424" s="169" t="str">
        <f t="shared" si="184"/>
        <v/>
      </c>
      <c r="AD424" s="215" t="str">
        <f t="shared" si="185"/>
        <v/>
      </c>
      <c r="AE424" s="253"/>
      <c r="AF424" s="240"/>
      <c r="AG424" s="240"/>
      <c r="AH424" s="217" t="str">
        <f t="shared" si="188"/>
        <v>Eintracht Frankfurt1. FC Riedwald</v>
      </c>
    </row>
    <row r="425" spans="2:34" ht="12" customHeight="1" thickBot="1" x14ac:dyDescent="0.25">
      <c r="B425" s="308" t="str">
        <f t="shared" si="189"/>
        <v/>
      </c>
      <c r="C425" s="309" t="str">
        <f t="shared" si="190"/>
        <v/>
      </c>
      <c r="D425" s="310" t="str">
        <f t="shared" si="191"/>
        <v/>
      </c>
      <c r="E425" s="311" t="str">
        <f t="shared" si="192"/>
        <v/>
      </c>
      <c r="F425" s="311" t="str">
        <f t="shared" si="193"/>
        <v/>
      </c>
      <c r="G425" s="312" t="str">
        <f t="shared" si="194"/>
        <v/>
      </c>
      <c r="H425" s="313" t="str">
        <f>IFERROR(VLOOKUP($C425&amp;H$419,$Z$64:$AB$639,3,0),"")</f>
        <v/>
      </c>
      <c r="I425" s="311" t="str">
        <f>IFERROR(VLOOKUP($C425&amp;I$419,$Z$64:$AB$639,3,0),"")</f>
        <v/>
      </c>
      <c r="J425" s="311" t="str">
        <f>IFERROR(VLOOKUP($C425&amp;J$419,$Z$64:$AB$639,3,0),"")</f>
        <v/>
      </c>
      <c r="K425" s="311" t="str">
        <f>IFERROR(VLOOKUP($C425&amp;K$419,$Z$64:$AB$639,3,0),"")</f>
        <v/>
      </c>
      <c r="L425" s="311" t="str">
        <f>IFERROR(VLOOKUP($C425&amp;L$419,$Z$64:$AB$639,3,0),"")</f>
        <v/>
      </c>
      <c r="M425" s="314" t="str">
        <f>""</f>
        <v/>
      </c>
      <c r="N425" s="313" t="str">
        <f>IFERROR(VLOOKUP($C425&amp;H$419,$AC$64:$AD$639,2,0),"")</f>
        <v/>
      </c>
      <c r="O425" s="311" t="str">
        <f>IFERROR(VLOOKUP($C425&amp;I$419,$AC$64:$AD$639,2,0),"")</f>
        <v/>
      </c>
      <c r="P425" s="311" t="str">
        <f>IFERROR(VLOOKUP($C425&amp;J$419,$AC$64:$AD$639,2,0),"")</f>
        <v/>
      </c>
      <c r="Q425" s="311" t="str">
        <f>IFERROR(VLOOKUP($C425&amp;K$419,$AC$64:$AD$639,2,0),"")</f>
        <v/>
      </c>
      <c r="R425" s="311" t="str">
        <f>IFERROR(VLOOKUP($C425&amp;L$419,$AC$64:$AD$639,2,0),"")</f>
        <v/>
      </c>
      <c r="S425" s="314" t="str">
        <f>""</f>
        <v/>
      </c>
      <c r="T425" s="315" t="str">
        <f t="shared" si="195"/>
        <v/>
      </c>
      <c r="Y425" s="211" t="s">
        <v>232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 : 0</v>
      </c>
      <c r="AC425" s="169" t="str">
        <f t="shared" si="184"/>
        <v/>
      </c>
      <c r="AD425" s="215" t="str">
        <f t="shared" si="185"/>
        <v/>
      </c>
      <c r="AE425" s="253"/>
      <c r="AF425" s="240"/>
      <c r="AG425" s="240"/>
      <c r="AH425" s="217" t="str">
        <f t="shared" si="188"/>
        <v>Manchester CitySSV Wildbach</v>
      </c>
    </row>
    <row r="426" spans="2:34" ht="12" customHeight="1" thickTop="1" thickBot="1" x14ac:dyDescent="0.25">
      <c r="B426" s="316" t="str">
        <f>""</f>
        <v/>
      </c>
      <c r="C426" s="316" t="str">
        <f>""</f>
        <v/>
      </c>
      <c r="D426" s="316" t="str">
        <f>""</f>
        <v/>
      </c>
      <c r="E426" s="316" t="str">
        <f>""</f>
        <v/>
      </c>
      <c r="F426" s="316" t="str">
        <f>""</f>
        <v/>
      </c>
      <c r="G426" s="316" t="str">
        <f>""</f>
        <v/>
      </c>
      <c r="H426" s="317" t="str">
        <f>""</f>
        <v/>
      </c>
      <c r="I426" s="317" t="str">
        <f>""</f>
        <v/>
      </c>
      <c r="J426" s="317" t="str">
        <f>""</f>
        <v/>
      </c>
      <c r="K426" s="317" t="str">
        <f>""</f>
        <v/>
      </c>
      <c r="L426" s="317" t="str">
        <f>""</f>
        <v/>
      </c>
      <c r="M426" s="317" t="str">
        <f>""</f>
        <v/>
      </c>
      <c r="N426" s="318" t="str">
        <f>""</f>
        <v/>
      </c>
      <c r="O426" s="318" t="str">
        <f>""</f>
        <v/>
      </c>
      <c r="P426" s="318" t="str">
        <f>""</f>
        <v/>
      </c>
      <c r="Q426" s="318" t="str">
        <f>""</f>
        <v/>
      </c>
      <c r="R426" s="318" t="str">
        <f>""</f>
        <v/>
      </c>
      <c r="S426" s="318" t="str">
        <f>""</f>
        <v/>
      </c>
      <c r="T426" s="318" t="str">
        <f>""</f>
        <v/>
      </c>
      <c r="Y426" s="211" t="s">
        <v>233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 : 1</v>
      </c>
      <c r="AC426" s="169" t="str">
        <f t="shared" si="184"/>
        <v/>
      </c>
      <c r="AD426" s="215" t="str">
        <f t="shared" si="185"/>
        <v/>
      </c>
      <c r="AE426" s="253"/>
      <c r="AF426" s="240"/>
      <c r="AG426" s="240"/>
      <c r="AH426" s="217" t="str">
        <f t="shared" si="188"/>
        <v>SSV WildeckKickers Offenbach</v>
      </c>
    </row>
    <row r="427" spans="2:34" ht="12" customHeight="1" thickBot="1" x14ac:dyDescent="0.25">
      <c r="B427" s="318" t="str">
        <f>""</f>
        <v/>
      </c>
      <c r="C427" s="318" t="str">
        <f>""</f>
        <v/>
      </c>
      <c r="D427" s="318" t="str">
        <f>""</f>
        <v/>
      </c>
      <c r="E427" s="318" t="str">
        <f>""</f>
        <v/>
      </c>
      <c r="F427" s="318" t="str">
        <f>""</f>
        <v/>
      </c>
      <c r="G427" s="318" t="str">
        <f>""</f>
        <v/>
      </c>
      <c r="H427" s="319" t="str">
        <f t="shared" ref="H427:M427" si="196">IF(LEN(H428)&gt;$J$74,LEFT(H428,$J$74)&amp;".",H428)</f>
        <v/>
      </c>
      <c r="I427" s="320" t="str">
        <f t="shared" si="196"/>
        <v/>
      </c>
      <c r="J427" s="320" t="str">
        <f t="shared" si="196"/>
        <v/>
      </c>
      <c r="K427" s="320" t="str">
        <f t="shared" si="196"/>
        <v/>
      </c>
      <c r="L427" s="320" t="str">
        <f t="shared" si="196"/>
        <v/>
      </c>
      <c r="M427" s="321" t="str">
        <f t="shared" si="196"/>
        <v/>
      </c>
      <c r="N427" s="319" t="str">
        <f>H427</f>
        <v/>
      </c>
      <c r="O427" s="320" t="str">
        <f t="shared" ref="O427:S427" si="197">I427</f>
        <v/>
      </c>
      <c r="P427" s="320" t="str">
        <f t="shared" si="197"/>
        <v/>
      </c>
      <c r="Q427" s="320" t="str">
        <f t="shared" si="197"/>
        <v/>
      </c>
      <c r="R427" s="320" t="str">
        <f t="shared" si="197"/>
        <v/>
      </c>
      <c r="S427" s="321" t="str">
        <f t="shared" si="197"/>
        <v/>
      </c>
      <c r="T427" s="238" t="str">
        <f>""</f>
        <v/>
      </c>
      <c r="Y427" s="211" t="s">
        <v>234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 : 2</v>
      </c>
      <c r="AC427" s="169" t="str">
        <f t="shared" si="184"/>
        <v/>
      </c>
      <c r="AD427" s="215" t="str">
        <f t="shared" si="185"/>
        <v/>
      </c>
      <c r="AE427" s="253"/>
      <c r="AF427" s="240"/>
      <c r="AG427" s="240"/>
      <c r="AH427" s="217" t="str">
        <f t="shared" si="188"/>
        <v>Team D2Team D1</v>
      </c>
    </row>
    <row r="428" spans="2:34" ht="12" customHeight="1" thickTop="1" thickBot="1" x14ac:dyDescent="0.25">
      <c r="B428" s="283" t="str">
        <f>""</f>
        <v/>
      </c>
      <c r="C428" s="284" t="s">
        <v>79</v>
      </c>
      <c r="D428" s="285" t="s">
        <v>97</v>
      </c>
      <c r="E428" s="286" t="s">
        <v>174</v>
      </c>
      <c r="F428" s="286" t="s">
        <v>175</v>
      </c>
      <c r="G428" s="287" t="s">
        <v>176</v>
      </c>
      <c r="H428" s="288" t="str">
        <f>C429</f>
        <v/>
      </c>
      <c r="I428" s="289" t="str">
        <f>C430</f>
        <v/>
      </c>
      <c r="J428" s="289" t="str">
        <f>C431</f>
        <v/>
      </c>
      <c r="K428" s="289" t="str">
        <f>C432</f>
        <v/>
      </c>
      <c r="L428" s="289" t="str">
        <f>C433</f>
        <v/>
      </c>
      <c r="M428" s="290" t="str">
        <f>C434</f>
        <v/>
      </c>
      <c r="N428" s="288" t="str">
        <f>C429</f>
        <v/>
      </c>
      <c r="O428" s="289" t="str">
        <f>C430</f>
        <v/>
      </c>
      <c r="P428" s="289" t="str">
        <f>C431</f>
        <v/>
      </c>
      <c r="Q428" s="289" t="str">
        <f>C432</f>
        <v/>
      </c>
      <c r="R428" s="289" t="str">
        <f>C433</f>
        <v/>
      </c>
      <c r="S428" s="290" t="str">
        <f>C434</f>
        <v/>
      </c>
      <c r="T428" s="238" t="str">
        <f>""</f>
        <v/>
      </c>
      <c r="Y428" s="211" t="s">
        <v>235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 : 4</v>
      </c>
      <c r="AC428" s="169" t="str">
        <f t="shared" si="184"/>
        <v/>
      </c>
      <c r="AD428" s="215" t="str">
        <f t="shared" si="185"/>
        <v/>
      </c>
      <c r="AE428" s="253"/>
      <c r="AF428" s="240"/>
      <c r="AG428" s="240"/>
      <c r="AH428" s="217" t="str">
        <f t="shared" si="188"/>
        <v>Team E2Team E1</v>
      </c>
    </row>
    <row r="429" spans="2:34" ht="12" customHeight="1" x14ac:dyDescent="0.2">
      <c r="B429" s="291" t="str">
        <f t="shared" ref="B429:B434" si="198">IF($C429="","",INDEX($B$375:$B$383,MATCH($C429,$C$375:$C$383,0)))</f>
        <v/>
      </c>
      <c r="C429" s="292" t="str">
        <f t="shared" ref="C429:C434" si="199">IF($K$13=0,"",$AM4)</f>
        <v/>
      </c>
      <c r="D429" s="293" t="str">
        <f t="shared" ref="D429:D434" si="200">IF($C429="","",VLOOKUP($C429,$C$17:$AC$25,25,0))</f>
        <v/>
      </c>
      <c r="E429" s="294" t="str">
        <f t="shared" ref="E429:E434" si="201">IF($C429="","",VLOOKUP($C429,$C$17:$AC$25,26,0))</f>
        <v/>
      </c>
      <c r="F429" s="294" t="str">
        <f t="shared" ref="F429:F434" si="202">IF($C429="","",VLOOKUP($C429,$C$17:$AC$25,27,0))</f>
        <v/>
      </c>
      <c r="G429" s="295" t="str">
        <f t="shared" ref="G429:G434" si="203">IF($C429="","",VLOOKUP($C429,$C$81:$D$89,2,0))</f>
        <v/>
      </c>
      <c r="H429" s="296" t="str">
        <f>""</f>
        <v/>
      </c>
      <c r="I429" s="294" t="str">
        <f>IFERROR(VLOOKUP($C429&amp;I$428,$Z$64:$AB$639,3,0),"")</f>
        <v/>
      </c>
      <c r="J429" s="294" t="str">
        <f>IFERROR(VLOOKUP($C429&amp;J$428,$Z$64:$AB$639,3,0),"")</f>
        <v/>
      </c>
      <c r="K429" s="294" t="str">
        <f>IFERROR(VLOOKUP($C429&amp;K$428,$Z$64:$AB$639,3,0),"")</f>
        <v/>
      </c>
      <c r="L429" s="294" t="str">
        <f>IFERROR(VLOOKUP($C429&amp;L$428,$Z$64:$AB$639,3,0),"")</f>
        <v/>
      </c>
      <c r="M429" s="297" t="str">
        <f>IFERROR(VLOOKUP($C429&amp;M$428,$Z$64:$AB$639,3,0),"")</f>
        <v/>
      </c>
      <c r="N429" s="296" t="str">
        <f>""</f>
        <v/>
      </c>
      <c r="O429" s="294" t="str">
        <f>IFERROR(VLOOKUP($C429&amp;I$428,$AC$64:$AD$639,2,0),"")</f>
        <v/>
      </c>
      <c r="P429" s="294" t="str">
        <f>IFERROR(VLOOKUP($C429&amp;J$428,$AC$64:$AD$639,2,0),"")</f>
        <v/>
      </c>
      <c r="Q429" s="294" t="str">
        <f>IFERROR(VLOOKUP($C429&amp;K$428,$AC$64:$AD$639,2,0),"")</f>
        <v/>
      </c>
      <c r="R429" s="294" t="str">
        <f>IFERROR(VLOOKUP($C429&amp;L$428,$AC$64:$AD$639,2,0),"")</f>
        <v/>
      </c>
      <c r="S429" s="297" t="str">
        <f>IFERROR(VLOOKUP($C429&amp;M$428,$AC$64:$AD$639,2,0),"")</f>
        <v/>
      </c>
      <c r="T429" s="298" t="str">
        <f t="shared" ref="T429:T434" si="204">C429</f>
        <v/>
      </c>
      <c r="Y429" s="211" t="s">
        <v>236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 : 0</v>
      </c>
      <c r="AC429" s="169" t="str">
        <f t="shared" si="184"/>
        <v/>
      </c>
      <c r="AD429" s="215" t="str">
        <f t="shared" si="185"/>
        <v/>
      </c>
      <c r="AE429" s="253"/>
      <c r="AF429" s="240"/>
      <c r="AG429" s="240"/>
      <c r="AH429" s="217" t="str">
        <f t="shared" si="188"/>
        <v>Team F2Team F1</v>
      </c>
    </row>
    <row r="430" spans="2:34" ht="12" customHeight="1" x14ac:dyDescent="0.2">
      <c r="B430" s="299" t="str">
        <f t="shared" si="198"/>
        <v/>
      </c>
      <c r="C430" s="300" t="str">
        <f t="shared" si="199"/>
        <v/>
      </c>
      <c r="D430" s="301" t="str">
        <f t="shared" si="200"/>
        <v/>
      </c>
      <c r="E430" s="302" t="str">
        <f t="shared" si="201"/>
        <v/>
      </c>
      <c r="F430" s="302" t="str">
        <f t="shared" si="202"/>
        <v/>
      </c>
      <c r="G430" s="303" t="str">
        <f t="shared" si="203"/>
        <v/>
      </c>
      <c r="H430" s="304" t="str">
        <f>IFERROR(VLOOKUP($C430&amp;H$428,$Z$64:$AB$639,3,0),"")</f>
        <v/>
      </c>
      <c r="I430" s="305" t="str">
        <f>""</f>
        <v/>
      </c>
      <c r="J430" s="302" t="str">
        <f>IFERROR(VLOOKUP($C430&amp;J$428,$Z$64:$AB$639,3,0),"")</f>
        <v/>
      </c>
      <c r="K430" s="302" t="str">
        <f>IFERROR(VLOOKUP($C430&amp;K$428,$Z$64:$AB$639,3,0),"")</f>
        <v/>
      </c>
      <c r="L430" s="302" t="str">
        <f>IFERROR(VLOOKUP($C430&amp;L$428,$Z$64:$AB$639,3,0),"")</f>
        <v/>
      </c>
      <c r="M430" s="306" t="str">
        <f>IFERROR(VLOOKUP($C430&amp;M$428,$Z$64:$AB$639,3,0),"")</f>
        <v/>
      </c>
      <c r="N430" s="304" t="str">
        <f>IFERROR(VLOOKUP($C430&amp;H$428,$AC$64:$AD$639,2,0),"")</f>
        <v/>
      </c>
      <c r="O430" s="305" t="str">
        <f>""</f>
        <v/>
      </c>
      <c r="P430" s="302" t="str">
        <f>IFERROR(VLOOKUP($C430&amp;J$428,$AC$64:$AD$639,2,0),"")</f>
        <v/>
      </c>
      <c r="Q430" s="302" t="str">
        <f>IFERROR(VLOOKUP($C430&amp;K$428,$AC$64:$AD$639,2,0),"")</f>
        <v/>
      </c>
      <c r="R430" s="302" t="str">
        <f>IFERROR(VLOOKUP($C430&amp;L$428,$AC$64:$AD$639,2,0),"")</f>
        <v/>
      </c>
      <c r="S430" s="306" t="str">
        <f>IFERROR(VLOOKUP($C430&amp;M$428,$AC$64:$AD$639,2,0),"")</f>
        <v/>
      </c>
      <c r="T430" s="307" t="str">
        <f t="shared" si="204"/>
        <v/>
      </c>
      <c r="Y430" s="211" t="s">
        <v>237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 : 2</v>
      </c>
      <c r="AC430" s="169" t="str">
        <f t="shared" si="184"/>
        <v/>
      </c>
      <c r="AD430" s="215" t="str">
        <f t="shared" si="185"/>
        <v/>
      </c>
      <c r="AE430" s="253"/>
      <c r="AF430" s="240"/>
      <c r="AG430" s="240"/>
      <c r="AH430" s="217" t="str">
        <f t="shared" si="188"/>
        <v>FC BarcelonaFV Zahnschmerzen</v>
      </c>
    </row>
    <row r="431" spans="2:34" ht="12" customHeight="1" x14ac:dyDescent="0.2">
      <c r="B431" s="299" t="str">
        <f t="shared" si="198"/>
        <v/>
      </c>
      <c r="C431" s="300" t="str">
        <f t="shared" si="199"/>
        <v/>
      </c>
      <c r="D431" s="301" t="str">
        <f t="shared" si="200"/>
        <v/>
      </c>
      <c r="E431" s="302" t="str">
        <f t="shared" si="201"/>
        <v/>
      </c>
      <c r="F431" s="302" t="str">
        <f t="shared" si="202"/>
        <v/>
      </c>
      <c r="G431" s="303" t="str">
        <f t="shared" si="203"/>
        <v/>
      </c>
      <c r="H431" s="304" t="str">
        <f>IFERROR(VLOOKUP($C431&amp;H$428,$Z$64:$AB$639,3,0),"")</f>
        <v/>
      </c>
      <c r="I431" s="302" t="str">
        <f>IFERROR(VLOOKUP($C431&amp;I$428,$Z$64:$AB$639,3,0),"")</f>
        <v/>
      </c>
      <c r="J431" s="305" t="str">
        <f>""</f>
        <v/>
      </c>
      <c r="K431" s="302" t="str">
        <f>IFERROR(VLOOKUP($C431&amp;K$428,$Z$64:$AB$639,3,0),"")</f>
        <v/>
      </c>
      <c r="L431" s="302" t="str">
        <f>IFERROR(VLOOKUP($C431&amp;L$428,$Z$64:$AB$639,3,0),"")</f>
        <v/>
      </c>
      <c r="M431" s="306" t="str">
        <f>IFERROR(VLOOKUP($C431&amp;M$428,$Z$64:$AB$639,3,0),"")</f>
        <v/>
      </c>
      <c r="N431" s="304" t="str">
        <f>IFERROR(VLOOKUP($C431&amp;H$428,$AC$64:$AD$639,2,0),"")</f>
        <v/>
      </c>
      <c r="O431" s="302" t="str">
        <f>IFERROR(VLOOKUP($C431&amp;I$428,$AC$64:$AD$639,2,0),"")</f>
        <v/>
      </c>
      <c r="P431" s="305" t="str">
        <f>""</f>
        <v/>
      </c>
      <c r="Q431" s="302" t="str">
        <f>IFERROR(VLOOKUP($C431&amp;K$428,$AC$64:$AD$639,2,0),"")</f>
        <v/>
      </c>
      <c r="R431" s="302" t="str">
        <f>IFERROR(VLOOKUP($C431&amp;L$428,$AC$64:$AD$639,2,0),"")</f>
        <v/>
      </c>
      <c r="S431" s="306" t="str">
        <f>IFERROR(VLOOKUP($C431&amp;M$428,$AC$64:$AD$639,2,0),"")</f>
        <v/>
      </c>
      <c r="T431" s="307" t="str">
        <f t="shared" si="204"/>
        <v/>
      </c>
      <c r="Y431" s="211" t="s">
        <v>238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 : 3</v>
      </c>
      <c r="AC431" s="169" t="str">
        <f t="shared" si="184"/>
        <v/>
      </c>
      <c r="AD431" s="215" t="str">
        <f t="shared" si="185"/>
        <v/>
      </c>
      <c r="AE431" s="253"/>
      <c r="AF431" s="240"/>
      <c r="AG431" s="240"/>
      <c r="AH431" s="217" t="str">
        <f t="shared" si="188"/>
        <v>Arsenal LondonLok Leipzig</v>
      </c>
    </row>
    <row r="432" spans="2:34" ht="12" customHeight="1" x14ac:dyDescent="0.2">
      <c r="B432" s="299" t="str">
        <f t="shared" si="198"/>
        <v/>
      </c>
      <c r="C432" s="300" t="str">
        <f t="shared" si="199"/>
        <v/>
      </c>
      <c r="D432" s="301" t="str">
        <f t="shared" si="200"/>
        <v/>
      </c>
      <c r="E432" s="302" t="str">
        <f t="shared" si="201"/>
        <v/>
      </c>
      <c r="F432" s="302" t="str">
        <f t="shared" si="202"/>
        <v/>
      </c>
      <c r="G432" s="303" t="str">
        <f t="shared" si="203"/>
        <v/>
      </c>
      <c r="H432" s="304" t="str">
        <f>IFERROR(VLOOKUP($C432&amp;H$428,$Z$64:$AB$639,3,0),"")</f>
        <v/>
      </c>
      <c r="I432" s="302" t="str">
        <f>IFERROR(VLOOKUP($C432&amp;I$428,$Z$64:$AB$639,3,0),"")</f>
        <v/>
      </c>
      <c r="J432" s="302" t="str">
        <f>IFERROR(VLOOKUP($C432&amp;J$428,$Z$64:$AB$639,3,0),"")</f>
        <v/>
      </c>
      <c r="K432" s="305" t="str">
        <f>""</f>
        <v/>
      </c>
      <c r="L432" s="302" t="str">
        <f>IFERROR(VLOOKUP($C432&amp;L$428,$Z$64:$AB$639,3,0),"")</f>
        <v/>
      </c>
      <c r="M432" s="306" t="str">
        <f>IFERROR(VLOOKUP($C432&amp;M$428,$Z$64:$AB$639,3,0),"")</f>
        <v/>
      </c>
      <c r="N432" s="304" t="str">
        <f>IFERROR(VLOOKUP($C432&amp;H$428,$AC$64:$AD$639,2,0),"")</f>
        <v/>
      </c>
      <c r="O432" s="302" t="str">
        <f>IFERROR(VLOOKUP($C432&amp;I$428,$AC$64:$AD$639,2,0),"")</f>
        <v/>
      </c>
      <c r="P432" s="302" t="str">
        <f>IFERROR(VLOOKUP($C432&amp;J$428,$AC$64:$AD$639,2,0),"")</f>
        <v/>
      </c>
      <c r="Q432" s="305" t="str">
        <f>""</f>
        <v/>
      </c>
      <c r="R432" s="302" t="str">
        <f>IFERROR(VLOOKUP($C432&amp;L$428,$AC$64:$AD$639,2,0),"")</f>
        <v/>
      </c>
      <c r="S432" s="306" t="str">
        <f>IFERROR(VLOOKUP($C432&amp;M$428,$AC$64:$AD$639,2,0),"")</f>
        <v/>
      </c>
      <c r="T432" s="307" t="str">
        <f t="shared" si="204"/>
        <v/>
      </c>
      <c r="Y432" s="211" t="s">
        <v>239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 : 0</v>
      </c>
      <c r="AC432" s="169" t="str">
        <f t="shared" si="184"/>
        <v/>
      </c>
      <c r="AD432" s="215" t="str">
        <f t="shared" si="185"/>
        <v/>
      </c>
      <c r="AE432" s="253"/>
      <c r="AF432" s="240"/>
      <c r="AG432" s="240"/>
      <c r="AH432" s="217" t="str">
        <f t="shared" si="188"/>
        <v>Borussia DortmundFC Brügge</v>
      </c>
    </row>
    <row r="433" spans="2:34" ht="12" customHeight="1" x14ac:dyDescent="0.2">
      <c r="B433" s="299" t="str">
        <f t="shared" si="198"/>
        <v/>
      </c>
      <c r="C433" s="300" t="str">
        <f t="shared" si="199"/>
        <v/>
      </c>
      <c r="D433" s="301" t="str">
        <f t="shared" si="200"/>
        <v/>
      </c>
      <c r="E433" s="302" t="str">
        <f t="shared" si="201"/>
        <v/>
      </c>
      <c r="F433" s="302" t="str">
        <f t="shared" si="202"/>
        <v/>
      </c>
      <c r="G433" s="303" t="str">
        <f t="shared" si="203"/>
        <v/>
      </c>
      <c r="H433" s="304" t="str">
        <f>IFERROR(VLOOKUP($C433&amp;H$428,$Z$64:$AB$639,3,0),"")</f>
        <v/>
      </c>
      <c r="I433" s="302" t="str">
        <f>IFERROR(VLOOKUP($C433&amp;I$428,$Z$64:$AB$639,3,0),"")</f>
        <v/>
      </c>
      <c r="J433" s="302" t="str">
        <f>IFERROR(VLOOKUP($C433&amp;J$428,$Z$64:$AB$639,3,0),"")</f>
        <v/>
      </c>
      <c r="K433" s="302" t="str">
        <f>IFERROR(VLOOKUP($C433&amp;K$428,$Z$64:$AB$639,3,0),"")</f>
        <v/>
      </c>
      <c r="L433" s="305" t="str">
        <f>""</f>
        <v/>
      </c>
      <c r="M433" s="306" t="str">
        <f>IFERROR(VLOOKUP($C433&amp;M$428,$Z$64:$AB$639,3,0),"")</f>
        <v/>
      </c>
      <c r="N433" s="304" t="str">
        <f>IFERROR(VLOOKUP($C433&amp;H$428,$AC$64:$AD$639,2,0),"")</f>
        <v/>
      </c>
      <c r="O433" s="302" t="str">
        <f>IFERROR(VLOOKUP($C433&amp;I$428,$AC$64:$AD$639,2,0),"")</f>
        <v/>
      </c>
      <c r="P433" s="302" t="str">
        <f>IFERROR(VLOOKUP($C433&amp;J$428,$AC$64:$AD$639,2,0),"")</f>
        <v/>
      </c>
      <c r="Q433" s="302" t="str">
        <f>IFERROR(VLOOKUP($C433&amp;K$428,$AC$64:$AD$639,2,0),"")</f>
        <v/>
      </c>
      <c r="R433" s="305" t="str">
        <f>""</f>
        <v/>
      </c>
      <c r="S433" s="306" t="str">
        <f>IFERROR(VLOOKUP($C433&amp;M$428,$AC$64:$AD$639,2,0),"")</f>
        <v/>
      </c>
      <c r="T433" s="307" t="str">
        <f t="shared" si="204"/>
        <v/>
      </c>
      <c r="Y433" s="211" t="s">
        <v>240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 : 5</v>
      </c>
      <c r="AC433" s="169" t="str">
        <f t="shared" si="184"/>
        <v/>
      </c>
      <c r="AD433" s="215" t="str">
        <f t="shared" si="185"/>
        <v/>
      </c>
      <c r="AE433" s="253"/>
      <c r="AF433" s="240"/>
      <c r="AG433" s="240"/>
      <c r="AH433" s="217" t="str">
        <f t="shared" si="188"/>
        <v>Team D3Team D6</v>
      </c>
    </row>
    <row r="434" spans="2:34" ht="12" customHeight="1" thickBot="1" x14ac:dyDescent="0.25">
      <c r="B434" s="308" t="str">
        <f t="shared" si="198"/>
        <v/>
      </c>
      <c r="C434" s="309" t="str">
        <f t="shared" si="199"/>
        <v/>
      </c>
      <c r="D434" s="310" t="str">
        <f t="shared" si="200"/>
        <v/>
      </c>
      <c r="E434" s="311" t="str">
        <f t="shared" si="201"/>
        <v/>
      </c>
      <c r="F434" s="311" t="str">
        <f t="shared" si="202"/>
        <v/>
      </c>
      <c r="G434" s="312" t="str">
        <f t="shared" si="203"/>
        <v/>
      </c>
      <c r="H434" s="313" t="str">
        <f>IFERROR(VLOOKUP($C434&amp;H$428,$Z$64:$AB$639,3,0),"")</f>
        <v/>
      </c>
      <c r="I434" s="311" t="str">
        <f>IFERROR(VLOOKUP($C434&amp;I$428,$Z$64:$AB$639,3,0),"")</f>
        <v/>
      </c>
      <c r="J434" s="311" t="str">
        <f>IFERROR(VLOOKUP($C434&amp;J$428,$Z$64:$AB$639,3,0),"")</f>
        <v/>
      </c>
      <c r="K434" s="311" t="str">
        <f>IFERROR(VLOOKUP($C434&amp;K$428,$Z$64:$AB$639,3,0),"")</f>
        <v/>
      </c>
      <c r="L434" s="311" t="str">
        <f>IFERROR(VLOOKUP($C434&amp;L$428,$Z$64:$AB$639,3,0),"")</f>
        <v/>
      </c>
      <c r="M434" s="314" t="str">
        <f>""</f>
        <v/>
      </c>
      <c r="N434" s="313" t="str">
        <f>IFERROR(VLOOKUP($C434&amp;H$428,$AC$64:$AD$639,2,0),"")</f>
        <v/>
      </c>
      <c r="O434" s="311" t="str">
        <f>IFERROR(VLOOKUP($C434&amp;I$428,$AC$64:$AD$639,2,0),"")</f>
        <v/>
      </c>
      <c r="P434" s="311" t="str">
        <f>IFERROR(VLOOKUP($C434&amp;J$428,$AC$64:$AD$639,2,0),"")</f>
        <v/>
      </c>
      <c r="Q434" s="311" t="str">
        <f>IFERROR(VLOOKUP($C434&amp;K$428,$AC$64:$AD$639,2,0),"")</f>
        <v/>
      </c>
      <c r="R434" s="311" t="str">
        <f>IFERROR(VLOOKUP($C434&amp;L$428,$AC$64:$AD$639,2,0),"")</f>
        <v/>
      </c>
      <c r="S434" s="314" t="str">
        <f>""</f>
        <v/>
      </c>
      <c r="T434" s="315" t="str">
        <f t="shared" si="204"/>
        <v/>
      </c>
      <c r="Y434" s="211" t="s">
        <v>241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 : 0</v>
      </c>
      <c r="AC434" s="169" t="str">
        <f t="shared" si="184"/>
        <v/>
      </c>
      <c r="AD434" s="215" t="str">
        <f t="shared" si="185"/>
        <v/>
      </c>
      <c r="AE434" s="253"/>
      <c r="AF434" s="240"/>
      <c r="AG434" s="240"/>
      <c r="AH434" s="217" t="str">
        <f t="shared" si="188"/>
        <v>Team E3Team E6</v>
      </c>
    </row>
    <row r="435" spans="2:34" ht="12.75" thickTop="1" x14ac:dyDescent="0.2">
      <c r="Y435" s="211" t="s">
        <v>242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 : 1</v>
      </c>
      <c r="AC435" s="169" t="str">
        <f t="shared" si="184"/>
        <v/>
      </c>
      <c r="AD435" s="215" t="str">
        <f t="shared" si="185"/>
        <v/>
      </c>
      <c r="AE435" s="253"/>
      <c r="AF435" s="240"/>
      <c r="AG435" s="240"/>
      <c r="AH435" s="217" t="str">
        <f t="shared" si="188"/>
        <v>Team F3Team F6</v>
      </c>
    </row>
    <row r="436" spans="2:34" x14ac:dyDescent="0.2">
      <c r="Y436" s="211" t="s">
        <v>243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 : 2</v>
      </c>
      <c r="AC436" s="169" t="str">
        <f t="shared" si="184"/>
        <v/>
      </c>
      <c r="AD436" s="215" t="str">
        <f t="shared" si="185"/>
        <v/>
      </c>
      <c r="AE436" s="253"/>
      <c r="AF436" s="240"/>
      <c r="AG436" s="240"/>
      <c r="AH436" s="217" t="str">
        <f t="shared" si="188"/>
        <v>Beinbruch SCMaibach 1822 eV</v>
      </c>
    </row>
    <row r="437" spans="2:34" x14ac:dyDescent="0.2">
      <c r="Y437" s="211" t="s">
        <v>244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 : 4</v>
      </c>
      <c r="AC437" s="169" t="str">
        <f t="shared" si="184"/>
        <v/>
      </c>
      <c r="AD437" s="215" t="str">
        <f t="shared" si="185"/>
        <v/>
      </c>
      <c r="AE437" s="253"/>
      <c r="AF437" s="240"/>
      <c r="AG437" s="240"/>
      <c r="AH437" s="217" t="str">
        <f t="shared" si="188"/>
        <v>SC WaldbachFC Grönlingen</v>
      </c>
    </row>
    <row r="438" spans="2:34" x14ac:dyDescent="0.2">
      <c r="Y438" s="211" t="s">
        <v>245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 : 0</v>
      </c>
      <c r="AC438" s="169" t="str">
        <f t="shared" si="184"/>
        <v/>
      </c>
      <c r="AD438" s="215" t="str">
        <f t="shared" si="185"/>
        <v/>
      </c>
      <c r="AE438" s="253"/>
      <c r="AF438" s="240"/>
      <c r="AG438" s="240"/>
      <c r="AH438" s="217" t="str">
        <f t="shared" si="188"/>
        <v>FV LübeckHSV</v>
      </c>
    </row>
    <row r="439" spans="2:34" x14ac:dyDescent="0.2">
      <c r="Y439" s="211" t="s">
        <v>246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 : 2</v>
      </c>
      <c r="AC439" s="169" t="str">
        <f t="shared" si="184"/>
        <v/>
      </c>
      <c r="AD439" s="215" t="str">
        <f t="shared" si="185"/>
        <v/>
      </c>
      <c r="AE439" s="253"/>
      <c r="AF439" s="240"/>
      <c r="AG439" s="240"/>
      <c r="AH439" s="217" t="str">
        <f t="shared" si="188"/>
        <v>Team D5Team D4</v>
      </c>
    </row>
    <row r="440" spans="2:34" x14ac:dyDescent="0.2">
      <c r="Y440" s="211" t="s">
        <v>247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 : 3</v>
      </c>
      <c r="AC440" s="169" t="str">
        <f t="shared" si="184"/>
        <v/>
      </c>
      <c r="AD440" s="215" t="str">
        <f t="shared" si="185"/>
        <v/>
      </c>
      <c r="AE440" s="253"/>
      <c r="AF440" s="240"/>
      <c r="AG440" s="240"/>
      <c r="AH440" s="217" t="str">
        <f t="shared" si="188"/>
        <v>Team E5Team E4</v>
      </c>
    </row>
    <row r="441" spans="2:34" x14ac:dyDescent="0.2">
      <c r="Y441" s="211" t="s">
        <v>248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 : 14</v>
      </c>
      <c r="AC441" s="169" t="str">
        <f t="shared" si="184"/>
        <v/>
      </c>
      <c r="AD441" s="215" t="str">
        <f t="shared" si="185"/>
        <v/>
      </c>
      <c r="AE441" s="253"/>
      <c r="AF441" s="240"/>
      <c r="AG441" s="240"/>
      <c r="AH441" s="217" t="str">
        <f t="shared" si="188"/>
        <v>Team F5Team F4</v>
      </c>
    </row>
    <row r="442" spans="2:34" x14ac:dyDescent="0.2">
      <c r="Y442" s="211" t="s">
        <v>249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3"/>
      <c r="AF442" s="240"/>
      <c r="AG442" s="240"/>
      <c r="AH442" s="217" t="str">
        <f t="shared" si="188"/>
        <v/>
      </c>
    </row>
    <row r="443" spans="2:34" x14ac:dyDescent="0.2">
      <c r="Y443" s="211" t="s">
        <v>250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3"/>
      <c r="AF443" s="240"/>
      <c r="AG443" s="240"/>
      <c r="AH443" s="217" t="str">
        <f t="shared" si="188"/>
        <v/>
      </c>
    </row>
    <row r="444" spans="2:34" x14ac:dyDescent="0.2">
      <c r="Y444" s="211" t="s">
        <v>251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3"/>
      <c r="AF444" s="240"/>
      <c r="AG444" s="240"/>
      <c r="AH444" s="217" t="str">
        <f t="shared" si="188"/>
        <v/>
      </c>
    </row>
    <row r="445" spans="2:34" x14ac:dyDescent="0.2">
      <c r="Y445" s="211" t="s">
        <v>252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3"/>
      <c r="AF445" s="240"/>
      <c r="AG445" s="240"/>
      <c r="AH445" s="217" t="str">
        <f t="shared" si="188"/>
        <v/>
      </c>
    </row>
    <row r="446" spans="2:34" x14ac:dyDescent="0.2">
      <c r="Y446" s="211" t="s">
        <v>253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3"/>
      <c r="AF446" s="240"/>
      <c r="AG446" s="240"/>
      <c r="AH446" s="217" t="str">
        <f t="shared" si="188"/>
        <v/>
      </c>
    </row>
    <row r="447" spans="2:34" x14ac:dyDescent="0.2">
      <c r="Y447" s="211" t="s">
        <v>254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3"/>
      <c r="AF447" s="240"/>
      <c r="AG447" s="240"/>
      <c r="AH447" s="217" t="str">
        <f t="shared" si="188"/>
        <v/>
      </c>
    </row>
    <row r="448" spans="2:34" x14ac:dyDescent="0.2">
      <c r="Y448" s="211" t="s">
        <v>255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3"/>
      <c r="AF448" s="240"/>
      <c r="AG448" s="240"/>
      <c r="AH448" s="217" t="str">
        <f t="shared" si="188"/>
        <v/>
      </c>
    </row>
    <row r="449" spans="25:34" x14ac:dyDescent="0.2">
      <c r="Y449" s="211" t="s">
        <v>256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3"/>
      <c r="AF449" s="240"/>
      <c r="AG449" s="240"/>
      <c r="AH449" s="217" t="str">
        <f t="shared" si="188"/>
        <v/>
      </c>
    </row>
    <row r="450" spans="25:34" x14ac:dyDescent="0.2">
      <c r="Y450" s="211" t="s">
        <v>257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3"/>
      <c r="AF450" s="240"/>
      <c r="AG450" s="240"/>
      <c r="AH450" s="217" t="str">
        <f t="shared" si="188"/>
        <v/>
      </c>
    </row>
    <row r="451" spans="25:34" x14ac:dyDescent="0.2">
      <c r="Y451" s="211" t="s">
        <v>258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3"/>
      <c r="AF451" s="240"/>
      <c r="AG451" s="240"/>
      <c r="AH451" s="217" t="str">
        <f t="shared" si="188"/>
        <v/>
      </c>
    </row>
    <row r="452" spans="25:34" x14ac:dyDescent="0.2">
      <c r="Y452" s="211" t="s">
        <v>259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3"/>
      <c r="AF452" s="240"/>
      <c r="AG452" s="240"/>
      <c r="AH452" s="217" t="str">
        <f t="shared" si="188"/>
        <v/>
      </c>
    </row>
    <row r="453" spans="25:34" x14ac:dyDescent="0.2">
      <c r="Y453" s="211" t="s">
        <v>260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3"/>
      <c r="AF453" s="240"/>
      <c r="AG453" s="240"/>
      <c r="AH453" s="217" t="str">
        <f t="shared" si="188"/>
        <v/>
      </c>
    </row>
    <row r="454" spans="25:34" x14ac:dyDescent="0.2">
      <c r="Y454" s="211" t="s">
        <v>261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3"/>
      <c r="AF454" s="240"/>
      <c r="AG454" s="240"/>
      <c r="AH454" s="217" t="str">
        <f t="shared" si="188"/>
        <v/>
      </c>
    </row>
    <row r="455" spans="25:34" x14ac:dyDescent="0.2">
      <c r="Y455" s="211" t="s">
        <v>262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3"/>
      <c r="AF455" s="240"/>
      <c r="AG455" s="240"/>
      <c r="AH455" s="217" t="str">
        <f t="shared" si="188"/>
        <v/>
      </c>
    </row>
    <row r="456" spans="25:34" x14ac:dyDescent="0.2">
      <c r="Y456" s="211" t="s">
        <v>263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3"/>
      <c r="AF456" s="240"/>
      <c r="AG456" s="240"/>
      <c r="AH456" s="217" t="str">
        <f t="shared" si="188"/>
        <v/>
      </c>
    </row>
    <row r="457" spans="25:34" x14ac:dyDescent="0.2">
      <c r="Y457" s="211" t="s">
        <v>264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3"/>
      <c r="AF457" s="240"/>
      <c r="AG457" s="240"/>
      <c r="AH457" s="217" t="str">
        <f t="shared" si="188"/>
        <v/>
      </c>
    </row>
    <row r="458" spans="25:34" x14ac:dyDescent="0.2">
      <c r="Y458" s="211" t="s">
        <v>265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3"/>
      <c r="AF458" s="240"/>
      <c r="AG458" s="240"/>
      <c r="AH458" s="217" t="str">
        <f t="shared" si="188"/>
        <v/>
      </c>
    </row>
    <row r="459" spans="25:34" x14ac:dyDescent="0.2">
      <c r="Y459" s="211" t="s">
        <v>266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3"/>
      <c r="AF459" s="240"/>
      <c r="AG459" s="240"/>
      <c r="AH459" s="217" t="str">
        <f t="shared" si="188"/>
        <v/>
      </c>
    </row>
    <row r="460" spans="25:34" x14ac:dyDescent="0.2">
      <c r="Y460" s="211" t="s">
        <v>267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3"/>
      <c r="AF460" s="240"/>
      <c r="AG460" s="240"/>
      <c r="AH460" s="217" t="str">
        <f t="shared" si="188"/>
        <v/>
      </c>
    </row>
    <row r="461" spans="25:34" x14ac:dyDescent="0.2">
      <c r="Y461" s="211" t="s">
        <v>268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3"/>
      <c r="AF461" s="240"/>
      <c r="AG461" s="240"/>
      <c r="AH461" s="217" t="str">
        <f t="shared" si="188"/>
        <v/>
      </c>
    </row>
    <row r="462" spans="25:34" x14ac:dyDescent="0.2">
      <c r="Y462" s="211" t="s">
        <v>269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3"/>
      <c r="AF462" s="240"/>
      <c r="AG462" s="240"/>
      <c r="AH462" s="217" t="str">
        <f t="shared" si="188"/>
        <v/>
      </c>
    </row>
    <row r="463" spans="25:34" x14ac:dyDescent="0.2">
      <c r="Y463" s="211" t="s">
        <v>270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3"/>
      <c r="AF463" s="240"/>
      <c r="AG463" s="240"/>
      <c r="AH463" s="217" t="str">
        <f t="shared" si="188"/>
        <v/>
      </c>
    </row>
    <row r="464" spans="25:34" x14ac:dyDescent="0.2">
      <c r="Y464" s="211" t="s">
        <v>271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3"/>
      <c r="AF464" s="240"/>
      <c r="AG464" s="240"/>
      <c r="AH464" s="217" t="str">
        <f t="shared" si="188"/>
        <v/>
      </c>
    </row>
    <row r="465" spans="25:34" x14ac:dyDescent="0.2">
      <c r="Y465" s="211" t="s">
        <v>272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3"/>
      <c r="AF465" s="240"/>
      <c r="AG465" s="240"/>
      <c r="AH465" s="217" t="str">
        <f t="shared" si="188"/>
        <v/>
      </c>
    </row>
    <row r="466" spans="25:34" x14ac:dyDescent="0.2">
      <c r="Y466" s="211" t="s">
        <v>273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3"/>
      <c r="AF466" s="240"/>
      <c r="AG466" s="240"/>
      <c r="AH466" s="217" t="str">
        <f t="shared" si="188"/>
        <v/>
      </c>
    </row>
    <row r="467" spans="25:34" x14ac:dyDescent="0.2">
      <c r="Y467" s="211" t="s">
        <v>274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3"/>
      <c r="AF467" s="240"/>
      <c r="AG467" s="240"/>
      <c r="AH467" s="217" t="str">
        <f t="shared" si="188"/>
        <v/>
      </c>
    </row>
    <row r="468" spans="25:34" x14ac:dyDescent="0.2">
      <c r="Y468" s="211" t="s">
        <v>275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3"/>
      <c r="AF468" s="240"/>
      <c r="AG468" s="240"/>
      <c r="AH468" s="217" t="str">
        <f t="shared" si="188"/>
        <v/>
      </c>
    </row>
    <row r="469" spans="25:34" x14ac:dyDescent="0.2">
      <c r="Y469" s="211" t="s">
        <v>276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3"/>
      <c r="AF469" s="240"/>
      <c r="AG469" s="240"/>
      <c r="AH469" s="217" t="str">
        <f t="shared" si="188"/>
        <v/>
      </c>
    </row>
    <row r="470" spans="25:34" x14ac:dyDescent="0.2">
      <c r="Y470" s="211" t="s">
        <v>277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3"/>
      <c r="AF470" s="240"/>
      <c r="AG470" s="240"/>
      <c r="AH470" s="217" t="str">
        <f t="shared" si="188"/>
        <v/>
      </c>
    </row>
    <row r="471" spans="25:34" x14ac:dyDescent="0.2">
      <c r="Y471" s="211" t="s">
        <v>278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3"/>
      <c r="AF471" s="240"/>
      <c r="AG471" s="240"/>
      <c r="AH471" s="217" t="str">
        <f t="shared" si="188"/>
        <v/>
      </c>
    </row>
    <row r="472" spans="25:34" x14ac:dyDescent="0.2">
      <c r="Y472" s="211" t="s">
        <v>279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3"/>
      <c r="AF472" s="240"/>
      <c r="AG472" s="240"/>
      <c r="AH472" s="217" t="str">
        <f t="shared" si="188"/>
        <v/>
      </c>
    </row>
    <row r="473" spans="25:34" x14ac:dyDescent="0.2">
      <c r="Y473" s="211" t="s">
        <v>280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3"/>
      <c r="AF473" s="240"/>
      <c r="AG473" s="240"/>
      <c r="AH473" s="217" t="str">
        <f t="shared" si="188"/>
        <v/>
      </c>
    </row>
    <row r="474" spans="25:34" x14ac:dyDescent="0.2">
      <c r="Y474" s="211" t="s">
        <v>281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3"/>
      <c r="AF474" s="240"/>
      <c r="AG474" s="240"/>
      <c r="AH474" s="217" t="str">
        <f t="shared" si="188"/>
        <v/>
      </c>
    </row>
    <row r="475" spans="25:34" x14ac:dyDescent="0.2">
      <c r="Y475" s="211" t="s">
        <v>282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3"/>
      <c r="AF475" s="240"/>
      <c r="AG475" s="240"/>
      <c r="AH475" s="217" t="str">
        <f t="shared" si="188"/>
        <v/>
      </c>
    </row>
    <row r="476" spans="25:34" x14ac:dyDescent="0.2">
      <c r="Y476" s="211" t="s">
        <v>283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3"/>
      <c r="AF476" s="240"/>
      <c r="AG476" s="240"/>
      <c r="AH476" s="217" t="str">
        <f t="shared" si="188"/>
        <v/>
      </c>
    </row>
    <row r="477" spans="25:34" x14ac:dyDescent="0.2">
      <c r="Y477" s="211" t="s">
        <v>284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3"/>
      <c r="AF477" s="240"/>
      <c r="AG477" s="240"/>
      <c r="AH477" s="217" t="str">
        <f t="shared" si="188"/>
        <v/>
      </c>
    </row>
    <row r="478" spans="25:34" x14ac:dyDescent="0.2">
      <c r="Y478" s="211" t="s">
        <v>285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3"/>
      <c r="AF478" s="240"/>
      <c r="AG478" s="240"/>
      <c r="AH478" s="217" t="str">
        <f t="shared" si="188"/>
        <v/>
      </c>
    </row>
    <row r="479" spans="25:34" x14ac:dyDescent="0.2">
      <c r="Y479" s="211" t="s">
        <v>286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3"/>
      <c r="AF479" s="240"/>
      <c r="AG479" s="240"/>
      <c r="AH479" s="217" t="str">
        <f t="shared" si="188"/>
        <v/>
      </c>
    </row>
    <row r="480" spans="25:34" x14ac:dyDescent="0.2">
      <c r="Y480" s="211" t="s">
        <v>287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3"/>
      <c r="AF480" s="240"/>
      <c r="AG480" s="240"/>
      <c r="AH480" s="217" t="str">
        <f t="shared" si="188"/>
        <v/>
      </c>
    </row>
    <row r="481" spans="25:34" x14ac:dyDescent="0.2">
      <c r="Y481" s="211" t="s">
        <v>288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3"/>
      <c r="AF481" s="240"/>
      <c r="AG481" s="240"/>
      <c r="AH481" s="217" t="str">
        <f t="shared" si="188"/>
        <v/>
      </c>
    </row>
    <row r="482" spans="25:34" x14ac:dyDescent="0.2">
      <c r="Y482" s="211" t="s">
        <v>289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3"/>
      <c r="AF482" s="240"/>
      <c r="AG482" s="240"/>
      <c r="AH482" s="217" t="str">
        <f t="shared" ref="AH482:AH545" si="210">Z482</f>
        <v/>
      </c>
    </row>
    <row r="483" spans="25:34" x14ac:dyDescent="0.2">
      <c r="Y483" s="211" t="s">
        <v>290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3"/>
      <c r="AF483" s="240"/>
      <c r="AG483" s="240"/>
      <c r="AH483" s="217" t="str">
        <f t="shared" si="210"/>
        <v/>
      </c>
    </row>
    <row r="484" spans="25:34" x14ac:dyDescent="0.2">
      <c r="Y484" s="211" t="s">
        <v>291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3"/>
      <c r="AF484" s="240"/>
      <c r="AG484" s="240"/>
      <c r="AH484" s="217" t="str">
        <f t="shared" si="210"/>
        <v/>
      </c>
    </row>
    <row r="485" spans="25:34" x14ac:dyDescent="0.2">
      <c r="Y485" s="211" t="s">
        <v>292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3"/>
      <c r="AF485" s="240"/>
      <c r="AG485" s="240"/>
      <c r="AH485" s="217" t="str">
        <f t="shared" si="210"/>
        <v/>
      </c>
    </row>
    <row r="486" spans="25:34" x14ac:dyDescent="0.2">
      <c r="Y486" s="211" t="s">
        <v>293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3"/>
      <c r="AF486" s="240"/>
      <c r="AG486" s="240"/>
      <c r="AH486" s="217" t="str">
        <f t="shared" si="210"/>
        <v/>
      </c>
    </row>
    <row r="487" spans="25:34" x14ac:dyDescent="0.2">
      <c r="Y487" s="211" t="s">
        <v>294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3"/>
      <c r="AF487" s="240"/>
      <c r="AG487" s="240"/>
      <c r="AH487" s="217" t="str">
        <f t="shared" si="210"/>
        <v/>
      </c>
    </row>
    <row r="488" spans="25:34" x14ac:dyDescent="0.2">
      <c r="Y488" s="211" t="s">
        <v>295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3"/>
      <c r="AF488" s="240"/>
      <c r="AG488" s="240"/>
      <c r="AH488" s="217" t="str">
        <f t="shared" si="210"/>
        <v/>
      </c>
    </row>
    <row r="489" spans="25:34" x14ac:dyDescent="0.2">
      <c r="Y489" s="211" t="s">
        <v>296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3"/>
      <c r="AF489" s="240"/>
      <c r="AG489" s="240"/>
      <c r="AH489" s="217" t="str">
        <f t="shared" si="210"/>
        <v/>
      </c>
    </row>
    <row r="490" spans="25:34" x14ac:dyDescent="0.2">
      <c r="Y490" s="211" t="s">
        <v>297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3"/>
      <c r="AF490" s="240"/>
      <c r="AG490" s="240"/>
      <c r="AH490" s="217" t="str">
        <f t="shared" si="210"/>
        <v/>
      </c>
    </row>
    <row r="491" spans="25:34" x14ac:dyDescent="0.2">
      <c r="Y491" s="211" t="s">
        <v>298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3"/>
      <c r="AF491" s="240"/>
      <c r="AG491" s="240"/>
      <c r="AH491" s="217" t="str">
        <f t="shared" si="210"/>
        <v/>
      </c>
    </row>
    <row r="492" spans="25:34" x14ac:dyDescent="0.2">
      <c r="Y492" s="211" t="s">
        <v>299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3"/>
      <c r="AF492" s="240"/>
      <c r="AG492" s="240"/>
      <c r="AH492" s="217" t="str">
        <f t="shared" si="210"/>
        <v/>
      </c>
    </row>
    <row r="493" spans="25:34" x14ac:dyDescent="0.2">
      <c r="Y493" s="211" t="s">
        <v>300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3"/>
      <c r="AF493" s="240"/>
      <c r="AG493" s="240"/>
      <c r="AH493" s="217" t="str">
        <f t="shared" si="210"/>
        <v/>
      </c>
    </row>
    <row r="494" spans="25:34" x14ac:dyDescent="0.2">
      <c r="Y494" s="211" t="s">
        <v>301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3"/>
      <c r="AF494" s="240"/>
      <c r="AG494" s="240"/>
      <c r="AH494" s="217" t="str">
        <f t="shared" si="210"/>
        <v/>
      </c>
    </row>
    <row r="495" spans="25:34" x14ac:dyDescent="0.2">
      <c r="Y495" s="211" t="s">
        <v>302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3"/>
      <c r="AF495" s="240"/>
      <c r="AG495" s="240"/>
      <c r="AH495" s="217" t="str">
        <f t="shared" si="210"/>
        <v/>
      </c>
    </row>
    <row r="496" spans="25:34" x14ac:dyDescent="0.2">
      <c r="Y496" s="211" t="s">
        <v>303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3"/>
      <c r="AF496" s="240"/>
      <c r="AG496" s="240"/>
      <c r="AH496" s="217" t="str">
        <f t="shared" si="210"/>
        <v/>
      </c>
    </row>
    <row r="497" spans="25:34" x14ac:dyDescent="0.2">
      <c r="Y497" s="211" t="s">
        <v>304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3"/>
      <c r="AF497" s="240"/>
      <c r="AG497" s="240"/>
      <c r="AH497" s="217" t="str">
        <f t="shared" si="210"/>
        <v/>
      </c>
    </row>
    <row r="498" spans="25:34" x14ac:dyDescent="0.2">
      <c r="Y498" s="211" t="s">
        <v>305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3"/>
      <c r="AF498" s="240"/>
      <c r="AG498" s="240"/>
      <c r="AH498" s="217" t="str">
        <f t="shared" si="210"/>
        <v/>
      </c>
    </row>
    <row r="499" spans="25:34" x14ac:dyDescent="0.2">
      <c r="Y499" s="211" t="s">
        <v>306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3"/>
      <c r="AF499" s="240"/>
      <c r="AG499" s="240"/>
      <c r="AH499" s="217" t="str">
        <f t="shared" si="210"/>
        <v/>
      </c>
    </row>
    <row r="500" spans="25:34" x14ac:dyDescent="0.2">
      <c r="Y500" s="211" t="s">
        <v>307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3"/>
      <c r="AF500" s="240"/>
      <c r="AG500" s="240"/>
      <c r="AH500" s="217" t="str">
        <f t="shared" si="210"/>
        <v/>
      </c>
    </row>
    <row r="501" spans="25:34" x14ac:dyDescent="0.2">
      <c r="Y501" s="211" t="s">
        <v>308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3"/>
      <c r="AF501" s="240"/>
      <c r="AG501" s="240"/>
      <c r="AH501" s="217" t="str">
        <f t="shared" si="210"/>
        <v/>
      </c>
    </row>
    <row r="502" spans="25:34" x14ac:dyDescent="0.2">
      <c r="Y502" s="211" t="s">
        <v>309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3"/>
      <c r="AF502" s="240"/>
      <c r="AG502" s="240"/>
      <c r="AH502" s="217" t="str">
        <f t="shared" si="210"/>
        <v/>
      </c>
    </row>
    <row r="503" spans="25:34" x14ac:dyDescent="0.2">
      <c r="Y503" s="211" t="s">
        <v>310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3"/>
      <c r="AF503" s="240"/>
      <c r="AG503" s="240"/>
      <c r="AH503" s="217" t="str">
        <f t="shared" si="210"/>
        <v/>
      </c>
    </row>
    <row r="504" spans="25:34" x14ac:dyDescent="0.2">
      <c r="Y504" s="211" t="s">
        <v>311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3"/>
      <c r="AF504" s="240"/>
      <c r="AG504" s="240"/>
      <c r="AH504" s="217" t="str">
        <f t="shared" si="210"/>
        <v/>
      </c>
    </row>
    <row r="505" spans="25:34" x14ac:dyDescent="0.2">
      <c r="Y505" s="211" t="s">
        <v>312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3"/>
      <c r="AF505" s="240"/>
      <c r="AG505" s="240"/>
      <c r="AH505" s="217" t="str">
        <f t="shared" si="210"/>
        <v/>
      </c>
    </row>
    <row r="506" spans="25:34" x14ac:dyDescent="0.2">
      <c r="Y506" s="211" t="s">
        <v>313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3"/>
      <c r="AF506" s="240"/>
      <c r="AG506" s="240"/>
      <c r="AH506" s="217" t="str">
        <f t="shared" si="210"/>
        <v/>
      </c>
    </row>
    <row r="507" spans="25:34" x14ac:dyDescent="0.2">
      <c r="Y507" s="211" t="s">
        <v>314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3"/>
      <c r="AF507" s="240"/>
      <c r="AG507" s="240"/>
      <c r="AH507" s="217" t="str">
        <f t="shared" si="210"/>
        <v/>
      </c>
    </row>
    <row r="508" spans="25:34" x14ac:dyDescent="0.2">
      <c r="Y508" s="211" t="s">
        <v>315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3"/>
      <c r="AF508" s="240"/>
      <c r="AG508" s="240"/>
      <c r="AH508" s="217" t="str">
        <f t="shared" si="210"/>
        <v/>
      </c>
    </row>
    <row r="509" spans="25:34" x14ac:dyDescent="0.2">
      <c r="Y509" s="211" t="s">
        <v>316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3"/>
      <c r="AF509" s="240"/>
      <c r="AG509" s="240"/>
      <c r="AH509" s="217" t="str">
        <f t="shared" si="210"/>
        <v/>
      </c>
    </row>
    <row r="510" spans="25:34" x14ac:dyDescent="0.2">
      <c r="Y510" s="211" t="s">
        <v>317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3"/>
      <c r="AF510" s="240"/>
      <c r="AG510" s="240"/>
      <c r="AH510" s="217" t="str">
        <f t="shared" si="210"/>
        <v/>
      </c>
    </row>
    <row r="511" spans="25:34" x14ac:dyDescent="0.2">
      <c r="Y511" s="211" t="s">
        <v>318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3"/>
      <c r="AF511" s="240"/>
      <c r="AG511" s="240"/>
      <c r="AH511" s="217" t="str">
        <f t="shared" si="210"/>
        <v/>
      </c>
    </row>
    <row r="512" spans="25:34" x14ac:dyDescent="0.2">
      <c r="Y512" s="211" t="s">
        <v>319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3"/>
      <c r="AF512" s="240"/>
      <c r="AG512" s="240"/>
      <c r="AH512" s="217" t="str">
        <f t="shared" si="210"/>
        <v/>
      </c>
    </row>
    <row r="513" spans="25:34" x14ac:dyDescent="0.2">
      <c r="Y513" s="211" t="s">
        <v>320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3"/>
      <c r="AF513" s="240"/>
      <c r="AG513" s="240"/>
      <c r="AH513" s="217" t="str">
        <f t="shared" si="210"/>
        <v/>
      </c>
    </row>
    <row r="514" spans="25:34" x14ac:dyDescent="0.2">
      <c r="Y514" s="211" t="s">
        <v>321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3"/>
      <c r="AF514" s="240"/>
      <c r="AG514" s="240"/>
      <c r="AH514" s="217" t="str">
        <f t="shared" si="210"/>
        <v/>
      </c>
    </row>
    <row r="515" spans="25:34" x14ac:dyDescent="0.2">
      <c r="Y515" s="211" t="s">
        <v>322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3"/>
      <c r="AF515" s="240"/>
      <c r="AG515" s="240"/>
      <c r="AH515" s="217" t="str">
        <f t="shared" si="210"/>
        <v/>
      </c>
    </row>
    <row r="516" spans="25:34" x14ac:dyDescent="0.2">
      <c r="Y516" s="211" t="s">
        <v>323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3"/>
      <c r="AF516" s="240"/>
      <c r="AG516" s="240"/>
      <c r="AH516" s="217" t="str">
        <f t="shared" si="210"/>
        <v/>
      </c>
    </row>
    <row r="517" spans="25:34" x14ac:dyDescent="0.2">
      <c r="Y517" s="211" t="s">
        <v>324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3"/>
      <c r="AF517" s="240"/>
      <c r="AG517" s="240"/>
      <c r="AH517" s="217" t="str">
        <f t="shared" si="210"/>
        <v/>
      </c>
    </row>
    <row r="518" spans="25:34" x14ac:dyDescent="0.2">
      <c r="Y518" s="211" t="s">
        <v>325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3"/>
      <c r="AF518" s="240"/>
      <c r="AG518" s="240"/>
      <c r="AH518" s="217" t="str">
        <f t="shared" si="210"/>
        <v/>
      </c>
    </row>
    <row r="519" spans="25:34" x14ac:dyDescent="0.2">
      <c r="Y519" s="211" t="s">
        <v>326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3"/>
      <c r="AF519" s="240"/>
      <c r="AG519" s="240"/>
      <c r="AH519" s="217" t="str">
        <f t="shared" si="210"/>
        <v/>
      </c>
    </row>
    <row r="520" spans="25:34" x14ac:dyDescent="0.2">
      <c r="Y520" s="211" t="s">
        <v>327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3"/>
      <c r="AF520" s="240"/>
      <c r="AG520" s="240"/>
      <c r="AH520" s="217" t="str">
        <f t="shared" si="210"/>
        <v/>
      </c>
    </row>
    <row r="521" spans="25:34" x14ac:dyDescent="0.2">
      <c r="Y521" s="211" t="s">
        <v>328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3"/>
      <c r="AF521" s="240"/>
      <c r="AG521" s="240"/>
      <c r="AH521" s="217" t="str">
        <f t="shared" si="210"/>
        <v/>
      </c>
    </row>
    <row r="522" spans="25:34" x14ac:dyDescent="0.2">
      <c r="Y522" s="211" t="s">
        <v>329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3"/>
      <c r="AF522" s="240"/>
      <c r="AG522" s="240"/>
      <c r="AH522" s="217" t="str">
        <f t="shared" si="210"/>
        <v/>
      </c>
    </row>
    <row r="523" spans="25:34" x14ac:dyDescent="0.2">
      <c r="Y523" s="211" t="s">
        <v>330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3"/>
      <c r="AF523" s="240"/>
      <c r="AG523" s="240"/>
      <c r="AH523" s="217" t="str">
        <f t="shared" si="210"/>
        <v/>
      </c>
    </row>
    <row r="524" spans="25:34" x14ac:dyDescent="0.2">
      <c r="Y524" s="211" t="s">
        <v>331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3"/>
      <c r="AF524" s="240"/>
      <c r="AG524" s="240"/>
      <c r="AH524" s="217" t="str">
        <f t="shared" si="210"/>
        <v/>
      </c>
    </row>
    <row r="525" spans="25:34" x14ac:dyDescent="0.2">
      <c r="Y525" s="211" t="s">
        <v>332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3"/>
      <c r="AF525" s="240"/>
      <c r="AG525" s="240"/>
      <c r="AH525" s="217" t="str">
        <f t="shared" si="210"/>
        <v/>
      </c>
    </row>
    <row r="526" spans="25:34" x14ac:dyDescent="0.2">
      <c r="Y526" s="211" t="s">
        <v>333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3"/>
      <c r="AF526" s="240"/>
      <c r="AG526" s="240"/>
      <c r="AH526" s="217" t="str">
        <f t="shared" si="210"/>
        <v/>
      </c>
    </row>
    <row r="527" spans="25:34" x14ac:dyDescent="0.2">
      <c r="Y527" s="211" t="s">
        <v>334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3"/>
      <c r="AF527" s="240"/>
      <c r="AG527" s="240"/>
      <c r="AH527" s="217" t="str">
        <f t="shared" si="210"/>
        <v/>
      </c>
    </row>
    <row r="528" spans="25:34" x14ac:dyDescent="0.2">
      <c r="Y528" s="211" t="s">
        <v>335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3"/>
      <c r="AF528" s="240"/>
      <c r="AG528" s="240"/>
      <c r="AH528" s="217" t="str">
        <f t="shared" si="210"/>
        <v/>
      </c>
    </row>
    <row r="529" spans="25:34" x14ac:dyDescent="0.2">
      <c r="Y529" s="211" t="s">
        <v>336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3"/>
      <c r="AF529" s="240"/>
      <c r="AG529" s="240"/>
      <c r="AH529" s="217" t="str">
        <f t="shared" si="210"/>
        <v/>
      </c>
    </row>
    <row r="530" spans="25:34" x14ac:dyDescent="0.2">
      <c r="Y530" s="211" t="s">
        <v>337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3"/>
      <c r="AF530" s="240"/>
      <c r="AG530" s="240"/>
      <c r="AH530" s="217" t="str">
        <f t="shared" si="210"/>
        <v/>
      </c>
    </row>
    <row r="531" spans="25:34" x14ac:dyDescent="0.2">
      <c r="Y531" s="211" t="s">
        <v>338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3"/>
      <c r="AF531" s="240"/>
      <c r="AG531" s="240"/>
      <c r="AH531" s="217" t="str">
        <f t="shared" si="210"/>
        <v/>
      </c>
    </row>
    <row r="532" spans="25:34" x14ac:dyDescent="0.2">
      <c r="Y532" s="211" t="s">
        <v>339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3"/>
      <c r="AF532" s="240"/>
      <c r="AG532" s="240"/>
      <c r="AH532" s="217" t="str">
        <f t="shared" si="210"/>
        <v/>
      </c>
    </row>
    <row r="533" spans="25:34" x14ac:dyDescent="0.2">
      <c r="Y533" s="211" t="s">
        <v>340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3"/>
      <c r="AF533" s="240"/>
      <c r="AG533" s="240"/>
      <c r="AH533" s="217" t="str">
        <f t="shared" si="210"/>
        <v/>
      </c>
    </row>
    <row r="534" spans="25:34" x14ac:dyDescent="0.2">
      <c r="Y534" s="211" t="s">
        <v>341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3"/>
      <c r="AF534" s="240"/>
      <c r="AG534" s="240"/>
      <c r="AH534" s="217" t="str">
        <f t="shared" si="210"/>
        <v/>
      </c>
    </row>
    <row r="535" spans="25:34" x14ac:dyDescent="0.2">
      <c r="Y535" s="211" t="s">
        <v>342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3"/>
      <c r="AF535" s="240"/>
      <c r="AG535" s="240"/>
      <c r="AH535" s="217" t="str">
        <f t="shared" si="210"/>
        <v/>
      </c>
    </row>
    <row r="536" spans="25:34" x14ac:dyDescent="0.2">
      <c r="Y536" s="211" t="s">
        <v>343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3"/>
      <c r="AF536" s="240"/>
      <c r="AG536" s="240"/>
      <c r="AH536" s="217" t="str">
        <f t="shared" si="210"/>
        <v/>
      </c>
    </row>
    <row r="537" spans="25:34" x14ac:dyDescent="0.2">
      <c r="Y537" s="211" t="s">
        <v>344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3"/>
      <c r="AF537" s="240"/>
      <c r="AG537" s="240"/>
      <c r="AH537" s="217" t="str">
        <f t="shared" si="210"/>
        <v/>
      </c>
    </row>
    <row r="538" spans="25:34" x14ac:dyDescent="0.2">
      <c r="Y538" s="211" t="s">
        <v>345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3"/>
      <c r="AF538" s="240"/>
      <c r="AG538" s="240"/>
      <c r="AH538" s="217" t="str">
        <f t="shared" si="210"/>
        <v/>
      </c>
    </row>
    <row r="539" spans="25:34" x14ac:dyDescent="0.2">
      <c r="Y539" s="211" t="s">
        <v>346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3"/>
      <c r="AF539" s="240"/>
      <c r="AG539" s="240"/>
      <c r="AH539" s="217" t="str">
        <f t="shared" si="210"/>
        <v/>
      </c>
    </row>
    <row r="540" spans="25:34" x14ac:dyDescent="0.2">
      <c r="Y540" s="211" t="s">
        <v>347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3"/>
      <c r="AF540" s="240"/>
      <c r="AG540" s="240"/>
      <c r="AH540" s="217" t="str">
        <f t="shared" si="210"/>
        <v/>
      </c>
    </row>
    <row r="541" spans="25:34" x14ac:dyDescent="0.2">
      <c r="Y541" s="211" t="s">
        <v>348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3"/>
      <c r="AF541" s="240"/>
      <c r="AG541" s="240"/>
      <c r="AH541" s="217" t="str">
        <f t="shared" si="210"/>
        <v/>
      </c>
    </row>
    <row r="542" spans="25:34" x14ac:dyDescent="0.2">
      <c r="Y542" s="211" t="s">
        <v>349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3"/>
      <c r="AF542" s="240"/>
      <c r="AG542" s="240"/>
      <c r="AH542" s="217" t="str">
        <f t="shared" si="210"/>
        <v/>
      </c>
    </row>
    <row r="543" spans="25:34" x14ac:dyDescent="0.2">
      <c r="Y543" s="211" t="s">
        <v>350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3"/>
      <c r="AF543" s="240"/>
      <c r="AG543" s="240"/>
      <c r="AH543" s="217" t="str">
        <f t="shared" si="210"/>
        <v/>
      </c>
    </row>
    <row r="544" spans="25:34" x14ac:dyDescent="0.2">
      <c r="Y544" s="211" t="s">
        <v>351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3"/>
      <c r="AF544" s="240"/>
      <c r="AG544" s="240"/>
      <c r="AH544" s="217" t="str">
        <f t="shared" si="210"/>
        <v/>
      </c>
    </row>
    <row r="545" spans="25:34" x14ac:dyDescent="0.2">
      <c r="Y545" s="211" t="s">
        <v>352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3"/>
      <c r="AF545" s="240"/>
      <c r="AG545" s="240"/>
      <c r="AH545" s="217" t="str">
        <f t="shared" si="210"/>
        <v/>
      </c>
    </row>
    <row r="546" spans="25:34" x14ac:dyDescent="0.2">
      <c r="Y546" s="211" t="s">
        <v>353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3"/>
      <c r="AF546" s="240"/>
      <c r="AG546" s="240"/>
      <c r="AH546" s="217" t="str">
        <f t="shared" ref="AH546:AH609" si="216">Z546</f>
        <v/>
      </c>
    </row>
    <row r="547" spans="25:34" x14ac:dyDescent="0.2">
      <c r="Y547" s="211" t="s">
        <v>354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3"/>
      <c r="AF547" s="240"/>
      <c r="AG547" s="240"/>
      <c r="AH547" s="217" t="str">
        <f t="shared" si="216"/>
        <v/>
      </c>
    </row>
    <row r="548" spans="25:34" x14ac:dyDescent="0.2">
      <c r="Y548" s="211" t="s">
        <v>355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3"/>
      <c r="AF548" s="240"/>
      <c r="AG548" s="240"/>
      <c r="AH548" s="217" t="str">
        <f t="shared" si="216"/>
        <v/>
      </c>
    </row>
    <row r="549" spans="25:34" x14ac:dyDescent="0.2">
      <c r="Y549" s="211" t="s">
        <v>356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3"/>
      <c r="AF549" s="240"/>
      <c r="AG549" s="240"/>
      <c r="AH549" s="217" t="str">
        <f t="shared" si="216"/>
        <v/>
      </c>
    </row>
    <row r="550" spans="25:34" x14ac:dyDescent="0.2">
      <c r="Y550" s="211" t="s">
        <v>357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3"/>
      <c r="AF550" s="240"/>
      <c r="AG550" s="240"/>
      <c r="AH550" s="217" t="str">
        <f t="shared" si="216"/>
        <v/>
      </c>
    </row>
    <row r="551" spans="25:34" x14ac:dyDescent="0.2">
      <c r="Y551" s="211" t="s">
        <v>358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3"/>
      <c r="AF551" s="240"/>
      <c r="AG551" s="240"/>
      <c r="AH551" s="217" t="str">
        <f t="shared" si="216"/>
        <v/>
      </c>
    </row>
    <row r="552" spans="25:34" x14ac:dyDescent="0.2">
      <c r="Y552" s="211" t="s">
        <v>359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3"/>
      <c r="AF552" s="240"/>
      <c r="AG552" s="240"/>
      <c r="AH552" s="217" t="str">
        <f t="shared" si="216"/>
        <v/>
      </c>
    </row>
    <row r="553" spans="25:34" x14ac:dyDescent="0.2">
      <c r="Y553" s="211" t="s">
        <v>360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3"/>
      <c r="AF553" s="240"/>
      <c r="AG553" s="240"/>
      <c r="AH553" s="217" t="str">
        <f t="shared" si="216"/>
        <v/>
      </c>
    </row>
    <row r="554" spans="25:34" x14ac:dyDescent="0.2">
      <c r="Y554" s="211" t="s">
        <v>361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3"/>
      <c r="AF554" s="240"/>
      <c r="AG554" s="240"/>
      <c r="AH554" s="217" t="str">
        <f t="shared" si="216"/>
        <v/>
      </c>
    </row>
    <row r="555" spans="25:34" x14ac:dyDescent="0.2">
      <c r="Y555" s="211" t="s">
        <v>362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3"/>
      <c r="AF555" s="240"/>
      <c r="AG555" s="240"/>
      <c r="AH555" s="217" t="str">
        <f t="shared" si="216"/>
        <v/>
      </c>
    </row>
    <row r="556" spans="25:34" x14ac:dyDescent="0.2">
      <c r="Y556" s="211" t="s">
        <v>363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3"/>
      <c r="AF556" s="240"/>
      <c r="AG556" s="240"/>
      <c r="AH556" s="217" t="str">
        <f t="shared" si="216"/>
        <v/>
      </c>
    </row>
    <row r="557" spans="25:34" x14ac:dyDescent="0.2">
      <c r="Y557" s="211" t="s">
        <v>364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3"/>
      <c r="AF557" s="240"/>
      <c r="AG557" s="240"/>
      <c r="AH557" s="217" t="str">
        <f t="shared" si="216"/>
        <v/>
      </c>
    </row>
    <row r="558" spans="25:34" x14ac:dyDescent="0.2">
      <c r="Y558" s="211" t="s">
        <v>365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3"/>
      <c r="AF558" s="240"/>
      <c r="AG558" s="240"/>
      <c r="AH558" s="217" t="str">
        <f t="shared" si="216"/>
        <v/>
      </c>
    </row>
    <row r="559" spans="25:34" x14ac:dyDescent="0.2">
      <c r="Y559" s="211" t="s">
        <v>366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3"/>
      <c r="AF559" s="240"/>
      <c r="AG559" s="240"/>
      <c r="AH559" s="217" t="str">
        <f t="shared" si="216"/>
        <v/>
      </c>
    </row>
    <row r="560" spans="25:34" x14ac:dyDescent="0.2">
      <c r="Y560" s="211" t="s">
        <v>367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3"/>
      <c r="AF560" s="240"/>
      <c r="AG560" s="240"/>
      <c r="AH560" s="217" t="str">
        <f t="shared" si="216"/>
        <v/>
      </c>
    </row>
    <row r="561" spans="25:34" x14ac:dyDescent="0.2">
      <c r="Y561" s="211" t="s">
        <v>368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3"/>
      <c r="AF561" s="240"/>
      <c r="AG561" s="240"/>
      <c r="AH561" s="217" t="str">
        <f t="shared" si="216"/>
        <v/>
      </c>
    </row>
    <row r="562" spans="25:34" x14ac:dyDescent="0.2">
      <c r="Y562" s="211" t="s">
        <v>369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3"/>
      <c r="AF562" s="240"/>
      <c r="AG562" s="240"/>
      <c r="AH562" s="217" t="str">
        <f t="shared" si="216"/>
        <v/>
      </c>
    </row>
    <row r="563" spans="25:34" x14ac:dyDescent="0.2">
      <c r="Y563" s="211" t="s">
        <v>370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3"/>
      <c r="AF563" s="240"/>
      <c r="AG563" s="240"/>
      <c r="AH563" s="217" t="str">
        <f t="shared" si="216"/>
        <v/>
      </c>
    </row>
    <row r="564" spans="25:34" x14ac:dyDescent="0.2">
      <c r="Y564" s="211" t="s">
        <v>371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3"/>
      <c r="AF564" s="240"/>
      <c r="AG564" s="240"/>
      <c r="AH564" s="217" t="str">
        <f t="shared" si="216"/>
        <v/>
      </c>
    </row>
    <row r="565" spans="25:34" x14ac:dyDescent="0.2">
      <c r="Y565" s="211" t="s">
        <v>372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3"/>
      <c r="AF565" s="240"/>
      <c r="AG565" s="240"/>
      <c r="AH565" s="217" t="str">
        <f t="shared" si="216"/>
        <v/>
      </c>
    </row>
    <row r="566" spans="25:34" x14ac:dyDescent="0.2">
      <c r="Y566" s="211" t="s">
        <v>373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3"/>
      <c r="AF566" s="240"/>
      <c r="AG566" s="240"/>
      <c r="AH566" s="217" t="str">
        <f t="shared" si="216"/>
        <v/>
      </c>
    </row>
    <row r="567" spans="25:34" x14ac:dyDescent="0.2">
      <c r="Y567" s="211" t="s">
        <v>374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3"/>
      <c r="AF567" s="240"/>
      <c r="AG567" s="240"/>
      <c r="AH567" s="217" t="str">
        <f t="shared" si="216"/>
        <v/>
      </c>
    </row>
    <row r="568" spans="25:34" x14ac:dyDescent="0.2">
      <c r="Y568" s="211" t="s">
        <v>375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3"/>
      <c r="AF568" s="240"/>
      <c r="AG568" s="240"/>
      <c r="AH568" s="217" t="str">
        <f t="shared" si="216"/>
        <v/>
      </c>
    </row>
    <row r="569" spans="25:34" x14ac:dyDescent="0.2">
      <c r="Y569" s="211" t="s">
        <v>376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3"/>
      <c r="AF569" s="240"/>
      <c r="AG569" s="240"/>
      <c r="AH569" s="217" t="str">
        <f t="shared" si="216"/>
        <v/>
      </c>
    </row>
    <row r="570" spans="25:34" x14ac:dyDescent="0.2">
      <c r="Y570" s="211" t="s">
        <v>377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3"/>
      <c r="AF570" s="240"/>
      <c r="AG570" s="240"/>
      <c r="AH570" s="217" t="str">
        <f t="shared" si="216"/>
        <v/>
      </c>
    </row>
    <row r="571" spans="25:34" x14ac:dyDescent="0.2">
      <c r="Y571" s="211" t="s">
        <v>378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3"/>
      <c r="AF571" s="240"/>
      <c r="AG571" s="240"/>
      <c r="AH571" s="217" t="str">
        <f t="shared" si="216"/>
        <v/>
      </c>
    </row>
    <row r="572" spans="25:34" x14ac:dyDescent="0.2">
      <c r="Y572" s="211" t="s">
        <v>379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3"/>
      <c r="AF572" s="240"/>
      <c r="AG572" s="240"/>
      <c r="AH572" s="217" t="str">
        <f t="shared" si="216"/>
        <v/>
      </c>
    </row>
    <row r="573" spans="25:34" x14ac:dyDescent="0.2">
      <c r="Y573" s="211" t="s">
        <v>380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3"/>
      <c r="AF573" s="240"/>
      <c r="AG573" s="240"/>
      <c r="AH573" s="217" t="str">
        <f t="shared" si="216"/>
        <v/>
      </c>
    </row>
    <row r="574" spans="25:34" x14ac:dyDescent="0.2">
      <c r="Y574" s="211" t="s">
        <v>381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3"/>
      <c r="AF574" s="240"/>
      <c r="AG574" s="240"/>
      <c r="AH574" s="217" t="str">
        <f t="shared" si="216"/>
        <v/>
      </c>
    </row>
    <row r="575" spans="25:34" x14ac:dyDescent="0.2">
      <c r="Y575" s="211" t="s">
        <v>382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3"/>
      <c r="AF575" s="240"/>
      <c r="AG575" s="240"/>
      <c r="AH575" s="217" t="str">
        <f t="shared" si="216"/>
        <v/>
      </c>
    </row>
    <row r="576" spans="25:34" x14ac:dyDescent="0.2">
      <c r="Y576" s="211" t="s">
        <v>383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3"/>
      <c r="AF576" s="240"/>
      <c r="AG576" s="240"/>
      <c r="AH576" s="217" t="str">
        <f t="shared" si="216"/>
        <v/>
      </c>
    </row>
    <row r="577" spans="25:34" x14ac:dyDescent="0.2">
      <c r="Y577" s="211" t="s">
        <v>384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3"/>
      <c r="AF577" s="240"/>
      <c r="AG577" s="240"/>
      <c r="AH577" s="217" t="str">
        <f t="shared" si="216"/>
        <v/>
      </c>
    </row>
    <row r="578" spans="25:34" x14ac:dyDescent="0.2">
      <c r="Y578" s="211" t="s">
        <v>385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3"/>
      <c r="AF578" s="240"/>
      <c r="AG578" s="240"/>
      <c r="AH578" s="217" t="str">
        <f t="shared" si="216"/>
        <v/>
      </c>
    </row>
    <row r="579" spans="25:34" x14ac:dyDescent="0.2">
      <c r="Y579" s="211" t="s">
        <v>386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3"/>
      <c r="AF579" s="240"/>
      <c r="AG579" s="240"/>
      <c r="AH579" s="217" t="str">
        <f t="shared" si="216"/>
        <v/>
      </c>
    </row>
    <row r="580" spans="25:34" x14ac:dyDescent="0.2">
      <c r="Y580" s="211" t="s">
        <v>387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3"/>
      <c r="AF580" s="240"/>
      <c r="AG580" s="240"/>
      <c r="AH580" s="217" t="str">
        <f t="shared" si="216"/>
        <v/>
      </c>
    </row>
    <row r="581" spans="25:34" x14ac:dyDescent="0.2">
      <c r="Y581" s="211" t="s">
        <v>388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3"/>
      <c r="AF581" s="240"/>
      <c r="AG581" s="240"/>
      <c r="AH581" s="217" t="str">
        <f t="shared" si="216"/>
        <v/>
      </c>
    </row>
    <row r="582" spans="25:34" x14ac:dyDescent="0.2">
      <c r="Y582" s="211" t="s">
        <v>389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3"/>
      <c r="AF582" s="240"/>
      <c r="AG582" s="240"/>
      <c r="AH582" s="217" t="str">
        <f t="shared" si="216"/>
        <v/>
      </c>
    </row>
    <row r="583" spans="25:34" x14ac:dyDescent="0.2">
      <c r="Y583" s="211" t="s">
        <v>390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3"/>
      <c r="AF583" s="240"/>
      <c r="AG583" s="240"/>
      <c r="AH583" s="217" t="str">
        <f t="shared" si="216"/>
        <v/>
      </c>
    </row>
    <row r="584" spans="25:34" x14ac:dyDescent="0.2">
      <c r="Y584" s="211" t="s">
        <v>391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3"/>
      <c r="AF584" s="240"/>
      <c r="AG584" s="240"/>
      <c r="AH584" s="217" t="str">
        <f t="shared" si="216"/>
        <v/>
      </c>
    </row>
    <row r="585" spans="25:34" x14ac:dyDescent="0.2">
      <c r="Y585" s="211" t="s">
        <v>392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3"/>
      <c r="AF585" s="240"/>
      <c r="AG585" s="240"/>
      <c r="AH585" s="217" t="str">
        <f t="shared" si="216"/>
        <v/>
      </c>
    </row>
    <row r="586" spans="25:34" x14ac:dyDescent="0.2">
      <c r="Y586" s="211" t="s">
        <v>393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3"/>
      <c r="AF586" s="240"/>
      <c r="AG586" s="240"/>
      <c r="AH586" s="217" t="str">
        <f t="shared" si="216"/>
        <v/>
      </c>
    </row>
    <row r="587" spans="25:34" x14ac:dyDescent="0.2">
      <c r="Y587" s="211" t="s">
        <v>394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3"/>
      <c r="AF587" s="240"/>
      <c r="AG587" s="240"/>
      <c r="AH587" s="217" t="str">
        <f t="shared" si="216"/>
        <v/>
      </c>
    </row>
    <row r="588" spans="25:34" x14ac:dyDescent="0.2">
      <c r="Y588" s="211" t="s">
        <v>395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3"/>
      <c r="AF588" s="240"/>
      <c r="AG588" s="240"/>
      <c r="AH588" s="217" t="str">
        <f t="shared" si="216"/>
        <v/>
      </c>
    </row>
    <row r="589" spans="25:34" x14ac:dyDescent="0.2">
      <c r="Y589" s="211" t="s">
        <v>396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3"/>
      <c r="AF589" s="240"/>
      <c r="AG589" s="240"/>
      <c r="AH589" s="217" t="str">
        <f t="shared" si="216"/>
        <v/>
      </c>
    </row>
    <row r="590" spans="25:34" x14ac:dyDescent="0.2">
      <c r="Y590" s="211" t="s">
        <v>397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3"/>
      <c r="AF590" s="240"/>
      <c r="AG590" s="240"/>
      <c r="AH590" s="217" t="str">
        <f t="shared" si="216"/>
        <v/>
      </c>
    </row>
    <row r="591" spans="25:34" x14ac:dyDescent="0.2">
      <c r="Y591" s="211" t="s">
        <v>398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3"/>
      <c r="AF591" s="240"/>
      <c r="AG591" s="240"/>
      <c r="AH591" s="217" t="str">
        <f t="shared" si="216"/>
        <v/>
      </c>
    </row>
    <row r="592" spans="25:34" x14ac:dyDescent="0.2">
      <c r="Y592" s="211" t="s">
        <v>399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3"/>
      <c r="AF592" s="240"/>
      <c r="AG592" s="240"/>
      <c r="AH592" s="217" t="str">
        <f t="shared" si="216"/>
        <v/>
      </c>
    </row>
    <row r="593" spans="25:34" x14ac:dyDescent="0.2">
      <c r="Y593" s="211" t="s">
        <v>400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3"/>
      <c r="AF593" s="240"/>
      <c r="AG593" s="240"/>
      <c r="AH593" s="217" t="str">
        <f t="shared" si="216"/>
        <v/>
      </c>
    </row>
    <row r="594" spans="25:34" x14ac:dyDescent="0.2">
      <c r="Y594" s="211" t="s">
        <v>401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3"/>
      <c r="AF594" s="240"/>
      <c r="AG594" s="240"/>
      <c r="AH594" s="217" t="str">
        <f t="shared" si="216"/>
        <v/>
      </c>
    </row>
    <row r="595" spans="25:34" x14ac:dyDescent="0.2">
      <c r="Y595" s="211" t="s">
        <v>402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3"/>
      <c r="AF595" s="240"/>
      <c r="AG595" s="240"/>
      <c r="AH595" s="217" t="str">
        <f t="shared" si="216"/>
        <v/>
      </c>
    </row>
    <row r="596" spans="25:34" x14ac:dyDescent="0.2">
      <c r="Y596" s="211" t="s">
        <v>403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3"/>
      <c r="AF596" s="240"/>
      <c r="AG596" s="240"/>
      <c r="AH596" s="217" t="str">
        <f t="shared" si="216"/>
        <v/>
      </c>
    </row>
    <row r="597" spans="25:34" x14ac:dyDescent="0.2">
      <c r="Y597" s="211" t="s">
        <v>404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3"/>
      <c r="AF597" s="240"/>
      <c r="AG597" s="240"/>
      <c r="AH597" s="217" t="str">
        <f t="shared" si="216"/>
        <v/>
      </c>
    </row>
    <row r="598" spans="25:34" x14ac:dyDescent="0.2">
      <c r="Y598" s="211" t="s">
        <v>405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3"/>
      <c r="AF598" s="240"/>
      <c r="AG598" s="240"/>
      <c r="AH598" s="217" t="str">
        <f t="shared" si="216"/>
        <v/>
      </c>
    </row>
    <row r="599" spans="25:34" x14ac:dyDescent="0.2">
      <c r="Y599" s="211" t="s">
        <v>406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3"/>
      <c r="AF599" s="240"/>
      <c r="AG599" s="240"/>
      <c r="AH599" s="217" t="str">
        <f t="shared" si="216"/>
        <v/>
      </c>
    </row>
    <row r="600" spans="25:34" x14ac:dyDescent="0.2">
      <c r="Y600" s="211" t="s">
        <v>407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3"/>
      <c r="AF600" s="240"/>
      <c r="AG600" s="240"/>
      <c r="AH600" s="217" t="str">
        <f t="shared" si="216"/>
        <v/>
      </c>
    </row>
    <row r="601" spans="25:34" x14ac:dyDescent="0.2">
      <c r="Y601" s="211" t="s">
        <v>408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3"/>
      <c r="AF601" s="240"/>
      <c r="AG601" s="240"/>
      <c r="AH601" s="217" t="str">
        <f t="shared" si="216"/>
        <v/>
      </c>
    </row>
    <row r="602" spans="25:34" x14ac:dyDescent="0.2">
      <c r="Y602" s="211" t="s">
        <v>409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3"/>
      <c r="AF602" s="240"/>
      <c r="AG602" s="240"/>
      <c r="AH602" s="217" t="str">
        <f t="shared" si="216"/>
        <v/>
      </c>
    </row>
    <row r="603" spans="25:34" x14ac:dyDescent="0.2">
      <c r="Y603" s="211" t="s">
        <v>410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3"/>
      <c r="AF603" s="240"/>
      <c r="AG603" s="240"/>
      <c r="AH603" s="217" t="str">
        <f t="shared" si="216"/>
        <v/>
      </c>
    </row>
    <row r="604" spans="25:34" x14ac:dyDescent="0.2">
      <c r="Y604" s="211" t="s">
        <v>411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3"/>
      <c r="AF604" s="240"/>
      <c r="AG604" s="240"/>
      <c r="AH604" s="217" t="str">
        <f t="shared" si="216"/>
        <v/>
      </c>
    </row>
    <row r="605" spans="25:34" x14ac:dyDescent="0.2">
      <c r="Y605" s="211" t="s">
        <v>412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3"/>
      <c r="AF605" s="240"/>
      <c r="AG605" s="240"/>
      <c r="AH605" s="217" t="str">
        <f t="shared" si="216"/>
        <v/>
      </c>
    </row>
    <row r="606" spans="25:34" x14ac:dyDescent="0.2">
      <c r="Y606" s="211" t="s">
        <v>413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3"/>
      <c r="AF606" s="240"/>
      <c r="AG606" s="240"/>
      <c r="AH606" s="217" t="str">
        <f t="shared" si="216"/>
        <v/>
      </c>
    </row>
    <row r="607" spans="25:34" x14ac:dyDescent="0.2">
      <c r="Y607" s="211" t="s">
        <v>414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3"/>
      <c r="AF607" s="240"/>
      <c r="AG607" s="240"/>
      <c r="AH607" s="217" t="str">
        <f t="shared" si="216"/>
        <v/>
      </c>
    </row>
    <row r="608" spans="25:34" x14ac:dyDescent="0.2">
      <c r="Y608" s="211" t="s">
        <v>415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3"/>
      <c r="AF608" s="240"/>
      <c r="AG608" s="240"/>
      <c r="AH608" s="217" t="str">
        <f t="shared" si="216"/>
        <v/>
      </c>
    </row>
    <row r="609" spans="25:34" x14ac:dyDescent="0.2">
      <c r="Y609" s="211" t="s">
        <v>416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3"/>
      <c r="AF609" s="240"/>
      <c r="AG609" s="240"/>
      <c r="AH609" s="217" t="str">
        <f t="shared" si="216"/>
        <v/>
      </c>
    </row>
    <row r="610" spans="25:34" x14ac:dyDescent="0.2">
      <c r="Y610" s="211" t="s">
        <v>417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3"/>
      <c r="AF610" s="240"/>
      <c r="AG610" s="240"/>
      <c r="AH610" s="217" t="str">
        <f t="shared" ref="AH610:AH639" si="222">Z610</f>
        <v/>
      </c>
    </row>
    <row r="611" spans="25:34" x14ac:dyDescent="0.2">
      <c r="Y611" s="211" t="s">
        <v>418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3"/>
      <c r="AF611" s="240"/>
      <c r="AG611" s="240"/>
      <c r="AH611" s="217" t="str">
        <f t="shared" si="222"/>
        <v/>
      </c>
    </row>
    <row r="612" spans="25:34" x14ac:dyDescent="0.2">
      <c r="Y612" s="211" t="s">
        <v>419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3"/>
      <c r="AF612" s="240"/>
      <c r="AG612" s="240"/>
      <c r="AH612" s="217" t="str">
        <f t="shared" si="222"/>
        <v/>
      </c>
    </row>
    <row r="613" spans="25:34" x14ac:dyDescent="0.2">
      <c r="Y613" s="211" t="s">
        <v>420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3"/>
      <c r="AF613" s="240"/>
      <c r="AG613" s="240"/>
      <c r="AH613" s="217" t="str">
        <f t="shared" si="222"/>
        <v/>
      </c>
    </row>
    <row r="614" spans="25:34" x14ac:dyDescent="0.2">
      <c r="Y614" s="211" t="s">
        <v>421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3"/>
      <c r="AF614" s="240"/>
      <c r="AG614" s="240"/>
      <c r="AH614" s="217" t="str">
        <f t="shared" si="222"/>
        <v/>
      </c>
    </row>
    <row r="615" spans="25:34" x14ac:dyDescent="0.2">
      <c r="Y615" s="211" t="s">
        <v>422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3"/>
      <c r="AF615" s="240"/>
      <c r="AG615" s="240"/>
      <c r="AH615" s="217" t="str">
        <f t="shared" si="222"/>
        <v/>
      </c>
    </row>
    <row r="616" spans="25:34" x14ac:dyDescent="0.2">
      <c r="Y616" s="211" t="s">
        <v>423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3"/>
      <c r="AF616" s="240"/>
      <c r="AG616" s="240"/>
      <c r="AH616" s="217" t="str">
        <f t="shared" si="222"/>
        <v/>
      </c>
    </row>
    <row r="617" spans="25:34" x14ac:dyDescent="0.2">
      <c r="Y617" s="211" t="s">
        <v>424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3"/>
      <c r="AF617" s="240"/>
      <c r="AG617" s="240"/>
      <c r="AH617" s="217" t="str">
        <f t="shared" si="222"/>
        <v/>
      </c>
    </row>
    <row r="618" spans="25:34" x14ac:dyDescent="0.2">
      <c r="Y618" s="211" t="s">
        <v>425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3"/>
      <c r="AF618" s="240"/>
      <c r="AG618" s="240"/>
      <c r="AH618" s="217" t="str">
        <f t="shared" si="222"/>
        <v/>
      </c>
    </row>
    <row r="619" spans="25:34" x14ac:dyDescent="0.2">
      <c r="Y619" s="211" t="s">
        <v>426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3"/>
      <c r="AF619" s="240"/>
      <c r="AG619" s="240"/>
      <c r="AH619" s="217" t="str">
        <f t="shared" si="222"/>
        <v/>
      </c>
    </row>
    <row r="620" spans="25:34" x14ac:dyDescent="0.2">
      <c r="Y620" s="211" t="s">
        <v>427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3"/>
      <c r="AF620" s="240"/>
      <c r="AG620" s="240"/>
      <c r="AH620" s="217" t="str">
        <f t="shared" si="222"/>
        <v/>
      </c>
    </row>
    <row r="621" spans="25:34" x14ac:dyDescent="0.2">
      <c r="Y621" s="211" t="s">
        <v>428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3"/>
      <c r="AF621" s="240"/>
      <c r="AG621" s="240"/>
      <c r="AH621" s="217" t="str">
        <f t="shared" si="222"/>
        <v/>
      </c>
    </row>
    <row r="622" spans="25:34" x14ac:dyDescent="0.2">
      <c r="Y622" s="211" t="s">
        <v>429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3"/>
      <c r="AF622" s="240"/>
      <c r="AG622" s="240"/>
      <c r="AH622" s="217" t="str">
        <f t="shared" si="222"/>
        <v/>
      </c>
    </row>
    <row r="623" spans="25:34" x14ac:dyDescent="0.2">
      <c r="Y623" s="211" t="s">
        <v>430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3"/>
      <c r="AF623" s="240"/>
      <c r="AG623" s="240"/>
      <c r="AH623" s="217" t="str">
        <f t="shared" si="222"/>
        <v/>
      </c>
    </row>
    <row r="624" spans="25:34" x14ac:dyDescent="0.2">
      <c r="Y624" s="211" t="s">
        <v>431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3"/>
      <c r="AF624" s="240"/>
      <c r="AG624" s="240"/>
      <c r="AH624" s="217" t="str">
        <f t="shared" si="222"/>
        <v/>
      </c>
    </row>
    <row r="625" spans="25:34" x14ac:dyDescent="0.2">
      <c r="Y625" s="211" t="s">
        <v>432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3"/>
      <c r="AF625" s="240"/>
      <c r="AG625" s="240"/>
      <c r="AH625" s="217" t="str">
        <f t="shared" si="222"/>
        <v/>
      </c>
    </row>
    <row r="626" spans="25:34" x14ac:dyDescent="0.2">
      <c r="Y626" s="211" t="s">
        <v>433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3"/>
      <c r="AF626" s="240"/>
      <c r="AG626" s="240"/>
      <c r="AH626" s="217" t="str">
        <f t="shared" si="222"/>
        <v/>
      </c>
    </row>
    <row r="627" spans="25:34" x14ac:dyDescent="0.2">
      <c r="Y627" s="211" t="s">
        <v>434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3"/>
      <c r="AF627" s="240"/>
      <c r="AG627" s="240"/>
      <c r="AH627" s="217" t="str">
        <f t="shared" si="222"/>
        <v/>
      </c>
    </row>
    <row r="628" spans="25:34" x14ac:dyDescent="0.2">
      <c r="Y628" s="211" t="s">
        <v>435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3"/>
      <c r="AF628" s="240"/>
      <c r="AG628" s="240"/>
      <c r="AH628" s="217" t="str">
        <f t="shared" si="222"/>
        <v/>
      </c>
    </row>
    <row r="629" spans="25:34" x14ac:dyDescent="0.2">
      <c r="Y629" s="211" t="s">
        <v>436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3"/>
      <c r="AF629" s="240"/>
      <c r="AG629" s="240"/>
      <c r="AH629" s="217" t="str">
        <f t="shared" si="222"/>
        <v/>
      </c>
    </row>
    <row r="630" spans="25:34" x14ac:dyDescent="0.2">
      <c r="Y630" s="211" t="s">
        <v>437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3"/>
      <c r="AF630" s="240"/>
      <c r="AG630" s="240"/>
      <c r="AH630" s="217" t="str">
        <f t="shared" si="222"/>
        <v/>
      </c>
    </row>
    <row r="631" spans="25:34" x14ac:dyDescent="0.2">
      <c r="Y631" s="211" t="s">
        <v>438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3"/>
      <c r="AF631" s="240"/>
      <c r="AG631" s="240"/>
      <c r="AH631" s="217" t="str">
        <f t="shared" si="222"/>
        <v/>
      </c>
    </row>
    <row r="632" spans="25:34" x14ac:dyDescent="0.2">
      <c r="Y632" s="211" t="s">
        <v>439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3"/>
      <c r="AF632" s="240"/>
      <c r="AG632" s="240"/>
      <c r="AH632" s="217" t="str">
        <f t="shared" si="222"/>
        <v/>
      </c>
    </row>
    <row r="633" spans="25:34" x14ac:dyDescent="0.2">
      <c r="Y633" s="211" t="s">
        <v>440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3"/>
      <c r="AF633" s="240"/>
      <c r="AG633" s="240"/>
      <c r="AH633" s="217" t="str">
        <f t="shared" si="222"/>
        <v/>
      </c>
    </row>
    <row r="634" spans="25:34" x14ac:dyDescent="0.2">
      <c r="Y634" s="211" t="s">
        <v>441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3"/>
      <c r="AF634" s="240"/>
      <c r="AG634" s="240"/>
      <c r="AH634" s="217" t="str">
        <f t="shared" si="222"/>
        <v/>
      </c>
    </row>
    <row r="635" spans="25:34" x14ac:dyDescent="0.2">
      <c r="Y635" s="211" t="s">
        <v>442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3"/>
      <c r="AF635" s="240"/>
      <c r="AG635" s="240"/>
      <c r="AH635" s="217" t="str">
        <f t="shared" si="222"/>
        <v/>
      </c>
    </row>
    <row r="636" spans="25:34" x14ac:dyDescent="0.2">
      <c r="Y636" s="211" t="s">
        <v>443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3"/>
      <c r="AF636" s="240"/>
      <c r="AG636" s="240"/>
      <c r="AH636" s="217" t="str">
        <f t="shared" si="222"/>
        <v/>
      </c>
    </row>
    <row r="637" spans="25:34" x14ac:dyDescent="0.2">
      <c r="Y637" s="211" t="s">
        <v>444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3"/>
      <c r="AF637" s="240"/>
      <c r="AG637" s="240"/>
      <c r="AH637" s="217" t="str">
        <f t="shared" si="222"/>
        <v/>
      </c>
    </row>
    <row r="638" spans="25:34" x14ac:dyDescent="0.2">
      <c r="Y638" s="211" t="s">
        <v>445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3"/>
      <c r="AF638" s="240"/>
      <c r="AG638" s="240"/>
      <c r="AH638" s="217" t="str">
        <f t="shared" si="222"/>
        <v/>
      </c>
    </row>
    <row r="639" spans="25:34" ht="12.75" thickBot="1" x14ac:dyDescent="0.25">
      <c r="Y639" s="244" t="s">
        <v>446</v>
      </c>
      <c r="Z639" s="322" t="str">
        <f t="shared" si="217"/>
        <v/>
      </c>
      <c r="AA639" s="246">
        <f t="shared" si="218"/>
        <v>0</v>
      </c>
      <c r="AB639" s="246" t="str">
        <f t="shared" si="219"/>
        <v/>
      </c>
      <c r="AC639" s="323" t="str">
        <f t="shared" si="220"/>
        <v/>
      </c>
      <c r="AD639" s="249" t="str">
        <f t="shared" si="221"/>
        <v/>
      </c>
      <c r="AE639" s="324"/>
      <c r="AF639" s="325"/>
      <c r="AG639" s="325"/>
      <c r="AH639" s="251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8" priority="1">
      <formula>OR(AND($B402=$B401,$C401&lt;&gt;""),AND($B402=$B403,$C403&lt;&gt;""))</formula>
    </cfRule>
  </conditionalFormatting>
  <conditionalFormatting sqref="B434:T434">
    <cfRule type="expression" dxfId="47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D88A-245F-490E-A614-C2A66F0EABC8}">
  <dimension ref="A1:CB640"/>
  <sheetViews>
    <sheetView topLeftCell="A46" zoomScaleNormal="100" workbookViewId="0">
      <selection activeCell="C81" sqref="C81"/>
    </sheetView>
  </sheetViews>
  <sheetFormatPr baseColWidth="10" defaultColWidth="2.7109375" defaultRowHeight="12" x14ac:dyDescent="0.2"/>
  <cols>
    <col min="1" max="1" width="6.5703125" style="238" customWidth="1"/>
    <col min="2" max="2" width="7.42578125" style="238" customWidth="1"/>
    <col min="3" max="3" width="17.42578125" style="238" customWidth="1"/>
    <col min="4" max="4" width="8.85546875" style="238" customWidth="1"/>
    <col min="5" max="5" width="8" style="238" customWidth="1"/>
    <col min="6" max="6" width="7.85546875" style="238" customWidth="1"/>
    <col min="7" max="7" width="7.140625" style="238" customWidth="1"/>
    <col min="8" max="9" width="18.7109375" style="238" customWidth="1"/>
    <col min="10" max="10" width="8.28515625" style="238" customWidth="1"/>
    <col min="11" max="11" width="7.42578125" style="238" customWidth="1"/>
    <col min="12" max="12" width="15.5703125" style="238" customWidth="1"/>
    <col min="13" max="13" width="7.42578125" style="238" customWidth="1"/>
    <col min="14" max="15" width="7.140625" style="238" customWidth="1"/>
    <col min="16" max="16" width="12.42578125" style="238" customWidth="1"/>
    <col min="17" max="17" width="6.7109375" style="238" customWidth="1"/>
    <col min="18" max="18" width="17.5703125" style="238" customWidth="1"/>
    <col min="19" max="19" width="7.42578125" style="238" customWidth="1"/>
    <col min="20" max="20" width="6" style="238" customWidth="1"/>
    <col min="21" max="21" width="7.140625" style="238" customWidth="1"/>
    <col min="22" max="22" width="17.5703125" style="238" customWidth="1"/>
    <col min="23" max="23" width="21.140625" style="238" customWidth="1"/>
    <col min="24" max="24" width="8.42578125" style="238" customWidth="1"/>
    <col min="25" max="25" width="9.85546875" style="238" customWidth="1"/>
    <col min="26" max="26" width="14.42578125" style="238" customWidth="1"/>
    <col min="27" max="27" width="8.7109375" style="238" customWidth="1"/>
    <col min="28" max="28" width="8.85546875" style="238" customWidth="1"/>
    <col min="29" max="29" width="12.5703125" style="238" customWidth="1"/>
    <col min="30" max="30" width="10.5703125" style="238" customWidth="1"/>
    <col min="31" max="31" width="12.85546875" style="238" customWidth="1"/>
    <col min="32" max="32" width="8" style="238" customWidth="1"/>
    <col min="33" max="33" width="9" style="238" customWidth="1"/>
    <col min="34" max="34" width="16.140625" style="238" customWidth="1"/>
    <col min="35" max="35" width="9.28515625" style="238" customWidth="1"/>
    <col min="36" max="36" width="8" style="238" customWidth="1"/>
    <col min="37" max="39" width="4.7109375" style="238" customWidth="1"/>
    <col min="40" max="40" width="8.5703125" style="238" customWidth="1"/>
    <col min="41" max="41" width="9" style="238" customWidth="1"/>
    <col min="42" max="43" width="4.7109375" style="238" customWidth="1"/>
    <col min="44" max="44" width="7.5703125" style="238" customWidth="1"/>
    <col min="45" max="45" width="8.42578125" style="238" customWidth="1"/>
    <col min="46" max="69" width="4.7109375" style="238" customWidth="1"/>
    <col min="70" max="70" width="13.7109375" style="238" customWidth="1"/>
    <col min="71" max="80" width="6.7109375" style="238" customWidth="1"/>
    <col min="81" max="16384" width="2.7109375" style="238"/>
  </cols>
  <sheetData>
    <row r="1" spans="1:42" s="137" customFormat="1" ht="15.75" x14ac:dyDescent="0.2">
      <c r="A1" s="343" t="s">
        <v>447</v>
      </c>
      <c r="B1" s="343"/>
      <c r="D1" s="344" t="s">
        <v>168</v>
      </c>
      <c r="E1" s="344"/>
      <c r="F1" s="344"/>
      <c r="G1" s="344"/>
      <c r="H1" s="344"/>
      <c r="I1" s="344"/>
    </row>
    <row r="2" spans="1:42" s="137" customFormat="1" x14ac:dyDescent="0.2">
      <c r="A2" s="345">
        <v>45461</v>
      </c>
      <c r="B2" s="345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98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137" customFormat="1" ht="12.75" thickTop="1" x14ac:dyDescent="0.2">
      <c r="A4" s="145"/>
      <c r="B4" s="139">
        <v>1</v>
      </c>
      <c r="C4" s="146">
        <f>RANK(D4,$D$4:$D$12,1)</f>
        <v>6</v>
      </c>
      <c r="D4" s="138">
        <f>E4+ROW()/1000+(F4="")*10</f>
        <v>6.0039999999999996</v>
      </c>
      <c r="E4" s="147">
        <f>IF($AI$15,RANK(AH17,AH$17:AH$25,1),RANK(X17,X$17:X$25,1))</f>
        <v>6</v>
      </c>
      <c r="F4" s="148" t="str">
        <f t="shared" ref="F4:F12" si="1">$R64</f>
        <v>Kickers Offenbach</v>
      </c>
      <c r="G4" s="139">
        <f t="shared" ref="G4:G12" si="2">SUMIFS($X$64:$X$351,$V$64:$V$351,$F4)+SUMIFS($Y$64:$Y$351,$W$64:$W$351,$F4)</f>
        <v>9</v>
      </c>
      <c r="H4" s="139">
        <f t="shared" ref="H4:H12" si="3">SUMIFS($Y$64:$Y$351,$V$64:$V$351,$F4)+SUMIFS($X$64:$X$351,$W$64:$W$351,$F4)</f>
        <v>14</v>
      </c>
      <c r="I4" s="138">
        <f t="shared" ref="I4:I12" si="4">G4-H4</f>
        <v>-5</v>
      </c>
      <c r="J4" s="139">
        <f>$L4*$E$72+$M4+$E81</f>
        <v>2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0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3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4</v>
      </c>
      <c r="D5" s="138">
        <f t="shared" ref="D5:D12" si="12">E5+ROW()/1000+(F5="")*10</f>
        <v>4.0049999999999999</v>
      </c>
      <c r="E5" s="147">
        <f t="shared" ref="E5:E12" si="13">IF($AI$15,RANK(AH18,AH$17:AH$25,1),RANK(X18,X$17:X$25,1))</f>
        <v>4</v>
      </c>
      <c r="F5" s="148" t="str">
        <f t="shared" si="1"/>
        <v>SSV Wildeck</v>
      </c>
      <c r="G5" s="139">
        <f t="shared" si="2"/>
        <v>7</v>
      </c>
      <c r="H5" s="139">
        <f t="shared" si="3"/>
        <v>15</v>
      </c>
      <c r="I5" s="138">
        <f t="shared" si="4"/>
        <v>-8</v>
      </c>
      <c r="J5" s="139">
        <f t="shared" ref="J5:J12" si="14">$L5*$E$72+$M5+$E82</f>
        <v>6</v>
      </c>
      <c r="K5" s="139">
        <f t="shared" ref="K5:K11" si="15">L5+M5+N5</f>
        <v>5</v>
      </c>
      <c r="L5" s="139">
        <f t="shared" si="5"/>
        <v>2</v>
      </c>
      <c r="M5" s="139">
        <f t="shared" si="6"/>
        <v>0</v>
      </c>
      <c r="N5" s="139">
        <f t="shared" si="7"/>
        <v>3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1</v>
      </c>
      <c r="D6" s="138">
        <f t="shared" si="12"/>
        <v>1.006</v>
      </c>
      <c r="E6" s="147">
        <f t="shared" si="13"/>
        <v>1</v>
      </c>
      <c r="F6" s="148" t="str">
        <f t="shared" si="1"/>
        <v>Borussia Dortmund</v>
      </c>
      <c r="G6" s="139">
        <f t="shared" si="2"/>
        <v>17</v>
      </c>
      <c r="H6" s="139">
        <f t="shared" si="3"/>
        <v>3</v>
      </c>
      <c r="I6" s="138">
        <f t="shared" si="4"/>
        <v>14</v>
      </c>
      <c r="J6" s="139">
        <f t="shared" si="14"/>
        <v>13</v>
      </c>
      <c r="K6" s="139">
        <f t="shared" si="15"/>
        <v>5</v>
      </c>
      <c r="L6" s="139">
        <f t="shared" si="5"/>
        <v>4</v>
      </c>
      <c r="M6" s="139">
        <f t="shared" si="6"/>
        <v>1</v>
      </c>
      <c r="N6" s="139">
        <f t="shared" si="7"/>
        <v>0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5</v>
      </c>
      <c r="D7" s="138">
        <f t="shared" si="12"/>
        <v>5.0069999999999997</v>
      </c>
      <c r="E7" s="147">
        <f t="shared" si="13"/>
        <v>5</v>
      </c>
      <c r="F7" s="148" t="str">
        <f t="shared" si="1"/>
        <v>HSV</v>
      </c>
      <c r="G7" s="139">
        <f t="shared" si="2"/>
        <v>6</v>
      </c>
      <c r="H7" s="139">
        <f t="shared" si="3"/>
        <v>16</v>
      </c>
      <c r="I7" s="138">
        <f t="shared" si="4"/>
        <v>-10</v>
      </c>
      <c r="J7" s="139">
        <f t="shared" si="14"/>
        <v>4</v>
      </c>
      <c r="K7" s="139">
        <f t="shared" si="15"/>
        <v>5</v>
      </c>
      <c r="L7" s="139">
        <f t="shared" si="5"/>
        <v>1</v>
      </c>
      <c r="M7" s="139">
        <f t="shared" si="6"/>
        <v>1</v>
      </c>
      <c r="N7" s="139">
        <f t="shared" si="7"/>
        <v>3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2</v>
      </c>
      <c r="D8" s="138">
        <f t="shared" si="12"/>
        <v>2.008</v>
      </c>
      <c r="E8" s="147">
        <f t="shared" si="13"/>
        <v>2</v>
      </c>
      <c r="F8" s="148" t="str">
        <f t="shared" si="1"/>
        <v>FV Lübeck</v>
      </c>
      <c r="G8" s="139">
        <f t="shared" si="2"/>
        <v>15</v>
      </c>
      <c r="H8" s="139">
        <f t="shared" si="3"/>
        <v>13</v>
      </c>
      <c r="I8" s="138">
        <f t="shared" si="4"/>
        <v>2</v>
      </c>
      <c r="J8" s="139">
        <f t="shared" si="14"/>
        <v>9</v>
      </c>
      <c r="K8" s="139">
        <f t="shared" si="15"/>
        <v>5</v>
      </c>
      <c r="L8" s="139">
        <f t="shared" si="5"/>
        <v>3</v>
      </c>
      <c r="M8" s="139">
        <f t="shared" si="6"/>
        <v>0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3</v>
      </c>
      <c r="D9" s="138">
        <f t="shared" si="12"/>
        <v>3.0089999999999999</v>
      </c>
      <c r="E9" s="147">
        <f t="shared" si="13"/>
        <v>3</v>
      </c>
      <c r="F9" s="148" t="str">
        <f t="shared" si="1"/>
        <v>FC Brügge</v>
      </c>
      <c r="G9" s="139">
        <f t="shared" si="2"/>
        <v>13</v>
      </c>
      <c r="H9" s="139">
        <f t="shared" si="3"/>
        <v>6</v>
      </c>
      <c r="I9" s="138">
        <f t="shared" si="4"/>
        <v>7</v>
      </c>
      <c r="J9" s="139">
        <f t="shared" si="14"/>
        <v>8</v>
      </c>
      <c r="K9" s="139">
        <f t="shared" si="15"/>
        <v>5</v>
      </c>
      <c r="L9" s="139">
        <f t="shared" si="5"/>
        <v>2</v>
      </c>
      <c r="M9" s="139">
        <f t="shared" si="6"/>
        <v>2</v>
      </c>
      <c r="N9" s="139">
        <f t="shared" si="7"/>
        <v>1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9" t="s">
        <v>107</v>
      </c>
      <c r="AE15" s="350"/>
      <c r="AF15" s="350"/>
      <c r="AG15" s="350"/>
      <c r="AH15" s="351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103</v>
      </c>
      <c r="Y16" s="2" t="s">
        <v>108</v>
      </c>
      <c r="Z16" s="159" t="s">
        <v>109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105</v>
      </c>
      <c r="AF16" s="139" t="s">
        <v>105</v>
      </c>
      <c r="AG16" s="139" t="s">
        <v>106</v>
      </c>
      <c r="AH16" s="159" t="s">
        <v>103</v>
      </c>
    </row>
    <row r="17" spans="2:80" s="137" customFormat="1" ht="12.75" thickTop="1" x14ac:dyDescent="0.2">
      <c r="C17" s="137" t="str">
        <f t="shared" ref="C17:C25" si="33">$R64</f>
        <v>Kickers Offenbach</v>
      </c>
      <c r="D17" s="139">
        <f t="shared" ref="D17:G25" si="34">K4</f>
        <v>5</v>
      </c>
      <c r="E17" s="139">
        <f t="shared" si="34"/>
        <v>0</v>
      </c>
      <c r="F17" s="139">
        <f t="shared" si="34"/>
        <v>2</v>
      </c>
      <c r="G17" s="139">
        <f t="shared" si="34"/>
        <v>3</v>
      </c>
      <c r="H17" s="139">
        <f t="shared" ref="H17:K25" si="35">G4</f>
        <v>9</v>
      </c>
      <c r="I17" s="139">
        <f t="shared" si="35"/>
        <v>14</v>
      </c>
      <c r="J17" s="138">
        <f t="shared" si="35"/>
        <v>-5</v>
      </c>
      <c r="K17" s="139">
        <f t="shared" si="35"/>
        <v>2</v>
      </c>
      <c r="L17" s="160">
        <f t="shared" ref="L17:L25" si="36">K17*$L$64+(J17+$N$65)*$L$65+H17*$L$66</f>
        <v>2495009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6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6.0108999999999995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6</v>
      </c>
      <c r="AE17" s="160">
        <f>(J17+$N$65)*$L$65+H17*$L$66</f>
        <v>495009</v>
      </c>
      <c r="AF17" s="139">
        <f>RANK($AE17,$AE$17:$AE$25)</f>
        <v>7</v>
      </c>
      <c r="AG17" s="139">
        <f>RANK($W17,$W$17:$W$25)</f>
        <v>1</v>
      </c>
      <c r="AH17" s="167">
        <f>AD17+AG17/100+AF17/10000+(10-Y17)/1000000</f>
        <v>6.0107099999999996</v>
      </c>
      <c r="AI17" s="139"/>
    </row>
    <row r="18" spans="2:80" s="137" customFormat="1" x14ac:dyDescent="0.2">
      <c r="C18" s="137" t="str">
        <f t="shared" si="33"/>
        <v>SSV Wildeck</v>
      </c>
      <c r="D18" s="139">
        <f t="shared" si="34"/>
        <v>5</v>
      </c>
      <c r="E18" s="139">
        <f t="shared" si="34"/>
        <v>2</v>
      </c>
      <c r="F18" s="139">
        <f t="shared" si="34"/>
        <v>0</v>
      </c>
      <c r="G18" s="139">
        <f t="shared" si="34"/>
        <v>3</v>
      </c>
      <c r="H18" s="139">
        <f t="shared" si="35"/>
        <v>7</v>
      </c>
      <c r="I18" s="139">
        <f t="shared" si="35"/>
        <v>15</v>
      </c>
      <c r="J18" s="138">
        <f t="shared" si="35"/>
        <v>-8</v>
      </c>
      <c r="K18" s="139">
        <f t="shared" si="35"/>
        <v>6</v>
      </c>
      <c r="L18" s="160">
        <f t="shared" si="36"/>
        <v>6492007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4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4.0108999999999995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4</v>
      </c>
      <c r="AE18" s="160">
        <f t="shared" ref="AE18:AE25" si="54">(J18+$N$65)*$L$65+H18*$L$66</f>
        <v>492007</v>
      </c>
      <c r="AF18" s="139">
        <f t="shared" ref="AF18:AF25" si="55">RANK($AE18,$AE$17:$AE$25)</f>
        <v>8</v>
      </c>
      <c r="AG18" s="139">
        <f t="shared" ref="AG18:AG25" si="56">RANK($W18,$W$17:$W$25)</f>
        <v>1</v>
      </c>
      <c r="AH18" s="171">
        <f t="shared" ref="AH18:AH25" si="57">AD18+AG18/100+AF18/10000+(10-Y18)/1000000</f>
        <v>4.0108099999999993</v>
      </c>
      <c r="AI18" s="139"/>
    </row>
    <row r="19" spans="2:80" s="137" customFormat="1" x14ac:dyDescent="0.2">
      <c r="C19" s="137" t="str">
        <f t="shared" si="33"/>
        <v>Borussia Dortmund</v>
      </c>
      <c r="D19" s="139">
        <f t="shared" si="34"/>
        <v>5</v>
      </c>
      <c r="E19" s="139">
        <f t="shared" si="34"/>
        <v>4</v>
      </c>
      <c r="F19" s="139">
        <f t="shared" si="34"/>
        <v>1</v>
      </c>
      <c r="G19" s="139">
        <f t="shared" si="34"/>
        <v>0</v>
      </c>
      <c r="H19" s="139">
        <f t="shared" si="35"/>
        <v>17</v>
      </c>
      <c r="I19" s="139">
        <f t="shared" si="35"/>
        <v>3</v>
      </c>
      <c r="J19" s="138">
        <f t="shared" si="35"/>
        <v>14</v>
      </c>
      <c r="K19" s="139">
        <f t="shared" si="35"/>
        <v>13</v>
      </c>
      <c r="L19" s="160">
        <f t="shared" si="36"/>
        <v>13514017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1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1.0108999999999999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1</v>
      </c>
      <c r="AE19" s="160">
        <f t="shared" si="54"/>
        <v>514017</v>
      </c>
      <c r="AF19" s="139">
        <f t="shared" si="55"/>
        <v>1</v>
      </c>
      <c r="AG19" s="139">
        <f t="shared" si="56"/>
        <v>1</v>
      </c>
      <c r="AH19" s="171">
        <f t="shared" si="57"/>
        <v>1.0101100000000001</v>
      </c>
      <c r="AI19" s="139"/>
    </row>
    <row r="20" spans="2:80" s="137" customFormat="1" x14ac:dyDescent="0.2">
      <c r="C20" s="137" t="str">
        <f t="shared" si="33"/>
        <v>HSV</v>
      </c>
      <c r="D20" s="139">
        <f t="shared" si="34"/>
        <v>5</v>
      </c>
      <c r="E20" s="139">
        <f t="shared" si="34"/>
        <v>1</v>
      </c>
      <c r="F20" s="139">
        <f t="shared" si="34"/>
        <v>1</v>
      </c>
      <c r="G20" s="139">
        <f t="shared" si="34"/>
        <v>3</v>
      </c>
      <c r="H20" s="139">
        <f t="shared" si="35"/>
        <v>6</v>
      </c>
      <c r="I20" s="139">
        <f t="shared" si="35"/>
        <v>16</v>
      </c>
      <c r="J20" s="138">
        <f t="shared" si="35"/>
        <v>-10</v>
      </c>
      <c r="K20" s="139">
        <f t="shared" si="35"/>
        <v>4</v>
      </c>
      <c r="L20" s="160">
        <f t="shared" si="36"/>
        <v>4490006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5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5.0108999999999995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5</v>
      </c>
      <c r="AE20" s="160">
        <f t="shared" si="54"/>
        <v>490006</v>
      </c>
      <c r="AF20" s="139">
        <f t="shared" si="55"/>
        <v>9</v>
      </c>
      <c r="AG20" s="139">
        <f t="shared" si="56"/>
        <v>1</v>
      </c>
      <c r="AH20" s="171">
        <f t="shared" si="57"/>
        <v>5.0109099999999991</v>
      </c>
      <c r="AI20" s="139"/>
    </row>
    <row r="21" spans="2:80" s="137" customFormat="1" x14ac:dyDescent="0.2">
      <c r="C21" s="137" t="str">
        <f t="shared" si="33"/>
        <v>FV Lübeck</v>
      </c>
      <c r="D21" s="139">
        <f t="shared" si="34"/>
        <v>5</v>
      </c>
      <c r="E21" s="139">
        <f t="shared" si="34"/>
        <v>3</v>
      </c>
      <c r="F21" s="139">
        <f t="shared" si="34"/>
        <v>0</v>
      </c>
      <c r="G21" s="139">
        <f t="shared" si="34"/>
        <v>2</v>
      </c>
      <c r="H21" s="139">
        <f t="shared" si="35"/>
        <v>15</v>
      </c>
      <c r="I21" s="139">
        <f t="shared" si="35"/>
        <v>13</v>
      </c>
      <c r="J21" s="138">
        <f t="shared" si="35"/>
        <v>2</v>
      </c>
      <c r="K21" s="139">
        <f t="shared" si="35"/>
        <v>9</v>
      </c>
      <c r="L21" s="160">
        <f t="shared" si="36"/>
        <v>9502015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2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2.0108999999999999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2</v>
      </c>
      <c r="AE21" s="160">
        <f t="shared" si="54"/>
        <v>502015</v>
      </c>
      <c r="AF21" s="139">
        <f t="shared" si="55"/>
        <v>3</v>
      </c>
      <c r="AG21" s="139">
        <f t="shared" si="56"/>
        <v>1</v>
      </c>
      <c r="AH21" s="171">
        <f t="shared" si="57"/>
        <v>2.01031</v>
      </c>
      <c r="AI21" s="139"/>
    </row>
    <row r="22" spans="2:80" s="137" customFormat="1" x14ac:dyDescent="0.2">
      <c r="C22" s="137" t="str">
        <f t="shared" si="33"/>
        <v>FC Brügge</v>
      </c>
      <c r="D22" s="139">
        <f t="shared" si="34"/>
        <v>5</v>
      </c>
      <c r="E22" s="139">
        <f t="shared" si="34"/>
        <v>2</v>
      </c>
      <c r="F22" s="139">
        <f t="shared" si="34"/>
        <v>2</v>
      </c>
      <c r="G22" s="139">
        <f t="shared" si="34"/>
        <v>1</v>
      </c>
      <c r="H22" s="139">
        <f t="shared" si="35"/>
        <v>13</v>
      </c>
      <c r="I22" s="139">
        <f t="shared" si="35"/>
        <v>6</v>
      </c>
      <c r="J22" s="138">
        <f t="shared" si="35"/>
        <v>7</v>
      </c>
      <c r="K22" s="139">
        <f t="shared" si="35"/>
        <v>8</v>
      </c>
      <c r="L22" s="160">
        <f t="shared" si="36"/>
        <v>8507013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3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3.0108999999999999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3</v>
      </c>
      <c r="AE22" s="160">
        <f t="shared" si="54"/>
        <v>507013</v>
      </c>
      <c r="AF22" s="139">
        <f t="shared" si="55"/>
        <v>2</v>
      </c>
      <c r="AG22" s="139">
        <f t="shared" si="56"/>
        <v>1</v>
      </c>
      <c r="AH22" s="171">
        <f t="shared" si="57"/>
        <v>3.0102099999999998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52">
        <v>1</v>
      </c>
      <c r="F29" s="353"/>
      <c r="G29" s="353"/>
      <c r="H29" s="353"/>
      <c r="I29" s="353"/>
      <c r="J29" s="353"/>
      <c r="K29" s="353"/>
      <c r="L29" s="354"/>
      <c r="M29" s="355">
        <v>2</v>
      </c>
      <c r="N29" s="353"/>
      <c r="O29" s="353"/>
      <c r="P29" s="353"/>
      <c r="Q29" s="353"/>
      <c r="R29" s="353"/>
      <c r="S29" s="353"/>
      <c r="T29" s="354"/>
      <c r="U29" s="355">
        <v>3</v>
      </c>
      <c r="V29" s="353"/>
      <c r="W29" s="353"/>
      <c r="X29" s="353"/>
      <c r="Y29" s="353"/>
      <c r="Z29" s="353"/>
      <c r="AA29" s="353"/>
      <c r="AB29" s="354"/>
      <c r="AC29" s="355">
        <v>4</v>
      </c>
      <c r="AD29" s="353"/>
      <c r="AE29" s="353"/>
      <c r="AF29" s="353"/>
      <c r="AG29" s="353"/>
      <c r="AH29" s="353"/>
      <c r="AI29" s="353"/>
      <c r="AJ29" s="354"/>
      <c r="AK29" s="355">
        <v>5</v>
      </c>
      <c r="AL29" s="353"/>
      <c r="AM29" s="353"/>
      <c r="AN29" s="353"/>
      <c r="AO29" s="353"/>
      <c r="AP29" s="353"/>
      <c r="AQ29" s="353"/>
      <c r="AR29" s="354"/>
      <c r="AS29" s="355">
        <v>6</v>
      </c>
      <c r="AT29" s="353"/>
      <c r="AU29" s="353"/>
      <c r="AV29" s="353"/>
      <c r="AW29" s="353"/>
      <c r="AX29" s="353"/>
      <c r="AY29" s="353"/>
      <c r="AZ29" s="354"/>
      <c r="BA29" s="355">
        <v>7</v>
      </c>
      <c r="BB29" s="353"/>
      <c r="BC29" s="353"/>
      <c r="BD29" s="353"/>
      <c r="BE29" s="353"/>
      <c r="BF29" s="353"/>
      <c r="BG29" s="353"/>
      <c r="BH29" s="354"/>
      <c r="BI29" s="355">
        <v>8</v>
      </c>
      <c r="BJ29" s="353"/>
      <c r="BK29" s="353"/>
      <c r="BL29" s="353"/>
      <c r="BM29" s="353"/>
      <c r="BN29" s="353"/>
      <c r="BO29" s="353"/>
      <c r="BP29" s="356"/>
      <c r="BQ29" s="138"/>
      <c r="BR29" s="176" t="s">
        <v>76</v>
      </c>
      <c r="BS29" s="137" t="str">
        <f>$F$4</f>
        <v>Kickers Offenbach</v>
      </c>
      <c r="BT29" s="137" t="str">
        <f>$F$5</f>
        <v>SSV Wildeck</v>
      </c>
      <c r="BU29" s="137" t="str">
        <f>$F$6</f>
        <v>Borussia Dortmund</v>
      </c>
      <c r="BV29" s="137" t="str">
        <f>$F$7</f>
        <v>HSV</v>
      </c>
      <c r="BW29" s="137" t="str">
        <f>$F$8</f>
        <v>FV Lübeck</v>
      </c>
      <c r="BX29" s="137" t="str">
        <f>$F$9</f>
        <v>FC Brügge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142</v>
      </c>
    </row>
    <row r="30" spans="2:80" s="137" customFormat="1" x14ac:dyDescent="0.2">
      <c r="C30" s="137" t="str">
        <f t="shared" ref="C30:C38" si="58">$R64</f>
        <v>Kickers Offenbach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Kickers Offenbach</v>
      </c>
      <c r="BS30" s="180"/>
      <c r="BT30" s="181">
        <f t="shared" ref="BT30:CA30" si="60">SUMIFS($X$64:$X$351,$V$64:$V$351,$BR30,$W$64:$W$351,BT$29)+SUMIFS($Y$64:$Y$351,$W$64:$W$351,$BR30,$V$64:$V$351,BT$29)</f>
        <v>1</v>
      </c>
      <c r="BU30" s="181">
        <f t="shared" si="60"/>
        <v>1</v>
      </c>
      <c r="BV30" s="181">
        <f t="shared" si="60"/>
        <v>3</v>
      </c>
      <c r="BW30" s="181">
        <f t="shared" si="60"/>
        <v>1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SSV Wildeck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SSV Wildeck</v>
      </c>
      <c r="BS31" s="182">
        <f t="shared" ref="BS31:BS38" si="61">SUMIFS($X$64:$X$351,$V$64:$V$351,$BR31,$W$64:$W$351,BS$29)+SUMIFS($Y$64:$Y$351,$W$64:$W$351,$BR31,$V$64:$V$351,BS$29)</f>
        <v>2</v>
      </c>
      <c r="BT31" s="180"/>
      <c r="BU31" s="181">
        <f t="shared" ref="BU31:CA31" si="62">SUMIFS($X$64:$X$351,$V$64:$V$351,$BR31,$W$64:$W$351,BU$29)+SUMIFS($Y$64:$Y$351,$W$64:$W$351,$BR31,$V$64:$V$351,BU$29)</f>
        <v>0</v>
      </c>
      <c r="BV31" s="181">
        <f t="shared" si="62"/>
        <v>3</v>
      </c>
      <c r="BW31" s="181">
        <f t="shared" si="62"/>
        <v>2</v>
      </c>
      <c r="BX31" s="181">
        <f t="shared" si="62"/>
        <v>0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Borussia Dortmund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Borussia Dortmund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6</v>
      </c>
      <c r="BU32" s="180"/>
      <c r="BV32" s="181">
        <f t="shared" ref="BV32:CA32" si="64">SUMIFS($X$64:$X$351,$V$64:$V$351,$BR32,$W$64:$W$351,BV$29)+SUMIFS($Y$64:$Y$351,$W$64:$W$351,$BR32,$V$64:$V$351,BV$29)</f>
        <v>4</v>
      </c>
      <c r="BW32" s="181">
        <f t="shared" si="64"/>
        <v>4</v>
      </c>
      <c r="BX32" s="181">
        <f t="shared" si="64"/>
        <v>0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HSV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HSV</v>
      </c>
      <c r="BS33" s="182">
        <f t="shared" si="61"/>
        <v>3</v>
      </c>
      <c r="BT33" s="182">
        <f t="shared" si="63"/>
        <v>0</v>
      </c>
      <c r="BU33" s="182">
        <f t="shared" ref="BU33:BU38" si="65">SUMIFS($X$64:$X$351,$V$64:$V$351,$BR33,$W$64:$W$351,BU$29)+SUMIFS($Y$64:$Y$351,$W$64:$W$351,$BR33,$V$64:$V$351,BU$29)</f>
        <v>0</v>
      </c>
      <c r="BV33" s="180"/>
      <c r="BW33" s="181">
        <f>SUMIFS($X$64:$X$351,$V$64:$V$351,$BR33,$W$64:$W$351,BW$29)+SUMIFS($Y$64:$Y$351,$W$64:$W$351,$BR33,$V$64:$V$351,BW$29)</f>
        <v>0</v>
      </c>
      <c r="BX33" s="181">
        <f>SUMIFS($X$64:$X$351,$V$64:$V$351,$BR33,$W$64:$W$351,BX$29)+SUMIFS($Y$64:$Y$351,$W$64:$W$351,$BR33,$V$64:$V$351,BX$29)</f>
        <v>3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FV Lübeck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FV Lübeck</v>
      </c>
      <c r="BS34" s="182">
        <f t="shared" si="61"/>
        <v>3</v>
      </c>
      <c r="BT34" s="182">
        <f t="shared" si="63"/>
        <v>4</v>
      </c>
      <c r="BU34" s="182">
        <f t="shared" si="65"/>
        <v>2</v>
      </c>
      <c r="BV34" s="182">
        <f>SUMIFS($X$64:$X$351,$V$64:$V$351,$BR34,$W$64:$W$351,BV$29)+SUMIFS($Y$64:$Y$351,$W$64:$W$351,$BR34,$V$64:$V$351,BV$29)</f>
        <v>6</v>
      </c>
      <c r="BW34" s="180"/>
      <c r="BX34" s="181">
        <f>SUMIFS($X$64:$X$351,$V$64:$V$351,$BR34,$W$64:$W$351,BX$29)+SUMIFS($Y$64:$Y$351,$W$64:$W$351,$BR34,$V$64:$V$351,BX$29)</f>
        <v>0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FC Brügge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FC Brügge</v>
      </c>
      <c r="BS35" s="182">
        <f t="shared" si="61"/>
        <v>3</v>
      </c>
      <c r="BT35" s="182">
        <f t="shared" si="63"/>
        <v>4</v>
      </c>
      <c r="BU35" s="182">
        <f t="shared" si="65"/>
        <v>0</v>
      </c>
      <c r="BV35" s="182">
        <f>SUMIFS($X$64:$X$351,$V$64:$V$351,$BR35,$W$64:$W$351,BV$29)+SUMIFS($Y$64:$Y$351,$W$64:$W$351,$BR35,$V$64:$V$351,BV$29)</f>
        <v>0</v>
      </c>
      <c r="BW35" s="182">
        <f>SUMIFS($X$64:$X$351,$V$64:$V$351,$BR35,$W$64:$W$351,BW$29)+SUMIFS($Y$64:$Y$351,$W$64:$W$351,$BR35,$V$64:$V$351,BW$29)</f>
        <v>6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Kickers Offenbach</v>
      </c>
      <c r="BT40" s="137" t="str">
        <f>$F$5</f>
        <v>SSV Wildeck</v>
      </c>
      <c r="BU40" s="137" t="str">
        <f>$F$6</f>
        <v>Borussia Dortmund</v>
      </c>
      <c r="BV40" s="137" t="str">
        <f>$F$7</f>
        <v>HSV</v>
      </c>
      <c r="BW40" s="137" t="str">
        <f>$F$8</f>
        <v>FV Lübeck</v>
      </c>
      <c r="BX40" s="137" t="str">
        <f>$F$9</f>
        <v>FC Brügge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142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Kickers Offenbach</v>
      </c>
      <c r="BS41" s="180"/>
      <c r="BT41" s="181">
        <f>BT30-BS31</f>
        <v>-1</v>
      </c>
      <c r="BU41" s="181">
        <f>BU30-BS32</f>
        <v>-2</v>
      </c>
      <c r="BV41" s="181">
        <f>BV30-BS33</f>
        <v>0</v>
      </c>
      <c r="BW41" s="181">
        <f>BW30-BS34</f>
        <v>-2</v>
      </c>
      <c r="BX41" s="181">
        <f>BX30-BS35</f>
        <v>0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SSV Wildeck</v>
      </c>
      <c r="BS42" s="182">
        <f>IF(BT41="","",-1*BT41)</f>
        <v>1</v>
      </c>
      <c r="BT42" s="180"/>
      <c r="BU42" s="181">
        <f>BU31-BT32</f>
        <v>-6</v>
      </c>
      <c r="BV42" s="181">
        <f>BV31-BT33</f>
        <v>3</v>
      </c>
      <c r="BW42" s="181">
        <f>BW31-BT34</f>
        <v>-2</v>
      </c>
      <c r="BX42" s="181">
        <f>BX31-BT35</f>
        <v>-4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Borussia Dortmund</v>
      </c>
      <c r="BS43" s="182">
        <f>IF(BU41="","",-1*BU41)</f>
        <v>2</v>
      </c>
      <c r="BT43" s="182">
        <f>IF(BU42="","",-1*BU42)</f>
        <v>6</v>
      </c>
      <c r="BU43" s="180"/>
      <c r="BV43" s="181">
        <f>BV32-BU33</f>
        <v>4</v>
      </c>
      <c r="BW43" s="181">
        <f>BW32-BU34</f>
        <v>2</v>
      </c>
      <c r="BX43" s="181">
        <f>BX32-BU35</f>
        <v>0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HSV</v>
      </c>
      <c r="BS44" s="182">
        <f>IF(BV41="","",-1*BV41)</f>
        <v>0</v>
      </c>
      <c r="BT44" s="182">
        <f>IF(BV42="","",-1*BV42)</f>
        <v>-3</v>
      </c>
      <c r="BU44" s="182">
        <f>IF(BV43="","",-1*BV43)</f>
        <v>-4</v>
      </c>
      <c r="BV44" s="180"/>
      <c r="BW44" s="181">
        <f>BW33-BV34</f>
        <v>-6</v>
      </c>
      <c r="BX44" s="181">
        <f>BX33-BV35</f>
        <v>3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FV Lübeck</v>
      </c>
      <c r="BS45" s="182">
        <f>IF(BW41="","",-1*BW41)</f>
        <v>2</v>
      </c>
      <c r="BT45" s="182">
        <f>IF(BW42="","",-1*BW42)</f>
        <v>2</v>
      </c>
      <c r="BU45" s="182">
        <f>IF(BW43="","",-1*BW43)</f>
        <v>-2</v>
      </c>
      <c r="BV45" s="182">
        <f>IF(BW44="","",-1*BW44)</f>
        <v>6</v>
      </c>
      <c r="BW45" s="180"/>
      <c r="BX45" s="181">
        <f>BX34-BW35</f>
        <v>-6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FC Brügge</v>
      </c>
      <c r="BS46" s="182">
        <f>IF(BX41="","",-1*BX41)</f>
        <v>0</v>
      </c>
      <c r="BT46" s="182">
        <f>IF(BX42="","",-1*BX42)</f>
        <v>4</v>
      </c>
      <c r="BU46" s="182">
        <f>IF(BX43="","",-1*BX43)</f>
        <v>0</v>
      </c>
      <c r="BV46" s="182">
        <f>IF(BX44="","",-1*BX44)</f>
        <v>-3</v>
      </c>
      <c r="BW46" s="182">
        <f>IF(BX45="","",-1*BX45)</f>
        <v>6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Kickers Offenbach</v>
      </c>
      <c r="BT51" s="137" t="str">
        <f>$F$5</f>
        <v>SSV Wildeck</v>
      </c>
      <c r="BU51" s="137" t="str">
        <f>$F$6</f>
        <v>Borussia Dortmund</v>
      </c>
      <c r="BV51" s="137" t="str">
        <f>$F$7</f>
        <v>HSV</v>
      </c>
      <c r="BW51" s="137" t="str">
        <f>$F$8</f>
        <v>FV Lübeck</v>
      </c>
      <c r="BX51" s="137" t="str">
        <f>$F$9</f>
        <v>FC Brügge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142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Kickers Offenbach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0</v>
      </c>
      <c r="BV52" s="181">
        <f t="shared" si="69"/>
        <v>1</v>
      </c>
      <c r="BW52" s="181">
        <f t="shared" si="69"/>
        <v>0</v>
      </c>
      <c r="BX52" s="181">
        <f t="shared" si="69"/>
        <v>1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SSV Wildeck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0</v>
      </c>
      <c r="BV53" s="181">
        <f t="shared" si="71"/>
        <v>3</v>
      </c>
      <c r="BW53" s="181">
        <f t="shared" si="71"/>
        <v>0</v>
      </c>
      <c r="BX53" s="181">
        <f t="shared" si="71"/>
        <v>0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Borussia Dortmund</v>
      </c>
      <c r="BS54" s="182">
        <f t="shared" si="70"/>
        <v>3</v>
      </c>
      <c r="BT54" s="182">
        <f t="shared" ref="BT54:BT60" si="72">SUMIFS($AE$64:$AE$351,$V$64:$V$351,$BR54,$W$64:$W$351,BT$51)+SUMIFS($AF$64:$AF$351,$W$64:$W$351,$BR54,$V$64:$V$351,BT$51)</f>
        <v>3</v>
      </c>
      <c r="BU54" s="180"/>
      <c r="BV54" s="181">
        <f t="shared" ref="BV54:CA54" si="73">SUMIFS($AE$64:$AE$351,$V$64:$V$351,$BR54,$W$64:$W$351,BV$51)+SUMIFS($AF$64:$AF$351,$W$64:$W$351,$BR54,$V$64:$V$351,BV$51)</f>
        <v>3</v>
      </c>
      <c r="BW54" s="181">
        <f t="shared" si="73"/>
        <v>3</v>
      </c>
      <c r="BX54" s="181">
        <f t="shared" si="73"/>
        <v>1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HSV</v>
      </c>
      <c r="BS55" s="182">
        <f t="shared" si="70"/>
        <v>1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0</v>
      </c>
      <c r="BV55" s="180"/>
      <c r="BW55" s="181">
        <f>SUMIFS($AE$64:$AE$351,$V$64:$V$351,$BR55,$W$64:$W$351,BW$51)+SUMIFS($AF$64:$AF$351,$W$64:$W$351,$BR55,$V$64:$V$351,BW$51)</f>
        <v>0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FV Lübeck</v>
      </c>
      <c r="BS56" s="182">
        <f t="shared" si="70"/>
        <v>3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3</v>
      </c>
      <c r="BW56" s="180"/>
      <c r="BX56" s="181">
        <f>SUMIFS($AE$64:$AE$351,$V$64:$V$351,$BR56,$W$64:$W$351,BX$51)+SUMIFS($AF$64:$AF$351,$W$64:$W$351,$BR56,$V$64:$V$351,BX$51)</f>
        <v>0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FC Brügge</v>
      </c>
      <c r="BS57" s="182">
        <f t="shared" si="70"/>
        <v>1</v>
      </c>
      <c r="BT57" s="182">
        <f t="shared" si="72"/>
        <v>3</v>
      </c>
      <c r="BU57" s="182">
        <f t="shared" si="74"/>
        <v>1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3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104</v>
      </c>
      <c r="Z63" s="187" t="s">
        <v>101</v>
      </c>
      <c r="AA63" s="187" t="s">
        <v>9</v>
      </c>
      <c r="AB63" s="187" t="s">
        <v>99</v>
      </c>
      <c r="AC63" s="188" t="s">
        <v>102</v>
      </c>
      <c r="AD63" s="187" t="s">
        <v>100</v>
      </c>
      <c r="AE63" s="357" t="s">
        <v>92</v>
      </c>
      <c r="AF63" s="357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Kickers Offenbach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 : 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142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180</v>
      </c>
      <c r="Q65" s="209" t="s">
        <v>3</v>
      </c>
      <c r="R65" s="210" t="str">
        <f>IF($C82=0,"",$C82)</f>
        <v>SSV Wildeck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 : 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142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Borussia Dortmund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 : 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142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136</v>
      </c>
      <c r="M67" s="142" t="s">
        <v>137</v>
      </c>
      <c r="Q67" s="209" t="s">
        <v>5</v>
      </c>
      <c r="R67" s="210" t="str">
        <f t="shared" si="81"/>
        <v>HSV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 : 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142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FV Lübeck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 : 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142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8" t="s">
        <v>141</v>
      </c>
      <c r="C69" s="358"/>
      <c r="D69" s="358"/>
      <c r="E69" s="358"/>
      <c r="F69" s="358"/>
      <c r="G69" s="358"/>
      <c r="H69" s="358"/>
      <c r="I69" s="358"/>
      <c r="J69" s="358"/>
      <c r="K69" s="358"/>
      <c r="Q69" s="209" t="s">
        <v>7</v>
      </c>
      <c r="R69" s="210" t="str">
        <f t="shared" si="81"/>
        <v>FC Brügge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 : 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142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 : 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142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169"/>
      <c r="F71" s="169"/>
      <c r="G71" s="169"/>
      <c r="H71" s="169"/>
      <c r="I71" s="169"/>
      <c r="J71" s="169"/>
      <c r="K71" s="169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 : 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142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C72" s="137" t="s">
        <v>129</v>
      </c>
      <c r="E72" s="220">
        <v>3</v>
      </c>
      <c r="L72" s="138"/>
      <c r="M72" s="138"/>
      <c r="Q72" s="221" t="s">
        <v>12</v>
      </c>
      <c r="R72" s="222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 : 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142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thickBot="1" x14ac:dyDescent="0.25">
      <c r="C73" s="169"/>
      <c r="D73" s="169"/>
      <c r="E73" s="138"/>
      <c r="H73" s="348" t="s">
        <v>169</v>
      </c>
      <c r="I73" s="348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 : 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142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C74" s="137" t="s">
        <v>128</v>
      </c>
      <c r="E74" s="220">
        <v>1</v>
      </c>
      <c r="H74" s="348"/>
      <c r="I74" s="348"/>
      <c r="J74" s="220">
        <v>6</v>
      </c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 : 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142</v>
      </c>
    </row>
    <row r="75" spans="2:43" s="137" customFormat="1" x14ac:dyDescent="0.2">
      <c r="C75" s="137" t="s">
        <v>131</v>
      </c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 : 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142</v>
      </c>
    </row>
    <row r="76" spans="2:43" s="137" customFormat="1" x14ac:dyDescent="0.2">
      <c r="C76" s="137" t="s">
        <v>130</v>
      </c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 : 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142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 : 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142</v>
      </c>
    </row>
    <row r="78" spans="2:43" s="137" customFormat="1" ht="12" customHeight="1" x14ac:dyDescent="0.2">
      <c r="B78" s="359" t="s">
        <v>164</v>
      </c>
      <c r="C78" s="359"/>
      <c r="D78" s="359"/>
      <c r="E78" s="359"/>
      <c r="F78" s="359"/>
      <c r="G78" s="359"/>
      <c r="H78" s="359"/>
      <c r="I78" s="359"/>
      <c r="J78" s="359"/>
      <c r="K78" s="359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 : 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142</v>
      </c>
    </row>
    <row r="79" spans="2:43" s="137" customFormat="1" ht="12" customHeight="1" x14ac:dyDescent="0.2"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 : 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142</v>
      </c>
    </row>
    <row r="80" spans="2:43" s="137" customFormat="1" ht="13.5" customHeight="1" thickBot="1" x14ac:dyDescent="0.25">
      <c r="C80" s="223" t="s">
        <v>167</v>
      </c>
      <c r="D80" s="140" t="s">
        <v>115</v>
      </c>
      <c r="E80" s="140" t="s">
        <v>166</v>
      </c>
      <c r="F80" s="223"/>
      <c r="G80" s="224" t="s">
        <v>132</v>
      </c>
      <c r="H80" s="141" t="s">
        <v>134</v>
      </c>
      <c r="I80" s="141" t="s">
        <v>135</v>
      </c>
      <c r="J80" s="360" t="s">
        <v>133</v>
      </c>
      <c r="K80" s="360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 : 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142</v>
      </c>
    </row>
    <row r="81" spans="2:35" s="137" customFormat="1" ht="12.75" thickTop="1" x14ac:dyDescent="0.2">
      <c r="B81" s="139" t="s">
        <v>2</v>
      </c>
      <c r="C81" s="225" t="str">
        <f>Spielplan!$C24</f>
        <v>Kickers Offenbach</v>
      </c>
      <c r="D81" s="226">
        <f>Spielplan!$D24</f>
        <v>0</v>
      </c>
      <c r="E81" s="227">
        <f>Spielplan!$E24</f>
        <v>0</v>
      </c>
      <c r="G81" s="139" t="s">
        <v>2</v>
      </c>
      <c r="H81" s="228" t="str">
        <f>Spielplan!$J6</f>
        <v>1. FC Riedwald</v>
      </c>
      <c r="I81" s="229" t="str">
        <f>Spielplan!$L6</f>
        <v>FV Zahnschmerzen</v>
      </c>
      <c r="J81" s="138">
        <f>IF(Spielplan!$M6="","",Spielplan!$M6)</f>
        <v>4</v>
      </c>
      <c r="K81" s="230">
        <f>IF(Spielplan!$O6="","",Spielplan!$O6)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 : 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142</v>
      </c>
    </row>
    <row r="82" spans="2:35" s="137" customFormat="1" x14ac:dyDescent="0.2">
      <c r="B82" s="139" t="s">
        <v>3</v>
      </c>
      <c r="C82" s="231" t="str">
        <f>Spielplan!$C25</f>
        <v>SSV Wildeck</v>
      </c>
      <c r="D82" s="232">
        <f>Spielplan!$D25</f>
        <v>0</v>
      </c>
      <c r="E82" s="233">
        <f>Spielplan!$E25</f>
        <v>0</v>
      </c>
      <c r="G82" s="139" t="s">
        <v>3</v>
      </c>
      <c r="H82" s="234" t="str">
        <f>Spielplan!$J7</f>
        <v>SSV Wildbach</v>
      </c>
      <c r="I82" s="169" t="str">
        <f>Spielplan!$L7</f>
        <v>Lok Leipzig</v>
      </c>
      <c r="J82" s="138">
        <f>IF(Spielplan!$M7="","",Spielplan!$M7)</f>
        <v>3</v>
      </c>
      <c r="K82" s="230">
        <f>IF(Spielplan!$O7="","",Spielplan!$O7)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 : 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142</v>
      </c>
    </row>
    <row r="83" spans="2:35" s="137" customFormat="1" x14ac:dyDescent="0.2">
      <c r="B83" s="138" t="s">
        <v>4</v>
      </c>
      <c r="C83" s="231" t="str">
        <f>Spielplan!$C26</f>
        <v>Borussia Dortmund</v>
      </c>
      <c r="D83" s="232">
        <f>Spielplan!$D26</f>
        <v>0</v>
      </c>
      <c r="E83" s="233">
        <f>Spielplan!$E26</f>
        <v>0</v>
      </c>
      <c r="G83" s="139" t="s">
        <v>4</v>
      </c>
      <c r="H83" s="234" t="str">
        <f>Spielplan!$J8</f>
        <v>Kickers Offenbach</v>
      </c>
      <c r="I83" s="169" t="str">
        <f>Spielplan!$L8</f>
        <v>FC Brügge</v>
      </c>
      <c r="J83" s="138">
        <f>IF(Spielplan!$M8="","",Spielplan!$M8)</f>
        <v>3</v>
      </c>
      <c r="K83" s="230">
        <f>IF(Spielplan!$O8="","",Spielplan!$O8)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 : 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142</v>
      </c>
    </row>
    <row r="84" spans="2:35" s="137" customFormat="1" x14ac:dyDescent="0.2">
      <c r="B84" s="138" t="s">
        <v>5</v>
      </c>
      <c r="C84" s="231" t="str">
        <f>Spielplan!$C27</f>
        <v>HSV</v>
      </c>
      <c r="D84" s="232">
        <f>Spielplan!$D27</f>
        <v>0</v>
      </c>
      <c r="E84" s="233">
        <f>Spielplan!$E27</f>
        <v>0</v>
      </c>
      <c r="G84" s="139" t="s">
        <v>5</v>
      </c>
      <c r="H84" s="234" t="str">
        <f>Spielplan!$J9</f>
        <v>Team D1</v>
      </c>
      <c r="I84" s="169" t="str">
        <f>Spielplan!$L9</f>
        <v>Team D6</v>
      </c>
      <c r="J84" s="138">
        <f>IF(Spielplan!$M9="","",Spielplan!$M9)</f>
        <v>3</v>
      </c>
      <c r="K84" s="230">
        <f>IF(Spielplan!$O9="","",Spielplan!$O9)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 : 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142</v>
      </c>
    </row>
    <row r="85" spans="2:35" s="137" customFormat="1" x14ac:dyDescent="0.2">
      <c r="B85" s="138" t="s">
        <v>6</v>
      </c>
      <c r="C85" s="231" t="str">
        <f>Spielplan!$C28</f>
        <v>FV Lübeck</v>
      </c>
      <c r="D85" s="232">
        <f>Spielplan!$D28</f>
        <v>0</v>
      </c>
      <c r="E85" s="233">
        <f>Spielplan!$E28</f>
        <v>0</v>
      </c>
      <c r="G85" s="139" t="s">
        <v>6</v>
      </c>
      <c r="H85" s="234" t="str">
        <f>Spielplan!$J10</f>
        <v>Team E1</v>
      </c>
      <c r="I85" s="169" t="str">
        <f>Spielplan!$L10</f>
        <v>Team E6</v>
      </c>
      <c r="J85" s="138">
        <f>IF(Spielplan!$M10="","",Spielplan!$M10)</f>
        <v>3</v>
      </c>
      <c r="K85" s="230">
        <f>IF(Spielplan!$O10="","",Spielplan!$O10)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 : 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142</v>
      </c>
    </row>
    <row r="86" spans="2:35" s="137" customFormat="1" x14ac:dyDescent="0.2">
      <c r="B86" s="138" t="s">
        <v>7</v>
      </c>
      <c r="C86" s="231" t="str">
        <f>Spielplan!$C29</f>
        <v>FC Brügge</v>
      </c>
      <c r="D86" s="232">
        <f>Spielplan!$D29</f>
        <v>0</v>
      </c>
      <c r="E86" s="233">
        <f>Spielplan!$E29</f>
        <v>0</v>
      </c>
      <c r="G86" s="139" t="s">
        <v>7</v>
      </c>
      <c r="H86" s="234" t="str">
        <f>Spielplan!$J11</f>
        <v>Team F1</v>
      </c>
      <c r="I86" s="169" t="str">
        <f>Spielplan!$L11</f>
        <v>Team F6</v>
      </c>
      <c r="J86" s="138">
        <f>IF(Spielplan!$M11="","",Spielplan!$M11)</f>
        <v>5</v>
      </c>
      <c r="K86" s="230">
        <f>IF(Spielplan!$O11="","",Spielplan!$O11)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 : 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142</v>
      </c>
    </row>
    <row r="87" spans="2:35" s="137" customFormat="1" x14ac:dyDescent="0.2">
      <c r="B87" s="138" t="s">
        <v>10</v>
      </c>
      <c r="C87" s="231"/>
      <c r="D87" s="232"/>
      <c r="E87" s="233"/>
      <c r="G87" s="139" t="s">
        <v>10</v>
      </c>
      <c r="H87" s="234" t="str">
        <f>Spielplan!$J12</f>
        <v>Beinbruch SC</v>
      </c>
      <c r="I87" s="169" t="str">
        <f>Spielplan!$L12</f>
        <v>Eintracht Frankfurt</v>
      </c>
      <c r="J87" s="138">
        <f>IF(Spielplan!$M12="","",Spielplan!$M12)</f>
        <v>6</v>
      </c>
      <c r="K87" s="230">
        <f>IF(Spielplan!$O12="","",Spielplan!$O12)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 : 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142</v>
      </c>
    </row>
    <row r="88" spans="2:35" s="137" customFormat="1" x14ac:dyDescent="0.2">
      <c r="B88" s="138" t="s">
        <v>11</v>
      </c>
      <c r="C88" s="231"/>
      <c r="D88" s="232"/>
      <c r="E88" s="233"/>
      <c r="G88" s="139" t="s">
        <v>11</v>
      </c>
      <c r="H88" s="234" t="str">
        <f>Spielplan!$J13</f>
        <v>SC Waldbach</v>
      </c>
      <c r="I88" s="169" t="str">
        <f>Spielplan!$L13</f>
        <v>Manchester City</v>
      </c>
      <c r="J88" s="138">
        <f>IF(Spielplan!$M13="","",Spielplan!$M13)</f>
        <v>5</v>
      </c>
      <c r="K88" s="230">
        <f>IF(Spielplan!$O13="","",Spielplan!$O13)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 : 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142</v>
      </c>
    </row>
    <row r="89" spans="2:35" s="137" customFormat="1" ht="12.75" thickBot="1" x14ac:dyDescent="0.25">
      <c r="B89" s="138" t="s">
        <v>12</v>
      </c>
      <c r="C89" s="235"/>
      <c r="D89" s="236"/>
      <c r="E89" s="237"/>
      <c r="G89" s="139" t="s">
        <v>12</v>
      </c>
      <c r="H89" s="234" t="str">
        <f>Spielplan!$J14</f>
        <v>FV Lübeck</v>
      </c>
      <c r="I89" s="169" t="str">
        <f>Spielplan!$L14</f>
        <v>SSV Wildeck</v>
      </c>
      <c r="J89" s="138">
        <f>IF(Spielplan!$M14="","",Spielplan!$M14)</f>
        <v>4</v>
      </c>
      <c r="K89" s="230">
        <f>IF(Spielplan!$O14="","",Spielplan!$O14)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 : 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142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4" t="str">
        <f>Spielplan!$J15</f>
        <v>Team D5</v>
      </c>
      <c r="I90" s="169" t="str">
        <f>Spielplan!$L15</f>
        <v>Team D2</v>
      </c>
      <c r="J90" s="138">
        <f>IF(Spielplan!$M15="","",Spielplan!$M15)</f>
        <v>3</v>
      </c>
      <c r="K90" s="230">
        <f>IF(Spielplan!$O15="","",Spielplan!$O15)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 : 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142</v>
      </c>
    </row>
    <row r="91" spans="2:35" s="137" customFormat="1" x14ac:dyDescent="0.2">
      <c r="B91" s="169"/>
      <c r="C91" s="169"/>
      <c r="D91" s="169"/>
      <c r="G91" s="139" t="s">
        <v>14</v>
      </c>
      <c r="H91" s="234" t="str">
        <f>Spielplan!$J16</f>
        <v>Team E5</v>
      </c>
      <c r="I91" s="169" t="str">
        <f>Spielplan!$L16</f>
        <v>Team E2</v>
      </c>
      <c r="J91" s="138">
        <f>IF(Spielplan!$M16="","",Spielplan!$M16)</f>
        <v>5</v>
      </c>
      <c r="K91" s="230">
        <f>IF(Spielplan!$O16="","",Spielplan!$O16)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 : 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142</v>
      </c>
    </row>
    <row r="92" spans="2:35" s="137" customFormat="1" x14ac:dyDescent="0.2">
      <c r="B92" s="169"/>
      <c r="C92" s="169"/>
      <c r="D92" s="169"/>
      <c r="G92" s="139" t="s">
        <v>15</v>
      </c>
      <c r="H92" s="234" t="str">
        <f>Spielplan!$J17</f>
        <v>Team F5</v>
      </c>
      <c r="I92" s="169" t="str">
        <f>Spielplan!$L17</f>
        <v>Team F2</v>
      </c>
      <c r="J92" s="138">
        <f>IF(Spielplan!$M17="","",Spielplan!$M17)</f>
        <v>0</v>
      </c>
      <c r="K92" s="230">
        <f>IF(Spielplan!$O17="","",Spielplan!$O17)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 : 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142</v>
      </c>
    </row>
    <row r="93" spans="2:35" s="137" customFormat="1" x14ac:dyDescent="0.2">
      <c r="B93" s="169"/>
      <c r="C93" s="169"/>
      <c r="D93" s="169"/>
      <c r="G93" s="139" t="s">
        <v>16</v>
      </c>
      <c r="H93" s="234" t="str">
        <f>Spielplan!$J18</f>
        <v>FC Barcelona</v>
      </c>
      <c r="I93" s="169" t="str">
        <f>Spielplan!$L18</f>
        <v>Maibach 1822 eV</v>
      </c>
      <c r="J93" s="138">
        <f>IF(Spielplan!$M18="","",Spielplan!$M18)</f>
        <v>1</v>
      </c>
      <c r="K93" s="230">
        <f>IF(Spielplan!$O18="","",Spielplan!$O18)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 : 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142</v>
      </c>
    </row>
    <row r="94" spans="2:35" s="137" customFormat="1" x14ac:dyDescent="0.2">
      <c r="B94" s="169"/>
      <c r="C94" s="169"/>
      <c r="D94" s="169"/>
      <c r="G94" s="139" t="s">
        <v>17</v>
      </c>
      <c r="H94" s="234" t="str">
        <f>Spielplan!$J19</f>
        <v>Arsenal London</v>
      </c>
      <c r="I94" s="169" t="str">
        <f>Spielplan!$L19</f>
        <v>FC Grönlingen</v>
      </c>
      <c r="J94" s="138">
        <f>IF(Spielplan!$M19="","",Spielplan!$M19)</f>
        <v>2</v>
      </c>
      <c r="K94" s="230">
        <f>IF(Spielplan!$O19="","",Spielplan!$O19)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 : 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142</v>
      </c>
    </row>
    <row r="95" spans="2:35" s="137" customFormat="1" x14ac:dyDescent="0.2">
      <c r="G95" s="139" t="s">
        <v>18</v>
      </c>
      <c r="H95" s="234" t="str">
        <f>Spielplan!$J20</f>
        <v>Borussia Dortmund</v>
      </c>
      <c r="I95" s="169" t="str">
        <f>Spielplan!$L20</f>
        <v>HSV</v>
      </c>
      <c r="J95" s="138">
        <f>IF(Spielplan!$M20="","",Spielplan!$M20)</f>
        <v>4</v>
      </c>
      <c r="K95" s="230">
        <f>IF(Spielplan!$O20="","",Spielplan!$O20)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 : 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142</v>
      </c>
    </row>
    <row r="96" spans="2:35" s="137" customFormat="1" x14ac:dyDescent="0.2">
      <c r="G96" s="139" t="s">
        <v>19</v>
      </c>
      <c r="H96" s="234" t="str">
        <f>Spielplan!$J21</f>
        <v>Team D3</v>
      </c>
      <c r="I96" s="169" t="str">
        <f>Spielplan!$L21</f>
        <v>Team D4</v>
      </c>
      <c r="J96" s="138">
        <f>IF(Spielplan!$M21="","",Spielplan!$M21)</f>
        <v>0</v>
      </c>
      <c r="K96" s="230">
        <f>IF(Spielplan!$O21="","",Spielplan!$O21)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 : 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142</v>
      </c>
    </row>
    <row r="97" spans="2:35" s="137" customFormat="1" x14ac:dyDescent="0.2">
      <c r="G97" s="139" t="s">
        <v>20</v>
      </c>
      <c r="H97" s="234" t="str">
        <f>Spielplan!$J22</f>
        <v>Team E3</v>
      </c>
      <c r="I97" s="169" t="str">
        <f>Spielplan!$L22</f>
        <v>Team E4</v>
      </c>
      <c r="J97" s="138">
        <f>IF(Spielplan!$M22="","",Spielplan!$M22)</f>
        <v>2</v>
      </c>
      <c r="K97" s="230">
        <f>IF(Spielplan!$O22="","",Spielplan!$O22)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 : 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142</v>
      </c>
    </row>
    <row r="98" spans="2:35" s="137" customFormat="1" x14ac:dyDescent="0.2">
      <c r="G98" s="139" t="s">
        <v>21</v>
      </c>
      <c r="H98" s="234" t="str">
        <f>Spielplan!$J23</f>
        <v>Team F3</v>
      </c>
      <c r="I98" s="169" t="str">
        <f>Spielplan!$L23</f>
        <v>Team F4</v>
      </c>
      <c r="J98" s="138">
        <f>IF(Spielplan!$M23="","",Spielplan!$M23)</f>
        <v>3</v>
      </c>
      <c r="K98" s="230">
        <f>IF(Spielplan!$O23="","",Spielplan!$O23)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 : 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142</v>
      </c>
    </row>
    <row r="99" spans="2:35" s="137" customFormat="1" x14ac:dyDescent="0.2">
      <c r="G99" s="139" t="s">
        <v>22</v>
      </c>
      <c r="H99" s="234" t="str">
        <f>Spielplan!$J24</f>
        <v>Beinbruch SC</v>
      </c>
      <c r="I99" s="169" t="str">
        <f>Spielplan!$L24</f>
        <v>1. FC Riedwald</v>
      </c>
      <c r="J99" s="138">
        <f>IF(Spielplan!$M24="","",Spielplan!$M24)</f>
        <v>3</v>
      </c>
      <c r="K99" s="230">
        <f>IF(Spielplan!$O24="","",Spielplan!$O24)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 : 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142</v>
      </c>
    </row>
    <row r="100" spans="2:35" s="137" customFormat="1" x14ac:dyDescent="0.2">
      <c r="G100" s="139" t="s">
        <v>23</v>
      </c>
      <c r="H100" s="234" t="str">
        <f>Spielplan!$J25</f>
        <v>SC Waldbach</v>
      </c>
      <c r="I100" s="169" t="str">
        <f>Spielplan!$L25</f>
        <v>SSV Wildbach</v>
      </c>
      <c r="J100" s="138">
        <f>IF(Spielplan!$M25="","",Spielplan!$M25)</f>
        <v>3</v>
      </c>
      <c r="K100" s="230">
        <f>IF(Spielplan!$O25="","",Spielplan!$O25)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 : 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142</v>
      </c>
    </row>
    <row r="101" spans="2:35" s="137" customFormat="1" x14ac:dyDescent="0.2">
      <c r="G101" s="139" t="s">
        <v>24</v>
      </c>
      <c r="H101" s="234" t="str">
        <f>Spielplan!$J26</f>
        <v>FV Lübeck</v>
      </c>
      <c r="I101" s="169" t="str">
        <f>Spielplan!$L26</f>
        <v>Kickers Offenbach</v>
      </c>
      <c r="J101" s="138">
        <f>IF(Spielplan!$M26="","",Spielplan!$M26)</f>
        <v>3</v>
      </c>
      <c r="K101" s="230">
        <f>IF(Spielplan!$O26="","",Spielplan!$O26)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 : 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142</v>
      </c>
    </row>
    <row r="102" spans="2:35" s="137" customFormat="1" x14ac:dyDescent="0.2">
      <c r="G102" s="139" t="s">
        <v>25</v>
      </c>
      <c r="H102" s="234" t="str">
        <f>Spielplan!$J27</f>
        <v>Team D5</v>
      </c>
      <c r="I102" s="169" t="str">
        <f>Spielplan!$L27</f>
        <v>Team D1</v>
      </c>
      <c r="J102" s="138">
        <f>IF(Spielplan!$M27="","",Spielplan!$M27)</f>
        <v>3</v>
      </c>
      <c r="K102" s="230">
        <f>IF(Spielplan!$O27="","",Spielplan!$O27)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 : 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142</v>
      </c>
    </row>
    <row r="103" spans="2:35" s="137" customFormat="1" x14ac:dyDescent="0.2">
      <c r="G103" s="139" t="s">
        <v>26</v>
      </c>
      <c r="H103" s="234" t="str">
        <f>Spielplan!$J28</f>
        <v>Team E5</v>
      </c>
      <c r="I103" s="169" t="str">
        <f>Spielplan!$L28</f>
        <v>Team E1</v>
      </c>
      <c r="J103" s="138">
        <f>IF(Spielplan!$M28="","",Spielplan!$M28)</f>
        <v>5</v>
      </c>
      <c r="K103" s="230">
        <f>IF(Spielplan!$O28="","",Spielplan!$O28)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 : 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142</v>
      </c>
    </row>
    <row r="104" spans="2:35" s="137" customFormat="1" x14ac:dyDescent="0.2">
      <c r="G104" s="139" t="s">
        <v>27</v>
      </c>
      <c r="H104" s="234" t="str">
        <f>Spielplan!$J29</f>
        <v>Team F5</v>
      </c>
      <c r="I104" s="169" t="str">
        <f>Spielplan!$L29</f>
        <v>Team F1</v>
      </c>
      <c r="J104" s="138">
        <f>IF(Spielplan!$M29="","",Spielplan!$M29)</f>
        <v>6</v>
      </c>
      <c r="K104" s="230">
        <f>IF(Spielplan!$O29="","",Spielplan!$O29)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 : 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142</v>
      </c>
    </row>
    <row r="105" spans="2:35" s="137" customFormat="1" x14ac:dyDescent="0.2">
      <c r="B105" s="169"/>
      <c r="C105" s="169"/>
      <c r="D105" s="169"/>
      <c r="G105" s="139" t="s">
        <v>28</v>
      </c>
      <c r="H105" s="234" t="str">
        <f>Spielplan!$J30</f>
        <v>Maibach 1822 eV</v>
      </c>
      <c r="I105" s="169" t="str">
        <f>Spielplan!$L30</f>
        <v>FV Zahnschmerzen</v>
      </c>
      <c r="J105" s="138">
        <f>IF(Spielplan!$M30="","",Spielplan!$M30)</f>
        <v>5</v>
      </c>
      <c r="K105" s="230">
        <f>IF(Spielplan!$O30="","",Spielplan!$O30)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 : 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142</v>
      </c>
    </row>
    <row r="106" spans="2:35" s="137" customFormat="1" x14ac:dyDescent="0.2">
      <c r="B106" s="169"/>
      <c r="C106" s="169"/>
      <c r="D106" s="169"/>
      <c r="G106" s="139" t="s">
        <v>29</v>
      </c>
      <c r="H106" s="234" t="str">
        <f>Spielplan!$J31</f>
        <v>FC Grönlingen</v>
      </c>
      <c r="I106" s="169" t="str">
        <f>Spielplan!$L31</f>
        <v>Lok Leipzig</v>
      </c>
      <c r="J106" s="138">
        <f>IF(Spielplan!$M31="","",Spielplan!$M31)</f>
        <v>4</v>
      </c>
      <c r="K106" s="230">
        <f>IF(Spielplan!$O31="","",Spielplan!$O31)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 : 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142</v>
      </c>
    </row>
    <row r="107" spans="2:35" s="137" customFormat="1" x14ac:dyDescent="0.2">
      <c r="B107" s="169"/>
      <c r="C107" s="169"/>
      <c r="D107" s="169"/>
      <c r="G107" s="139" t="s">
        <v>30</v>
      </c>
      <c r="H107" s="234" t="str">
        <f>Spielplan!$J32</f>
        <v>HSV</v>
      </c>
      <c r="I107" s="169" t="str">
        <f>Spielplan!$L32</f>
        <v>FC Brügge</v>
      </c>
      <c r="J107" s="138">
        <f>IF(Spielplan!$M32="","",Spielplan!$M32)</f>
        <v>3</v>
      </c>
      <c r="K107" s="230">
        <f>IF(Spielplan!$O32="","",Spielplan!$O32)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 : 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142</v>
      </c>
    </row>
    <row r="108" spans="2:35" s="137" customFormat="1" x14ac:dyDescent="0.2">
      <c r="B108" s="169"/>
      <c r="C108" s="169"/>
      <c r="D108" s="169"/>
      <c r="G108" s="139" t="s">
        <v>31</v>
      </c>
      <c r="H108" s="234" t="str">
        <f>Spielplan!$J33</f>
        <v>Team D4</v>
      </c>
      <c r="I108" s="169" t="str">
        <f>Spielplan!$L33</f>
        <v>Team D6</v>
      </c>
      <c r="J108" s="138">
        <f>IF(Spielplan!$M33="","",Spielplan!$M33)</f>
        <v>5</v>
      </c>
      <c r="K108" s="230">
        <f>IF(Spielplan!$O33="","",Spielplan!$O33)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 : 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142</v>
      </c>
    </row>
    <row r="109" spans="2:35" s="137" customFormat="1" x14ac:dyDescent="0.2">
      <c r="B109" s="169"/>
      <c r="C109" s="169"/>
      <c r="D109" s="169"/>
      <c r="G109" s="139" t="s">
        <v>32</v>
      </c>
      <c r="H109" s="234" t="str">
        <f>Spielplan!$J34</f>
        <v>Team E4</v>
      </c>
      <c r="I109" s="169" t="str">
        <f>Spielplan!$L34</f>
        <v>Team E6</v>
      </c>
      <c r="J109" s="138">
        <f>IF(Spielplan!$M34="","",Spielplan!$M34)</f>
        <v>0</v>
      </c>
      <c r="K109" s="230">
        <f>IF(Spielplan!$O34="","",Spielplan!$O34)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 : 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142</v>
      </c>
    </row>
    <row r="110" spans="2:35" s="137" customFormat="1" x14ac:dyDescent="0.2">
      <c r="B110" s="169"/>
      <c r="C110" s="169"/>
      <c r="D110" s="169"/>
      <c r="G110" s="139" t="s">
        <v>33</v>
      </c>
      <c r="H110" s="234" t="str">
        <f>Spielplan!$J35</f>
        <v>Team F4</v>
      </c>
      <c r="I110" s="169" t="str">
        <f>Spielplan!$L35</f>
        <v>Team F6</v>
      </c>
      <c r="J110" s="138">
        <f>IF(Spielplan!$M35="","",Spielplan!$M35)</f>
        <v>1</v>
      </c>
      <c r="K110" s="230">
        <f>IF(Spielplan!$O35="","",Spielplan!$O35)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 : 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142</v>
      </c>
    </row>
    <row r="111" spans="2:35" s="137" customFormat="1" x14ac:dyDescent="0.2">
      <c r="B111" s="169"/>
      <c r="C111" s="169"/>
      <c r="D111" s="169"/>
      <c r="G111" s="139" t="s">
        <v>34</v>
      </c>
      <c r="H111" s="234" t="str">
        <f>Spielplan!$J36</f>
        <v>Eintracht Frankfurt</v>
      </c>
      <c r="I111" s="169" t="str">
        <f>Spielplan!$L36</f>
        <v>FC Barcelona</v>
      </c>
      <c r="J111" s="138">
        <f>IF(Spielplan!$M36="","",Spielplan!$M36)</f>
        <v>2</v>
      </c>
      <c r="K111" s="230">
        <f>IF(Spielplan!$O36="","",Spielplan!$O36)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 : 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142</v>
      </c>
    </row>
    <row r="112" spans="2:35" s="137" customFormat="1" x14ac:dyDescent="0.2">
      <c r="B112" s="169"/>
      <c r="C112" s="169"/>
      <c r="D112" s="169"/>
      <c r="G112" s="139" t="s">
        <v>35</v>
      </c>
      <c r="H112" s="234" t="str">
        <f>Spielplan!$J37</f>
        <v>Manchester City</v>
      </c>
      <c r="I112" s="169" t="str">
        <f>Spielplan!$L37</f>
        <v>Arsenal London</v>
      </c>
      <c r="J112" s="138">
        <f>IF(Spielplan!$M37="","",Spielplan!$M37)</f>
        <v>4</v>
      </c>
      <c r="K112" s="230">
        <f>IF(Spielplan!$O37="","",Spielplan!$O37)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 : 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142</v>
      </c>
    </row>
    <row r="113" spans="2:35" s="137" customFormat="1" x14ac:dyDescent="0.2">
      <c r="B113" s="169"/>
      <c r="C113" s="169"/>
      <c r="D113" s="169"/>
      <c r="G113" s="139" t="s">
        <v>36</v>
      </c>
      <c r="H113" s="234" t="str">
        <f>Spielplan!$J38</f>
        <v>SSV Wildeck</v>
      </c>
      <c r="I113" s="169" t="str">
        <f>Spielplan!$L38</f>
        <v>Borussia Dortmund</v>
      </c>
      <c r="J113" s="138">
        <f>IF(Spielplan!$M38="","",Spielplan!$M38)</f>
        <v>0</v>
      </c>
      <c r="K113" s="230">
        <f>IF(Spielplan!$O38="","",Spielplan!$O38)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 : 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142</v>
      </c>
    </row>
    <row r="114" spans="2:35" s="137" customFormat="1" x14ac:dyDescent="0.2">
      <c r="B114" s="169"/>
      <c r="C114" s="169"/>
      <c r="D114" s="169"/>
      <c r="G114" s="139" t="s">
        <v>37</v>
      </c>
      <c r="H114" s="234" t="str">
        <f>Spielplan!$J39</f>
        <v>Team D2</v>
      </c>
      <c r="I114" s="169" t="str">
        <f>Spielplan!$L39</f>
        <v>Team D3</v>
      </c>
      <c r="J114" s="138">
        <f>IF(Spielplan!$M39="","",Spielplan!$M39)</f>
        <v>2</v>
      </c>
      <c r="K114" s="230">
        <f>IF(Spielplan!$O39="","",Spielplan!$O39)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 : 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142</v>
      </c>
    </row>
    <row r="115" spans="2:35" s="137" customFormat="1" x14ac:dyDescent="0.2">
      <c r="B115" s="169"/>
      <c r="C115" s="169"/>
      <c r="D115" s="169"/>
      <c r="G115" s="139" t="s">
        <v>38</v>
      </c>
      <c r="H115" s="234" t="str">
        <f>Spielplan!$J40</f>
        <v>Team E2</v>
      </c>
      <c r="I115" s="169" t="str">
        <f>Spielplan!$L40</f>
        <v>Team E3</v>
      </c>
      <c r="J115" s="138">
        <f>IF(Spielplan!$M40="","",Spielplan!$M40)</f>
        <v>3</v>
      </c>
      <c r="K115" s="230">
        <f>IF(Spielplan!$O40="","",Spielplan!$O40)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 : 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142</v>
      </c>
    </row>
    <row r="116" spans="2:35" s="137" customFormat="1" x14ac:dyDescent="0.2">
      <c r="B116" s="169"/>
      <c r="C116" s="169"/>
      <c r="D116" s="169"/>
      <c r="G116" s="139" t="s">
        <v>39</v>
      </c>
      <c r="H116" s="234" t="str">
        <f>Spielplan!$J41</f>
        <v>Team F2</v>
      </c>
      <c r="I116" s="169" t="str">
        <f>Spielplan!$L41</f>
        <v>Team F3</v>
      </c>
      <c r="J116" s="138">
        <f>IF(Spielplan!$M41="","",Spielplan!$M41)</f>
        <v>0</v>
      </c>
      <c r="K116" s="230">
        <f>IF(Spielplan!$O41="","",Spielplan!$O41)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 : 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142</v>
      </c>
    </row>
    <row r="117" spans="2:35" s="137" customFormat="1" x14ac:dyDescent="0.2">
      <c r="B117" s="169"/>
      <c r="C117" s="169"/>
      <c r="D117" s="169"/>
      <c r="G117" s="139" t="s">
        <v>40</v>
      </c>
      <c r="H117" s="234" t="str">
        <f>Spielplan!$J42</f>
        <v>1. FC Riedwald</v>
      </c>
      <c r="I117" s="169" t="str">
        <f>Spielplan!$L42</f>
        <v>Maibach 1822 eV</v>
      </c>
      <c r="J117" s="138">
        <f>IF(Spielplan!$M42="","",Spielplan!$M42)</f>
        <v>3</v>
      </c>
      <c r="K117" s="230">
        <f>IF(Spielplan!$O42="","",Spielplan!$O42)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 : 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142</v>
      </c>
    </row>
    <row r="118" spans="2:35" s="137" customFormat="1" x14ac:dyDescent="0.2">
      <c r="B118" s="169"/>
      <c r="C118" s="169"/>
      <c r="D118" s="169"/>
      <c r="G118" s="139" t="s">
        <v>41</v>
      </c>
      <c r="H118" s="234" t="str">
        <f>Spielplan!$J43</f>
        <v>SSV Wildbach</v>
      </c>
      <c r="I118" s="169" t="str">
        <f>Spielplan!$L43</f>
        <v>FC Grönlingen</v>
      </c>
      <c r="J118" s="138">
        <f>IF(Spielplan!$M43="","",Spielplan!$M43)</f>
        <v>3</v>
      </c>
      <c r="K118" s="230">
        <f>IF(Spielplan!$O43="","",Spielplan!$O43)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 : 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142</v>
      </c>
    </row>
    <row r="119" spans="2:35" s="137" customFormat="1" x14ac:dyDescent="0.2">
      <c r="B119" s="169"/>
      <c r="C119" s="169"/>
      <c r="D119" s="169"/>
      <c r="G119" s="139" t="s">
        <v>42</v>
      </c>
      <c r="H119" s="234" t="str">
        <f>Spielplan!$J44</f>
        <v>Kickers Offenbach</v>
      </c>
      <c r="I119" s="169" t="str">
        <f>Spielplan!$L44</f>
        <v>HSV</v>
      </c>
      <c r="J119" s="138">
        <f>IF(Spielplan!$M44="","",Spielplan!$M44)</f>
        <v>3</v>
      </c>
      <c r="K119" s="230">
        <f>IF(Spielplan!$O44="","",Spielplan!$O44)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 : 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142</v>
      </c>
    </row>
    <row r="120" spans="2:35" s="137" customFormat="1" x14ac:dyDescent="0.2">
      <c r="B120" s="169"/>
      <c r="C120" s="169"/>
      <c r="D120" s="169"/>
      <c r="G120" s="139" t="s">
        <v>43</v>
      </c>
      <c r="H120" s="234" t="str">
        <f>Spielplan!$J45</f>
        <v>Team D1</v>
      </c>
      <c r="I120" s="169" t="str">
        <f>Spielplan!$L45</f>
        <v>Team D4</v>
      </c>
      <c r="J120" s="138">
        <f>IF(Spielplan!$M45="","",Spielplan!$M45)</f>
        <v>3</v>
      </c>
      <c r="K120" s="230">
        <f>IF(Spielplan!$O45="","",Spielplan!$O45)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 : 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142</v>
      </c>
    </row>
    <row r="121" spans="2:35" s="137" customFormat="1" x14ac:dyDescent="0.2">
      <c r="B121" s="169"/>
      <c r="C121" s="169"/>
      <c r="D121" s="169"/>
      <c r="G121" s="139" t="s">
        <v>44</v>
      </c>
      <c r="H121" s="234" t="str">
        <f>Spielplan!$J46</f>
        <v>Team E1</v>
      </c>
      <c r="I121" s="169" t="str">
        <f>Spielplan!$L46</f>
        <v>Team E4</v>
      </c>
      <c r="J121" s="138">
        <f>IF(Spielplan!$M46="","",Spielplan!$M46)</f>
        <v>3</v>
      </c>
      <c r="K121" s="230">
        <f>IF(Spielplan!$O46="","",Spielplan!$O46)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 : 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142</v>
      </c>
    </row>
    <row r="122" spans="2:35" s="137" customFormat="1" x14ac:dyDescent="0.2">
      <c r="B122" s="169"/>
      <c r="C122" s="169"/>
      <c r="D122" s="169"/>
      <c r="G122" s="139" t="s">
        <v>45</v>
      </c>
      <c r="H122" s="234" t="str">
        <f>Spielplan!$J47</f>
        <v>Team F1</v>
      </c>
      <c r="I122" s="169" t="str">
        <f>Spielplan!$L47</f>
        <v>Team F4</v>
      </c>
      <c r="J122" s="138">
        <f>IF(Spielplan!$M47="","",Spielplan!$M47)</f>
        <v>5</v>
      </c>
      <c r="K122" s="230">
        <f>IF(Spielplan!$O47="","",Spielplan!$O47)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 : 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142</v>
      </c>
    </row>
    <row r="123" spans="2:35" s="137" customFormat="1" x14ac:dyDescent="0.2">
      <c r="B123" s="169"/>
      <c r="C123" s="169"/>
      <c r="D123" s="169"/>
      <c r="G123" s="139" t="s">
        <v>46</v>
      </c>
      <c r="H123" s="234" t="str">
        <f>Spielplan!$J48</f>
        <v>FC Barcelona</v>
      </c>
      <c r="I123" s="169" t="str">
        <f>Spielplan!$L48</f>
        <v>Beinbruch SC</v>
      </c>
      <c r="J123" s="138">
        <f>IF(Spielplan!$M48="","",Spielplan!$M48)</f>
        <v>6</v>
      </c>
      <c r="K123" s="230">
        <f>IF(Spielplan!$O48="","",Spielplan!$O48)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 : 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142</v>
      </c>
    </row>
    <row r="124" spans="2:35" s="137" customFormat="1" x14ac:dyDescent="0.2">
      <c r="B124" s="169"/>
      <c r="C124" s="169"/>
      <c r="D124" s="169"/>
      <c r="G124" s="139" t="s">
        <v>47</v>
      </c>
      <c r="H124" s="234" t="str">
        <f>Spielplan!$J49</f>
        <v>Arsenal London</v>
      </c>
      <c r="I124" s="169" t="str">
        <f>Spielplan!$L49</f>
        <v>SC Waldbach</v>
      </c>
      <c r="J124" s="138">
        <f>IF(Spielplan!$M49="","",Spielplan!$M49)</f>
        <v>5</v>
      </c>
      <c r="K124" s="230">
        <f>IF(Spielplan!$O49="","",Spielplan!$O49)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 : 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142</v>
      </c>
    </row>
    <row r="125" spans="2:35" s="137" customFormat="1" x14ac:dyDescent="0.2">
      <c r="B125" s="169"/>
      <c r="C125" s="169"/>
      <c r="D125" s="169"/>
      <c r="G125" s="139" t="s">
        <v>48</v>
      </c>
      <c r="H125" s="234" t="str">
        <f>Spielplan!$J50</f>
        <v>Borussia Dortmund</v>
      </c>
      <c r="I125" s="169" t="str">
        <f>Spielplan!$L50</f>
        <v>FV Lübeck</v>
      </c>
      <c r="J125" s="138">
        <f>IF(Spielplan!$M50="","",Spielplan!$M50)</f>
        <v>4</v>
      </c>
      <c r="K125" s="230">
        <f>IF(Spielplan!$O50="","",Spielplan!$O50)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 : 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142</v>
      </c>
    </row>
    <row r="126" spans="2:35" s="137" customFormat="1" x14ac:dyDescent="0.2">
      <c r="B126" s="169"/>
      <c r="C126" s="169"/>
      <c r="D126" s="169"/>
      <c r="G126" s="139" t="s">
        <v>49</v>
      </c>
      <c r="H126" s="234" t="str">
        <f>Spielplan!$J51</f>
        <v>Team D3</v>
      </c>
      <c r="I126" s="169" t="str">
        <f>Spielplan!$L51</f>
        <v>Team D5</v>
      </c>
      <c r="J126" s="138">
        <f>IF(Spielplan!$M51="","",Spielplan!$M51)</f>
        <v>3</v>
      </c>
      <c r="K126" s="230">
        <f>IF(Spielplan!$O51="","",Spielplan!$O51)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 : 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142</v>
      </c>
    </row>
    <row r="127" spans="2:35" s="137" customFormat="1" x14ac:dyDescent="0.2">
      <c r="B127" s="169"/>
      <c r="C127" s="169"/>
      <c r="D127" s="169"/>
      <c r="G127" s="139" t="s">
        <v>50</v>
      </c>
      <c r="H127" s="234" t="str">
        <f>Spielplan!$J52</f>
        <v>Team E3</v>
      </c>
      <c r="I127" s="169" t="str">
        <f>Spielplan!$L52</f>
        <v>Team E5</v>
      </c>
      <c r="J127" s="138">
        <f>IF(Spielplan!$M52="","",Spielplan!$M52)</f>
        <v>5</v>
      </c>
      <c r="K127" s="230">
        <f>IF(Spielplan!$O52="","",Spielplan!$O52)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 : 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142</v>
      </c>
    </row>
    <row r="128" spans="2:35" s="137" customFormat="1" x14ac:dyDescent="0.2">
      <c r="B128" s="169"/>
      <c r="C128" s="169"/>
      <c r="D128" s="169"/>
      <c r="G128" s="139" t="s">
        <v>51</v>
      </c>
      <c r="H128" s="234" t="str">
        <f>Spielplan!$J53</f>
        <v>Team F3</v>
      </c>
      <c r="I128" s="169" t="str">
        <f>Spielplan!$L53</f>
        <v>Team F5</v>
      </c>
      <c r="J128" s="138">
        <f>IF(Spielplan!$M53="","",Spielplan!$M53)</f>
        <v>0</v>
      </c>
      <c r="K128" s="230">
        <f>IF(Spielplan!$O53="","",Spielplan!$O53)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 : 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142</v>
      </c>
    </row>
    <row r="129" spans="2:35" s="137" customFormat="1" x14ac:dyDescent="0.2">
      <c r="B129" s="169"/>
      <c r="C129" s="169"/>
      <c r="D129" s="169"/>
      <c r="G129" s="139" t="s">
        <v>52</v>
      </c>
      <c r="H129" s="234" t="str">
        <f>Spielplan!$J54</f>
        <v>FV Zahnschmerzen</v>
      </c>
      <c r="I129" s="169" t="str">
        <f>Spielplan!$L54</f>
        <v>Eintracht Frankfurt</v>
      </c>
      <c r="J129" s="138">
        <f>IF(Spielplan!$M54="","",Spielplan!$M54)</f>
        <v>1</v>
      </c>
      <c r="K129" s="230">
        <f>IF(Spielplan!$O54="","",Spielplan!$O54)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 : 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142</v>
      </c>
    </row>
    <row r="130" spans="2:35" s="137" customFormat="1" x14ac:dyDescent="0.2">
      <c r="B130" s="169"/>
      <c r="C130" s="169"/>
      <c r="D130" s="169"/>
      <c r="G130" s="139" t="s">
        <v>53</v>
      </c>
      <c r="H130" s="234" t="str">
        <f>Spielplan!$J55</f>
        <v>Lok Leipzig</v>
      </c>
      <c r="I130" s="169" t="str">
        <f>Spielplan!$L55</f>
        <v>Manchester City</v>
      </c>
      <c r="J130" s="138">
        <f>IF(Spielplan!$M55="","",Spielplan!$M55)</f>
        <v>2</v>
      </c>
      <c r="K130" s="230">
        <f>IF(Spielplan!$O55="","",Spielplan!$O55)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 : 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142</v>
      </c>
    </row>
    <row r="131" spans="2:35" s="137" customFormat="1" x14ac:dyDescent="0.2">
      <c r="B131" s="169"/>
      <c r="C131" s="169"/>
      <c r="D131" s="169"/>
      <c r="G131" s="139" t="s">
        <v>54</v>
      </c>
      <c r="H131" s="234" t="str">
        <f>Spielplan!$J56</f>
        <v>FC Brügge</v>
      </c>
      <c r="I131" s="169" t="str">
        <f>Spielplan!$L56</f>
        <v>SSV Wildeck</v>
      </c>
      <c r="J131" s="138">
        <f>IF(Spielplan!$M56="","",Spielplan!$M56)</f>
        <v>4</v>
      </c>
      <c r="K131" s="230">
        <f>IF(Spielplan!$O56="","",Spielplan!$O56)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 : 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142</v>
      </c>
    </row>
    <row r="132" spans="2:35" s="137" customFormat="1" x14ac:dyDescent="0.2">
      <c r="B132" s="169"/>
      <c r="C132" s="169"/>
      <c r="D132" s="169"/>
      <c r="G132" s="139" t="s">
        <v>55</v>
      </c>
      <c r="H132" s="234" t="str">
        <f>Spielplan!$J57</f>
        <v>Team D6</v>
      </c>
      <c r="I132" s="169" t="str">
        <f>Spielplan!$L57</f>
        <v>Team D2</v>
      </c>
      <c r="J132" s="138">
        <f>IF(Spielplan!$M57="","",Spielplan!$M57)</f>
        <v>0</v>
      </c>
      <c r="K132" s="230">
        <f>IF(Spielplan!$O57="","",Spielplan!$O57)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 : 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142</v>
      </c>
    </row>
    <row r="133" spans="2:35" s="137" customFormat="1" x14ac:dyDescent="0.2">
      <c r="B133" s="169"/>
      <c r="C133" s="169"/>
      <c r="D133" s="169"/>
      <c r="G133" s="139" t="s">
        <v>56</v>
      </c>
      <c r="H133" s="234" t="str">
        <f>Spielplan!$J58</f>
        <v>Team E6</v>
      </c>
      <c r="I133" s="169" t="str">
        <f>Spielplan!$L58</f>
        <v>Team E2</v>
      </c>
      <c r="J133" s="138">
        <f>IF(Spielplan!$M58="","",Spielplan!$M58)</f>
        <v>2</v>
      </c>
      <c r="K133" s="230">
        <f>IF(Spielplan!$O58="","",Spielplan!$O58)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 : 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142</v>
      </c>
    </row>
    <row r="134" spans="2:35" s="137" customFormat="1" x14ac:dyDescent="0.2">
      <c r="B134" s="169"/>
      <c r="C134" s="169"/>
      <c r="D134" s="169"/>
      <c r="G134" s="139" t="s">
        <v>57</v>
      </c>
      <c r="H134" s="234" t="str">
        <f>Spielplan!$J59</f>
        <v>Team F6</v>
      </c>
      <c r="I134" s="169" t="str">
        <f>Spielplan!$L59</f>
        <v>Team F2</v>
      </c>
      <c r="J134" s="138">
        <f>IF(Spielplan!$M59="","",Spielplan!$M59)</f>
        <v>3</v>
      </c>
      <c r="K134" s="230">
        <f>IF(Spielplan!$O59="","",Spielplan!$O59)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 : 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142</v>
      </c>
    </row>
    <row r="135" spans="2:35" s="137" customFormat="1" x14ac:dyDescent="0.2">
      <c r="B135" s="169"/>
      <c r="C135" s="169"/>
      <c r="D135" s="169"/>
      <c r="G135" s="139" t="s">
        <v>58</v>
      </c>
      <c r="H135" s="234" t="str">
        <f>Spielplan!$J60</f>
        <v>FC Barcelona</v>
      </c>
      <c r="I135" s="169" t="str">
        <f>Spielplan!$L60</f>
        <v>1. FC Riedwald</v>
      </c>
      <c r="J135" s="138">
        <f>IF(Spielplan!$M60="","",Spielplan!$M60)</f>
        <v>3</v>
      </c>
      <c r="K135" s="230">
        <f>IF(Spielplan!$O60="","",Spielplan!$O60)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 : 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142</v>
      </c>
    </row>
    <row r="136" spans="2:35" s="137" customFormat="1" x14ac:dyDescent="0.2">
      <c r="B136" s="169"/>
      <c r="C136" s="169"/>
      <c r="D136" s="169"/>
      <c r="G136" s="139" t="s">
        <v>59</v>
      </c>
      <c r="H136" s="234" t="str">
        <f>Spielplan!$J61</f>
        <v>Arsenal London</v>
      </c>
      <c r="I136" s="169" t="str">
        <f>Spielplan!$L61</f>
        <v>SSV Wildbach</v>
      </c>
      <c r="J136" s="138">
        <f>IF(Spielplan!$M61="","",Spielplan!$M61)</f>
        <v>3</v>
      </c>
      <c r="K136" s="230">
        <f>IF(Spielplan!$O61="","",Spielplan!$O61)</f>
        <v>3</v>
      </c>
      <c r="L136" s="138"/>
      <c r="U136" s="211" t="s">
        <v>231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 : 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142</v>
      </c>
    </row>
    <row r="137" spans="2:35" x14ac:dyDescent="0.2">
      <c r="G137" s="139" t="s">
        <v>60</v>
      </c>
      <c r="H137" s="234" t="str">
        <f>Spielplan!$J62</f>
        <v>Borussia Dortmund</v>
      </c>
      <c r="I137" s="169" t="str">
        <f>Spielplan!$L62</f>
        <v>Kickers Offenbach</v>
      </c>
      <c r="J137" s="138">
        <f>IF(Spielplan!$M62="","",Spielplan!$M62)</f>
        <v>3</v>
      </c>
      <c r="K137" s="230">
        <f>IF(Spielplan!$O62="","",Spielplan!$O62)</f>
        <v>1</v>
      </c>
      <c r="U137" s="211" t="s">
        <v>232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 : 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142</v>
      </c>
    </row>
    <row r="138" spans="2:35" x14ac:dyDescent="0.2">
      <c r="G138" s="139" t="s">
        <v>61</v>
      </c>
      <c r="H138" s="234" t="str">
        <f>Spielplan!$J63</f>
        <v>Team D3</v>
      </c>
      <c r="I138" s="169" t="str">
        <f>Spielplan!$L63</f>
        <v>Team D1</v>
      </c>
      <c r="J138" s="138">
        <f>IF(Spielplan!$M63="","",Spielplan!$M63)</f>
        <v>3</v>
      </c>
      <c r="K138" s="230">
        <f>IF(Spielplan!$O63="","",Spielplan!$O63)</f>
        <v>3</v>
      </c>
      <c r="U138" s="211" t="s">
        <v>233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 : 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142</v>
      </c>
    </row>
    <row r="139" spans="2:35" x14ac:dyDescent="0.2">
      <c r="G139" s="139" t="s">
        <v>62</v>
      </c>
      <c r="H139" s="234" t="str">
        <f>Spielplan!$J64</f>
        <v>Team E3</v>
      </c>
      <c r="I139" s="169" t="str">
        <f>Spielplan!$L64</f>
        <v>Team E1</v>
      </c>
      <c r="J139" s="138">
        <f>IF(Spielplan!$M64="","",Spielplan!$M64)</f>
        <v>5</v>
      </c>
      <c r="K139" s="230">
        <f>IF(Spielplan!$O64="","",Spielplan!$O64)</f>
        <v>1</v>
      </c>
      <c r="U139" s="211" t="s">
        <v>234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 : 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142</v>
      </c>
    </row>
    <row r="140" spans="2:35" x14ac:dyDescent="0.2">
      <c r="G140" s="139" t="s">
        <v>63</v>
      </c>
      <c r="H140" s="234" t="str">
        <f>Spielplan!$J65</f>
        <v>Team F3</v>
      </c>
      <c r="I140" s="169" t="str">
        <f>Spielplan!$L65</f>
        <v>Team F1</v>
      </c>
      <c r="J140" s="138">
        <f>IF(Spielplan!$M65="","",Spielplan!$M65)</f>
        <v>6</v>
      </c>
      <c r="K140" s="230">
        <f>IF(Spielplan!$O65="","",Spielplan!$O65)</f>
        <v>1</v>
      </c>
      <c r="U140" s="211" t="s">
        <v>235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 : 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142</v>
      </c>
    </row>
    <row r="141" spans="2:35" x14ac:dyDescent="0.2">
      <c r="G141" s="139" t="s">
        <v>64</v>
      </c>
      <c r="H141" s="234" t="str">
        <f>Spielplan!$J66</f>
        <v>Eintracht Frankfurt</v>
      </c>
      <c r="I141" s="169" t="str">
        <f>Spielplan!$L66</f>
        <v>Maibach 1822 eV</v>
      </c>
      <c r="J141" s="138">
        <f>IF(Spielplan!$M66="","",Spielplan!$M66)</f>
        <v>5</v>
      </c>
      <c r="K141" s="230">
        <f>IF(Spielplan!$O66="","",Spielplan!$O66)</f>
        <v>2</v>
      </c>
      <c r="U141" s="211" t="s">
        <v>236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 : 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142</v>
      </c>
    </row>
    <row r="142" spans="2:35" x14ac:dyDescent="0.2">
      <c r="G142" s="139" t="s">
        <v>65</v>
      </c>
      <c r="H142" s="234" t="str">
        <f>Spielplan!$J67</f>
        <v>Manchester City</v>
      </c>
      <c r="I142" s="169" t="str">
        <f>Spielplan!$L67</f>
        <v>FC Grönlingen</v>
      </c>
      <c r="J142" s="138">
        <f>IF(Spielplan!$M67="","",Spielplan!$M67)</f>
        <v>4</v>
      </c>
      <c r="K142" s="230">
        <f>IF(Spielplan!$O67="","",Spielplan!$O67)</f>
        <v>2</v>
      </c>
      <c r="U142" s="211" t="s">
        <v>237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 : 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142</v>
      </c>
    </row>
    <row r="143" spans="2:35" x14ac:dyDescent="0.2">
      <c r="G143" s="139" t="s">
        <v>66</v>
      </c>
      <c r="H143" s="234" t="str">
        <f>Spielplan!$J68</f>
        <v>SSV Wildeck</v>
      </c>
      <c r="I143" s="169" t="str">
        <f>Spielplan!$L68</f>
        <v>HSV</v>
      </c>
      <c r="J143" s="138">
        <f>IF(Spielplan!$M68="","",Spielplan!$M68)</f>
        <v>3</v>
      </c>
      <c r="K143" s="230">
        <f>IF(Spielplan!$O68="","",Spielplan!$O68)</f>
        <v>0</v>
      </c>
      <c r="U143" s="211" t="s">
        <v>238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 : 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142</v>
      </c>
    </row>
    <row r="144" spans="2:35" x14ac:dyDescent="0.2">
      <c r="G144" s="139" t="s">
        <v>67</v>
      </c>
      <c r="H144" s="234" t="str">
        <f>Spielplan!$J69</f>
        <v>Team D2</v>
      </c>
      <c r="I144" s="169" t="str">
        <f>Spielplan!$L69</f>
        <v>Team D4</v>
      </c>
      <c r="J144" s="138">
        <f>IF(Spielplan!$M69="","",Spielplan!$M69)</f>
        <v>5</v>
      </c>
      <c r="K144" s="230">
        <f>IF(Spielplan!$O69="","",Spielplan!$O69)</f>
        <v>1</v>
      </c>
      <c r="U144" s="211" t="s">
        <v>239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 : 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142</v>
      </c>
    </row>
    <row r="145" spans="7:35" x14ac:dyDescent="0.2">
      <c r="G145" s="139" t="s">
        <v>68</v>
      </c>
      <c r="H145" s="234" t="str">
        <f>Spielplan!$J70</f>
        <v>Team E2</v>
      </c>
      <c r="I145" s="169" t="str">
        <f>Spielplan!$L70</f>
        <v>Team E4</v>
      </c>
      <c r="J145" s="138">
        <f>IF(Spielplan!$M70="","",Spielplan!$M70)</f>
        <v>0</v>
      </c>
      <c r="K145" s="230">
        <f>IF(Spielplan!$O70="","",Spielplan!$O70)</f>
        <v>3</v>
      </c>
      <c r="U145" s="211" t="s">
        <v>240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 : 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142</v>
      </c>
    </row>
    <row r="146" spans="7:35" x14ac:dyDescent="0.2">
      <c r="G146" s="139" t="s">
        <v>69</v>
      </c>
      <c r="H146" s="234" t="str">
        <f>Spielplan!$J71</f>
        <v>Team F2</v>
      </c>
      <c r="I146" s="169" t="str">
        <f>Spielplan!$L71</f>
        <v>Team F4</v>
      </c>
      <c r="J146" s="138">
        <f>IF(Spielplan!$M71="","",Spielplan!$M71)</f>
        <v>1</v>
      </c>
      <c r="K146" s="230">
        <f>IF(Spielplan!$O71="","",Spielplan!$O71)</f>
        <v>2</v>
      </c>
      <c r="U146" s="211" t="s">
        <v>241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 : 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142</v>
      </c>
    </row>
    <row r="147" spans="7:35" x14ac:dyDescent="0.2">
      <c r="G147" s="139" t="s">
        <v>70</v>
      </c>
      <c r="H147" s="234" t="str">
        <f>Spielplan!$J72</f>
        <v>Beinbruch SC</v>
      </c>
      <c r="I147" s="169" t="str">
        <f>Spielplan!$L72</f>
        <v>FV Zahnschmerzen</v>
      </c>
      <c r="J147" s="138">
        <f>IF(Spielplan!$M72="","",Spielplan!$M72)</f>
        <v>2</v>
      </c>
      <c r="K147" s="230">
        <f>IF(Spielplan!$O72="","",Spielplan!$O72)</f>
        <v>5</v>
      </c>
      <c r="U147" s="211" t="s">
        <v>242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 : 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142</v>
      </c>
    </row>
    <row r="148" spans="7:35" x14ac:dyDescent="0.2">
      <c r="G148" s="139" t="s">
        <v>71</v>
      </c>
      <c r="H148" s="234" t="str">
        <f>Spielplan!$J73</f>
        <v>SC Waldbach</v>
      </c>
      <c r="I148" s="169" t="str">
        <f>Spielplan!$L73</f>
        <v>Lok Leipzig</v>
      </c>
      <c r="J148" s="138">
        <f>IF(Spielplan!$M73="","",Spielplan!$M73)</f>
        <v>4</v>
      </c>
      <c r="K148" s="230">
        <f>IF(Spielplan!$O73="","",Spielplan!$O73)</f>
        <v>0</v>
      </c>
      <c r="U148" s="211" t="s">
        <v>243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 : 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142</v>
      </c>
    </row>
    <row r="149" spans="7:35" x14ac:dyDescent="0.2">
      <c r="G149" s="139" t="s">
        <v>72</v>
      </c>
      <c r="H149" s="234" t="str">
        <f>Spielplan!$J74</f>
        <v>FV Lübeck</v>
      </c>
      <c r="I149" s="169" t="str">
        <f>Spielplan!$L74</f>
        <v>FC Brügge</v>
      </c>
      <c r="J149" s="138">
        <f>IF(Spielplan!$M74="","",Spielplan!$M74)</f>
        <v>0</v>
      </c>
      <c r="K149" s="230">
        <f>IF(Spielplan!$O74="","",Spielplan!$O74)</f>
        <v>6</v>
      </c>
      <c r="U149" s="211" t="s">
        <v>244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 : 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142</v>
      </c>
    </row>
    <row r="150" spans="7:35" x14ac:dyDescent="0.2">
      <c r="G150" s="139" t="s">
        <v>73</v>
      </c>
      <c r="H150" s="234" t="str">
        <f>Spielplan!$J75</f>
        <v>Team D5</v>
      </c>
      <c r="I150" s="169" t="str">
        <f>Spielplan!$L75</f>
        <v>Team D6</v>
      </c>
      <c r="J150" s="138">
        <f>IF(Spielplan!$M75="","",Spielplan!$M75)</f>
        <v>2</v>
      </c>
      <c r="K150" s="230">
        <f>IF(Spielplan!$O75="","",Spielplan!$O75)</f>
        <v>2</v>
      </c>
      <c r="U150" s="211" t="s">
        <v>245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 : 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142</v>
      </c>
    </row>
    <row r="151" spans="7:35" x14ac:dyDescent="0.2">
      <c r="G151" s="139" t="s">
        <v>74</v>
      </c>
      <c r="H151" s="234" t="str">
        <f>Spielplan!$J76</f>
        <v>Team E5</v>
      </c>
      <c r="I151" s="169" t="str">
        <f>Spielplan!$L76</f>
        <v>Team E6</v>
      </c>
      <c r="J151" s="138">
        <f>IF(Spielplan!$M76="","",Spielplan!$M76)</f>
        <v>3</v>
      </c>
      <c r="K151" s="230">
        <f>IF(Spielplan!$O76="","",Spielplan!$O76)</f>
        <v>4</v>
      </c>
      <c r="U151" s="211" t="s">
        <v>246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 : 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142</v>
      </c>
    </row>
    <row r="152" spans="7:35" x14ac:dyDescent="0.2">
      <c r="G152" s="139" t="s">
        <v>75</v>
      </c>
      <c r="H152" s="234" t="str">
        <f>Spielplan!$J77</f>
        <v>Team F5</v>
      </c>
      <c r="I152" s="169" t="str">
        <f>Spielplan!$L77</f>
        <v>Team F6</v>
      </c>
      <c r="J152" s="138">
        <f>IF(Spielplan!$M77="","",Spielplan!$M77)</f>
        <v>0</v>
      </c>
      <c r="K152" s="230">
        <f>IF(Spielplan!$O77="","",Spielplan!$O77)</f>
        <v>0</v>
      </c>
      <c r="U152" s="211" t="s">
        <v>247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 : 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142</v>
      </c>
    </row>
    <row r="153" spans="7:35" x14ac:dyDescent="0.2">
      <c r="G153" s="139" t="s">
        <v>231</v>
      </c>
      <c r="H153" s="234" t="str">
        <f>Spielplan!$J78</f>
        <v>1. FC Riedwald</v>
      </c>
      <c r="I153" s="169" t="str">
        <f>Spielplan!$L78</f>
        <v>Eintracht Frankfurt</v>
      </c>
      <c r="J153" s="138">
        <f>IF(Spielplan!$M78="","",Spielplan!$M78)</f>
        <v>5</v>
      </c>
      <c r="K153" s="230">
        <f>IF(Spielplan!$O78="","",Spielplan!$O78)</f>
        <v>1</v>
      </c>
      <c r="U153" s="211" t="s">
        <v>248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 : 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142</v>
      </c>
    </row>
    <row r="154" spans="7:35" x14ac:dyDescent="0.2">
      <c r="G154" s="139" t="s">
        <v>232</v>
      </c>
      <c r="H154" s="234" t="str">
        <f>Spielplan!$J79</f>
        <v>SSV Wildbach</v>
      </c>
      <c r="I154" s="169" t="str">
        <f>Spielplan!$L79</f>
        <v>Manchester City</v>
      </c>
      <c r="J154" s="138">
        <f>IF(Spielplan!$M79="","",Spielplan!$M79)</f>
        <v>0</v>
      </c>
      <c r="K154" s="230">
        <f>IF(Spielplan!$O79="","",Spielplan!$O79)</f>
        <v>3</v>
      </c>
      <c r="U154" s="211" t="s">
        <v>249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142</v>
      </c>
    </row>
    <row r="155" spans="7:35" x14ac:dyDescent="0.2">
      <c r="G155" s="139" t="s">
        <v>233</v>
      </c>
      <c r="H155" s="234" t="str">
        <f>Spielplan!$J80</f>
        <v>Kickers Offenbach</v>
      </c>
      <c r="I155" s="169" t="str">
        <f>Spielplan!$L80</f>
        <v>SSV Wildeck</v>
      </c>
      <c r="J155" s="138">
        <f>IF(Spielplan!$M80="","",Spielplan!$M80)</f>
        <v>1</v>
      </c>
      <c r="K155" s="230">
        <f>IF(Spielplan!$O80="","",Spielplan!$O80)</f>
        <v>2</v>
      </c>
      <c r="U155" s="211" t="s">
        <v>250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142</v>
      </c>
    </row>
    <row r="156" spans="7:35" x14ac:dyDescent="0.2">
      <c r="G156" s="139" t="s">
        <v>234</v>
      </c>
      <c r="H156" s="234" t="str">
        <f>Spielplan!$J81</f>
        <v>Team D1</v>
      </c>
      <c r="I156" s="169" t="str">
        <f>Spielplan!$L81</f>
        <v>Team D2</v>
      </c>
      <c r="J156" s="138">
        <f>IF(Spielplan!$M81="","",Spielplan!$M81)</f>
        <v>2</v>
      </c>
      <c r="K156" s="230">
        <f>IF(Spielplan!$O81="","",Spielplan!$O81)</f>
        <v>5</v>
      </c>
      <c r="U156" s="211" t="s">
        <v>251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142</v>
      </c>
    </row>
    <row r="157" spans="7:35" x14ac:dyDescent="0.2">
      <c r="G157" s="139" t="s">
        <v>235</v>
      </c>
      <c r="H157" s="234" t="str">
        <f>Spielplan!$J82</f>
        <v>Team E1</v>
      </c>
      <c r="I157" s="169" t="str">
        <f>Spielplan!$L82</f>
        <v>Team E2</v>
      </c>
      <c r="J157" s="138">
        <f>IF(Spielplan!$M82="","",Spielplan!$M82)</f>
        <v>4</v>
      </c>
      <c r="K157" s="230">
        <f>IF(Spielplan!$O82="","",Spielplan!$O82)</f>
        <v>0</v>
      </c>
      <c r="U157" s="211" t="s">
        <v>252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142</v>
      </c>
    </row>
    <row r="158" spans="7:35" x14ac:dyDescent="0.2">
      <c r="G158" s="139" t="s">
        <v>236</v>
      </c>
      <c r="H158" s="234" t="str">
        <f>Spielplan!$J83</f>
        <v>Team F1</v>
      </c>
      <c r="I158" s="169" t="str">
        <f>Spielplan!$L83</f>
        <v>Team F2</v>
      </c>
      <c r="J158" s="138">
        <f>IF(Spielplan!$M83="","",Spielplan!$M83)</f>
        <v>0</v>
      </c>
      <c r="K158" s="230">
        <f>IF(Spielplan!$O83="","",Spielplan!$O83)</f>
        <v>6</v>
      </c>
      <c r="U158" s="211" t="s">
        <v>253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142</v>
      </c>
    </row>
    <row r="159" spans="7:35" x14ac:dyDescent="0.2">
      <c r="G159" s="139" t="s">
        <v>237</v>
      </c>
      <c r="H159" s="234" t="str">
        <f>Spielplan!$J84</f>
        <v>FV Zahnschmerzen</v>
      </c>
      <c r="I159" s="169" t="str">
        <f>Spielplan!$L84</f>
        <v>FC Barcelona</v>
      </c>
      <c r="J159" s="138">
        <f>IF(Spielplan!$M84="","",Spielplan!$M84)</f>
        <v>2</v>
      </c>
      <c r="K159" s="230">
        <f>IF(Spielplan!$O84="","",Spielplan!$O84)</f>
        <v>2</v>
      </c>
      <c r="U159" s="211" t="s">
        <v>254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142</v>
      </c>
    </row>
    <row r="160" spans="7:35" x14ac:dyDescent="0.2">
      <c r="G160" s="139" t="s">
        <v>238</v>
      </c>
      <c r="H160" s="234" t="str">
        <f>Spielplan!$J85</f>
        <v>Lok Leipzig</v>
      </c>
      <c r="I160" s="169" t="str">
        <f>Spielplan!$L85</f>
        <v>Arsenal London</v>
      </c>
      <c r="J160" s="138">
        <f>IF(Spielplan!$M85="","",Spielplan!$M85)</f>
        <v>3</v>
      </c>
      <c r="K160" s="230">
        <f>IF(Spielplan!$O85="","",Spielplan!$O85)</f>
        <v>4</v>
      </c>
      <c r="U160" s="211" t="s">
        <v>255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142</v>
      </c>
    </row>
    <row r="161" spans="7:35" x14ac:dyDescent="0.2">
      <c r="G161" s="139" t="s">
        <v>239</v>
      </c>
      <c r="H161" s="234" t="str">
        <f>Spielplan!$J86</f>
        <v>FC Brügge</v>
      </c>
      <c r="I161" s="169" t="str">
        <f>Spielplan!$L86</f>
        <v>Borussia Dortmund</v>
      </c>
      <c r="J161" s="138">
        <f>IF(Spielplan!$M86="","",Spielplan!$M86)</f>
        <v>0</v>
      </c>
      <c r="K161" s="230">
        <f>IF(Spielplan!$O86="","",Spielplan!$O86)</f>
        <v>0</v>
      </c>
      <c r="U161" s="211" t="s">
        <v>256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142</v>
      </c>
    </row>
    <row r="162" spans="7:35" x14ac:dyDescent="0.2">
      <c r="G162" s="139" t="s">
        <v>240</v>
      </c>
      <c r="H162" s="234" t="str">
        <f>Spielplan!$J87</f>
        <v>Team D6</v>
      </c>
      <c r="I162" s="169" t="str">
        <f>Spielplan!$L87</f>
        <v>Team D3</v>
      </c>
      <c r="J162" s="138">
        <f>IF(Spielplan!$M87="","",Spielplan!$M87)</f>
        <v>5</v>
      </c>
      <c r="K162" s="230">
        <f>IF(Spielplan!$O87="","",Spielplan!$O87)</f>
        <v>1</v>
      </c>
      <c r="U162" s="211" t="s">
        <v>257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142</v>
      </c>
    </row>
    <row r="163" spans="7:35" x14ac:dyDescent="0.2">
      <c r="G163" s="139" t="s">
        <v>241</v>
      </c>
      <c r="H163" s="234" t="str">
        <f>Spielplan!$J88</f>
        <v>Team E6</v>
      </c>
      <c r="I163" s="169" t="str">
        <f>Spielplan!$L88</f>
        <v>Team E3</v>
      </c>
      <c r="J163" s="138">
        <f>IF(Spielplan!$M88="","",Spielplan!$M88)</f>
        <v>0</v>
      </c>
      <c r="K163" s="230">
        <f>IF(Spielplan!$O88="","",Spielplan!$O88)</f>
        <v>3</v>
      </c>
      <c r="U163" s="211" t="s">
        <v>258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142</v>
      </c>
    </row>
    <row r="164" spans="7:35" x14ac:dyDescent="0.2">
      <c r="G164" s="139" t="s">
        <v>242</v>
      </c>
      <c r="H164" s="234" t="str">
        <f>Spielplan!$J89</f>
        <v>Team F6</v>
      </c>
      <c r="I164" s="169" t="str">
        <f>Spielplan!$L89</f>
        <v>Team F3</v>
      </c>
      <c r="J164" s="138">
        <f>IF(Spielplan!$M89="","",Spielplan!$M89)</f>
        <v>1</v>
      </c>
      <c r="K164" s="230">
        <f>IF(Spielplan!$O89="","",Spielplan!$O89)</f>
        <v>2</v>
      </c>
      <c r="U164" s="211" t="s">
        <v>259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142</v>
      </c>
    </row>
    <row r="165" spans="7:35" x14ac:dyDescent="0.2">
      <c r="G165" s="139" t="s">
        <v>243</v>
      </c>
      <c r="H165" s="234" t="str">
        <f>Spielplan!$J90</f>
        <v>Maibach 1822 eV</v>
      </c>
      <c r="I165" s="169" t="str">
        <f>Spielplan!$L90</f>
        <v>Beinbruch SC</v>
      </c>
      <c r="J165" s="138">
        <f>IF(Spielplan!$M90="","",Spielplan!$M90)</f>
        <v>2</v>
      </c>
      <c r="K165" s="230">
        <f>IF(Spielplan!$O90="","",Spielplan!$O90)</f>
        <v>5</v>
      </c>
      <c r="U165" s="211" t="s">
        <v>260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142</v>
      </c>
    </row>
    <row r="166" spans="7:35" x14ac:dyDescent="0.2">
      <c r="G166" s="139" t="s">
        <v>244</v>
      </c>
      <c r="H166" s="234" t="str">
        <f>Spielplan!$J91</f>
        <v>FC Grönlingen</v>
      </c>
      <c r="I166" s="169" t="str">
        <f>Spielplan!$L91</f>
        <v>SC Waldbach</v>
      </c>
      <c r="J166" s="138">
        <f>IF(Spielplan!$M91="","",Spielplan!$M91)</f>
        <v>4</v>
      </c>
      <c r="K166" s="230">
        <f>IF(Spielplan!$O91="","",Spielplan!$O91)</f>
        <v>0</v>
      </c>
      <c r="U166" s="211" t="s">
        <v>261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142</v>
      </c>
    </row>
    <row r="167" spans="7:35" x14ac:dyDescent="0.2">
      <c r="G167" s="139" t="s">
        <v>245</v>
      </c>
      <c r="H167" s="234" t="str">
        <f>Spielplan!$J92</f>
        <v>HSV</v>
      </c>
      <c r="I167" s="169" t="str">
        <f>Spielplan!$L92</f>
        <v>FV Lübeck</v>
      </c>
      <c r="J167" s="138">
        <f>IF(Spielplan!$M92="","",Spielplan!$M92)</f>
        <v>0</v>
      </c>
      <c r="K167" s="230">
        <f>IF(Spielplan!$O92="","",Spielplan!$O92)</f>
        <v>6</v>
      </c>
      <c r="U167" s="211" t="s">
        <v>262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142</v>
      </c>
    </row>
    <row r="168" spans="7:35" x14ac:dyDescent="0.2">
      <c r="G168" s="139" t="s">
        <v>246</v>
      </c>
      <c r="H168" s="234" t="str">
        <f>Spielplan!$J93</f>
        <v>Team D4</v>
      </c>
      <c r="I168" s="169" t="str">
        <f>Spielplan!$L93</f>
        <v>Team D5</v>
      </c>
      <c r="J168" s="138">
        <f>IF(Spielplan!$M93="","",Spielplan!$M93)</f>
        <v>2</v>
      </c>
      <c r="K168" s="230">
        <f>IF(Spielplan!$O93="","",Spielplan!$O93)</f>
        <v>2</v>
      </c>
      <c r="U168" s="211" t="s">
        <v>263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142</v>
      </c>
    </row>
    <row r="169" spans="7:35" x14ac:dyDescent="0.2">
      <c r="G169" s="139" t="s">
        <v>247</v>
      </c>
      <c r="H169" s="234" t="str">
        <f>Spielplan!$J94</f>
        <v>Team E4</v>
      </c>
      <c r="I169" s="169" t="str">
        <f>Spielplan!$L94</f>
        <v>Team E5</v>
      </c>
      <c r="J169" s="138">
        <f>IF(Spielplan!$M94="","",Spielplan!$M94)</f>
        <v>3</v>
      </c>
      <c r="K169" s="230">
        <f>IF(Spielplan!$O94="","",Spielplan!$O94)</f>
        <v>4</v>
      </c>
      <c r="U169" s="211" t="s">
        <v>264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142</v>
      </c>
    </row>
    <row r="170" spans="7:35" x14ac:dyDescent="0.2">
      <c r="G170" s="139" t="s">
        <v>248</v>
      </c>
      <c r="H170" s="234" t="str">
        <f>Spielplan!$J95</f>
        <v>Team F4</v>
      </c>
      <c r="I170" s="169" t="str">
        <f>Spielplan!$L95</f>
        <v>Team F5</v>
      </c>
      <c r="J170" s="138">
        <f>IF(Spielplan!$M95="","",Spielplan!$M95)</f>
        <v>14</v>
      </c>
      <c r="K170" s="230">
        <f>IF(Spielplan!$O95="","",Spielplan!$O95)</f>
        <v>13</v>
      </c>
      <c r="U170" s="211" t="s">
        <v>265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142</v>
      </c>
    </row>
    <row r="171" spans="7:35" ht="12" customHeight="1" x14ac:dyDescent="0.2">
      <c r="G171" s="139" t="s">
        <v>249</v>
      </c>
      <c r="H171" s="234">
        <f>Spielplan!$J96</f>
        <v>0</v>
      </c>
      <c r="I171" s="169">
        <f>Spielplan!$L96</f>
        <v>0</v>
      </c>
      <c r="J171" s="138" t="str">
        <f>IF(Spielplan!$M96="","",Spielplan!$M96)</f>
        <v/>
      </c>
      <c r="K171" s="230" t="str">
        <f>IF(Spielplan!$O96="","",Spielplan!$O96)</f>
        <v/>
      </c>
      <c r="U171" s="211" t="s">
        <v>266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142</v>
      </c>
    </row>
    <row r="172" spans="7:35" ht="12" customHeight="1" x14ac:dyDescent="0.2">
      <c r="G172" s="139" t="s">
        <v>250</v>
      </c>
      <c r="H172" s="239">
        <f>Spielplan!$J97</f>
        <v>0</v>
      </c>
      <c r="I172" s="240">
        <f>Spielplan!$L97</f>
        <v>0</v>
      </c>
      <c r="J172" s="241" t="str">
        <f>IF(Spielplan!$M97="","",Spielplan!$M97)</f>
        <v/>
      </c>
      <c r="K172" s="242" t="str">
        <f>IF(Spielplan!$O97="","",Spielplan!$O97)</f>
        <v/>
      </c>
      <c r="U172" s="211" t="s">
        <v>267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142</v>
      </c>
    </row>
    <row r="173" spans="7:35" ht="12" customHeight="1" x14ac:dyDescent="0.2">
      <c r="G173" s="139" t="s">
        <v>251</v>
      </c>
      <c r="H173" s="239">
        <f>Spielplan!$J98</f>
        <v>0</v>
      </c>
      <c r="I173" s="240">
        <f>Spielplan!$L98</f>
        <v>0</v>
      </c>
      <c r="J173" s="241" t="str">
        <f>IF(Spielplan!$M98="","",Spielplan!$M98)</f>
        <v/>
      </c>
      <c r="K173" s="242" t="str">
        <f>IF(Spielplan!$O98="","",Spielplan!$O98)</f>
        <v/>
      </c>
      <c r="U173" s="211" t="s">
        <v>268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142</v>
      </c>
    </row>
    <row r="174" spans="7:35" ht="12" customHeight="1" x14ac:dyDescent="0.2">
      <c r="G174" s="139" t="s">
        <v>252</v>
      </c>
      <c r="H174" s="239">
        <f>Spielplan!$J99</f>
        <v>0</v>
      </c>
      <c r="I174" s="240">
        <f>Spielplan!$L99</f>
        <v>0</v>
      </c>
      <c r="J174" s="241" t="str">
        <f>IF(Spielplan!$M99="","",Spielplan!$M99)</f>
        <v/>
      </c>
      <c r="K174" s="242" t="str">
        <f>IF(Spielplan!$O99="","",Spielplan!$O99)</f>
        <v/>
      </c>
      <c r="U174" s="211" t="s">
        <v>269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142</v>
      </c>
    </row>
    <row r="175" spans="7:35" ht="12" customHeight="1" x14ac:dyDescent="0.2">
      <c r="G175" s="139" t="s">
        <v>253</v>
      </c>
      <c r="H175" s="239">
        <f>Spielplan!$J100</f>
        <v>0</v>
      </c>
      <c r="I175" s="240">
        <f>Spielplan!$L100</f>
        <v>0</v>
      </c>
      <c r="J175" s="241" t="str">
        <f>IF(Spielplan!$M100="","",Spielplan!$M100)</f>
        <v/>
      </c>
      <c r="K175" s="242" t="str">
        <f>IF(Spielplan!$O100="","",Spielplan!$O100)</f>
        <v/>
      </c>
      <c r="U175" s="211" t="s">
        <v>270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142</v>
      </c>
    </row>
    <row r="176" spans="7:35" ht="12" customHeight="1" x14ac:dyDescent="0.2">
      <c r="G176" s="139" t="s">
        <v>254</v>
      </c>
      <c r="H176" s="239">
        <f>Spielplan!$J101</f>
        <v>0</v>
      </c>
      <c r="I176" s="240">
        <f>Spielplan!$L101</f>
        <v>0</v>
      </c>
      <c r="J176" s="241" t="str">
        <f>IF(Spielplan!$M101="","",Spielplan!$M101)</f>
        <v/>
      </c>
      <c r="K176" s="242" t="str">
        <f>IF(Spielplan!$O101="","",Spielplan!$O101)</f>
        <v/>
      </c>
      <c r="U176" s="211" t="s">
        <v>271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142</v>
      </c>
    </row>
    <row r="177" spans="7:35" ht="12" customHeight="1" x14ac:dyDescent="0.2">
      <c r="G177" s="139" t="s">
        <v>255</v>
      </c>
      <c r="H177" s="239">
        <f>Spielplan!$J102</f>
        <v>0</v>
      </c>
      <c r="I177" s="240">
        <f>Spielplan!$L102</f>
        <v>0</v>
      </c>
      <c r="J177" s="241" t="str">
        <f>IF(Spielplan!$M102="","",Spielplan!$M102)</f>
        <v/>
      </c>
      <c r="K177" s="242" t="str">
        <f>IF(Spielplan!$O102="","",Spielplan!$O102)</f>
        <v/>
      </c>
      <c r="U177" s="211" t="s">
        <v>272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142</v>
      </c>
    </row>
    <row r="178" spans="7:35" ht="12" customHeight="1" x14ac:dyDescent="0.2">
      <c r="G178" s="139" t="s">
        <v>256</v>
      </c>
      <c r="H178" s="239">
        <f>Spielplan!$J103</f>
        <v>0</v>
      </c>
      <c r="I178" s="240">
        <f>Spielplan!$L103</f>
        <v>0</v>
      </c>
      <c r="J178" s="241" t="str">
        <f>IF(Spielplan!$M103="","",Spielplan!$M103)</f>
        <v/>
      </c>
      <c r="K178" s="242" t="str">
        <f>IF(Spielplan!$O103="","",Spielplan!$O103)</f>
        <v/>
      </c>
      <c r="U178" s="211" t="s">
        <v>273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142</v>
      </c>
    </row>
    <row r="179" spans="7:35" ht="12" customHeight="1" x14ac:dyDescent="0.2">
      <c r="G179" s="139" t="s">
        <v>257</v>
      </c>
      <c r="H179" s="239">
        <f>Spielplan!$J104</f>
        <v>0</v>
      </c>
      <c r="I179" s="240">
        <f>Spielplan!$L104</f>
        <v>0</v>
      </c>
      <c r="J179" s="241" t="str">
        <f>IF(Spielplan!$M104="","",Spielplan!$M104)</f>
        <v/>
      </c>
      <c r="K179" s="242" t="str">
        <f>IF(Spielplan!$O104="","",Spielplan!$O104)</f>
        <v/>
      </c>
      <c r="U179" s="211" t="s">
        <v>274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142</v>
      </c>
    </row>
    <row r="180" spans="7:35" ht="12" customHeight="1" x14ac:dyDescent="0.2">
      <c r="G180" s="139" t="s">
        <v>258</v>
      </c>
      <c r="H180" s="239">
        <f>Spielplan!$J105</f>
        <v>0</v>
      </c>
      <c r="I180" s="240">
        <f>Spielplan!$L105</f>
        <v>0</v>
      </c>
      <c r="J180" s="241" t="str">
        <f>IF(Spielplan!$M105="","",Spielplan!$M105)</f>
        <v/>
      </c>
      <c r="K180" s="242" t="str">
        <f>IF(Spielplan!$O105="","",Spielplan!$O105)</f>
        <v/>
      </c>
      <c r="U180" s="211" t="s">
        <v>275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142</v>
      </c>
    </row>
    <row r="181" spans="7:35" ht="12" customHeight="1" x14ac:dyDescent="0.2">
      <c r="G181" s="139" t="s">
        <v>259</v>
      </c>
      <c r="H181" s="239">
        <f>Spielplan!$J106</f>
        <v>0</v>
      </c>
      <c r="I181" s="240">
        <f>Spielplan!$L106</f>
        <v>0</v>
      </c>
      <c r="J181" s="241" t="str">
        <f>IF(Spielplan!$M106="","",Spielplan!$M106)</f>
        <v/>
      </c>
      <c r="K181" s="242" t="str">
        <f>IF(Spielplan!$O106="","",Spielplan!$O106)</f>
        <v/>
      </c>
      <c r="U181" s="211" t="s">
        <v>276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142</v>
      </c>
    </row>
    <row r="182" spans="7:35" ht="12" customHeight="1" x14ac:dyDescent="0.2">
      <c r="G182" s="139" t="s">
        <v>260</v>
      </c>
      <c r="H182" s="239">
        <f>Spielplan!$J107</f>
        <v>0</v>
      </c>
      <c r="I182" s="240">
        <f>Spielplan!$L107</f>
        <v>0</v>
      </c>
      <c r="J182" s="241" t="str">
        <f>IF(Spielplan!$M107="","",Spielplan!$M107)</f>
        <v/>
      </c>
      <c r="K182" s="242" t="str">
        <f>IF(Spielplan!$O107="","",Spielplan!$O107)</f>
        <v/>
      </c>
      <c r="U182" s="211" t="s">
        <v>277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142</v>
      </c>
    </row>
    <row r="183" spans="7:35" x14ac:dyDescent="0.2">
      <c r="G183" s="139" t="s">
        <v>261</v>
      </c>
      <c r="H183" s="239">
        <f>Spielplan!$J108</f>
        <v>0</v>
      </c>
      <c r="I183" s="240">
        <f>Spielplan!$L108</f>
        <v>0</v>
      </c>
      <c r="J183" s="241" t="str">
        <f>IF(Spielplan!$M108="","",Spielplan!$M108)</f>
        <v/>
      </c>
      <c r="K183" s="242" t="str">
        <f>IF(Spielplan!$O108="","",Spielplan!$O108)</f>
        <v/>
      </c>
      <c r="U183" s="211" t="s">
        <v>278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142</v>
      </c>
    </row>
    <row r="184" spans="7:35" x14ac:dyDescent="0.2">
      <c r="G184" s="139" t="s">
        <v>262</v>
      </c>
      <c r="H184" s="239">
        <f>Spielplan!$J109</f>
        <v>0</v>
      </c>
      <c r="I184" s="240">
        <f>Spielplan!$L109</f>
        <v>0</v>
      </c>
      <c r="J184" s="241" t="str">
        <f>IF(Spielplan!$M109="","",Spielplan!$M109)</f>
        <v/>
      </c>
      <c r="K184" s="242" t="str">
        <f>IF(Spielplan!$O109="","",Spielplan!$O109)</f>
        <v/>
      </c>
      <c r="U184" s="211" t="s">
        <v>279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142</v>
      </c>
    </row>
    <row r="185" spans="7:35" x14ac:dyDescent="0.2">
      <c r="G185" s="139" t="s">
        <v>263</v>
      </c>
      <c r="H185" s="239">
        <f>Spielplan!$J110</f>
        <v>0</v>
      </c>
      <c r="I185" s="240">
        <f>Spielplan!$L110</f>
        <v>0</v>
      </c>
      <c r="J185" s="241" t="str">
        <f>IF(Spielplan!$M110="","",Spielplan!$M110)</f>
        <v/>
      </c>
      <c r="K185" s="242" t="str">
        <f>IF(Spielplan!$O110="","",Spielplan!$O110)</f>
        <v/>
      </c>
      <c r="U185" s="211" t="s">
        <v>280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142</v>
      </c>
    </row>
    <row r="186" spans="7:35" x14ac:dyDescent="0.2">
      <c r="G186" s="139" t="s">
        <v>264</v>
      </c>
      <c r="H186" s="239">
        <f>Spielplan!$J111</f>
        <v>0</v>
      </c>
      <c r="I186" s="240">
        <f>Spielplan!$L111</f>
        <v>0</v>
      </c>
      <c r="J186" s="241" t="str">
        <f>IF(Spielplan!$M111="","",Spielplan!$M111)</f>
        <v/>
      </c>
      <c r="K186" s="242" t="str">
        <f>IF(Spielplan!$O111="","",Spielplan!$O111)</f>
        <v/>
      </c>
      <c r="U186" s="211" t="s">
        <v>281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142</v>
      </c>
    </row>
    <row r="187" spans="7:35" x14ac:dyDescent="0.2">
      <c r="G187" s="139" t="s">
        <v>265</v>
      </c>
      <c r="H187" s="239">
        <f>Spielplan!$J112</f>
        <v>0</v>
      </c>
      <c r="I187" s="240">
        <f>Spielplan!$L112</f>
        <v>0</v>
      </c>
      <c r="J187" s="241" t="str">
        <f>IF(Spielplan!$M112="","",Spielplan!$M112)</f>
        <v/>
      </c>
      <c r="K187" s="242" t="str">
        <f>IF(Spielplan!$O112="","",Spielplan!$O112)</f>
        <v/>
      </c>
      <c r="U187" s="211" t="s">
        <v>282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142</v>
      </c>
    </row>
    <row r="188" spans="7:35" x14ac:dyDescent="0.2">
      <c r="G188" s="139" t="s">
        <v>266</v>
      </c>
      <c r="H188" s="239">
        <f>Spielplan!$J113</f>
        <v>0</v>
      </c>
      <c r="I188" s="240">
        <f>Spielplan!$L113</f>
        <v>0</v>
      </c>
      <c r="J188" s="241" t="str">
        <f>IF(Spielplan!$M113="","",Spielplan!$M113)</f>
        <v/>
      </c>
      <c r="K188" s="242" t="str">
        <f>IF(Spielplan!$O113="","",Spielplan!$O113)</f>
        <v/>
      </c>
      <c r="U188" s="211" t="s">
        <v>283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142</v>
      </c>
    </row>
    <row r="189" spans="7:35" x14ac:dyDescent="0.2">
      <c r="G189" s="139" t="s">
        <v>267</v>
      </c>
      <c r="H189" s="239">
        <f>Spielplan!$J114</f>
        <v>0</v>
      </c>
      <c r="I189" s="240">
        <f>Spielplan!$L114</f>
        <v>0</v>
      </c>
      <c r="J189" s="241" t="str">
        <f>IF(Spielplan!$M114="","",Spielplan!$M114)</f>
        <v/>
      </c>
      <c r="K189" s="242" t="str">
        <f>IF(Spielplan!$O114="","",Spielplan!$O114)</f>
        <v/>
      </c>
      <c r="U189" s="211" t="s">
        <v>284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142</v>
      </c>
    </row>
    <row r="190" spans="7:35" x14ac:dyDescent="0.2">
      <c r="G190" s="139" t="s">
        <v>268</v>
      </c>
      <c r="H190" s="239">
        <f>Spielplan!$J115</f>
        <v>0</v>
      </c>
      <c r="I190" s="240">
        <f>Spielplan!$L115</f>
        <v>0</v>
      </c>
      <c r="J190" s="241" t="str">
        <f>IF(Spielplan!$M115="","",Spielplan!$M115)</f>
        <v/>
      </c>
      <c r="K190" s="242" t="str">
        <f>IF(Spielplan!$O115="","",Spielplan!$O115)</f>
        <v/>
      </c>
      <c r="U190" s="211" t="s">
        <v>285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142</v>
      </c>
    </row>
    <row r="191" spans="7:35" x14ac:dyDescent="0.2">
      <c r="G191" s="139" t="s">
        <v>269</v>
      </c>
      <c r="H191" s="239">
        <f>Spielplan!$J116</f>
        <v>0</v>
      </c>
      <c r="I191" s="240">
        <f>Spielplan!$L116</f>
        <v>0</v>
      </c>
      <c r="J191" s="241" t="str">
        <f>IF(Spielplan!$M116="","",Spielplan!$M116)</f>
        <v/>
      </c>
      <c r="K191" s="242" t="str">
        <f>IF(Spielplan!$O116="","",Spielplan!$O116)</f>
        <v/>
      </c>
      <c r="U191" s="211" t="s">
        <v>286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142</v>
      </c>
    </row>
    <row r="192" spans="7:35" x14ac:dyDescent="0.2">
      <c r="G192" s="139" t="s">
        <v>270</v>
      </c>
      <c r="H192" s="239">
        <f>Spielplan!$J117</f>
        <v>0</v>
      </c>
      <c r="I192" s="240">
        <f>Spielplan!$L117</f>
        <v>0</v>
      </c>
      <c r="J192" s="241" t="str">
        <f>IF(Spielplan!$M117="","",Spielplan!$M117)</f>
        <v/>
      </c>
      <c r="K192" s="242" t="str">
        <f>IF(Spielplan!$O117="","",Spielplan!$O117)</f>
        <v/>
      </c>
      <c r="U192" s="211" t="s">
        <v>287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142</v>
      </c>
    </row>
    <row r="193" spans="7:35" x14ac:dyDescent="0.2">
      <c r="G193" s="139" t="s">
        <v>271</v>
      </c>
      <c r="H193" s="239">
        <f>Spielplan!$J118</f>
        <v>0</v>
      </c>
      <c r="I193" s="240">
        <f>Spielplan!$L118</f>
        <v>0</v>
      </c>
      <c r="J193" s="241" t="str">
        <f>IF(Spielplan!$M118="","",Spielplan!$M118)</f>
        <v/>
      </c>
      <c r="K193" s="242" t="str">
        <f>IF(Spielplan!$O118="","",Spielplan!$O118)</f>
        <v/>
      </c>
      <c r="U193" s="211" t="s">
        <v>288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142</v>
      </c>
    </row>
    <row r="194" spans="7:35" x14ac:dyDescent="0.2">
      <c r="G194" s="139" t="s">
        <v>272</v>
      </c>
      <c r="H194" s="239">
        <f>Spielplan!$J119</f>
        <v>0</v>
      </c>
      <c r="I194" s="240">
        <f>Spielplan!$L119</f>
        <v>0</v>
      </c>
      <c r="J194" s="241" t="str">
        <f>IF(Spielplan!$M119="","",Spielplan!$M119)</f>
        <v/>
      </c>
      <c r="K194" s="242" t="str">
        <f>IF(Spielplan!$O119="","",Spielplan!$O119)</f>
        <v/>
      </c>
      <c r="U194" s="211" t="s">
        <v>289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142</v>
      </c>
    </row>
    <row r="195" spans="7:35" x14ac:dyDescent="0.2">
      <c r="G195" s="139" t="s">
        <v>273</v>
      </c>
      <c r="H195" s="239">
        <f>Spielplan!$J120</f>
        <v>0</v>
      </c>
      <c r="I195" s="240">
        <f>Spielplan!$L120</f>
        <v>0</v>
      </c>
      <c r="J195" s="241" t="str">
        <f>IF(Spielplan!$M120="","",Spielplan!$M120)</f>
        <v/>
      </c>
      <c r="K195" s="242" t="str">
        <f>IF(Spielplan!$O120="","",Spielplan!$O120)</f>
        <v/>
      </c>
      <c r="U195" s="211" t="s">
        <v>290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142</v>
      </c>
    </row>
    <row r="196" spans="7:35" x14ac:dyDescent="0.2">
      <c r="G196" s="139" t="s">
        <v>274</v>
      </c>
      <c r="H196" s="239">
        <f>Spielplan!$J121</f>
        <v>0</v>
      </c>
      <c r="I196" s="240">
        <f>Spielplan!$L121</f>
        <v>0</v>
      </c>
      <c r="J196" s="241" t="str">
        <f>IF(Spielplan!$M121="","",Spielplan!$M121)</f>
        <v/>
      </c>
      <c r="K196" s="242" t="str">
        <f>IF(Spielplan!$O121="","",Spielplan!$O121)</f>
        <v/>
      </c>
      <c r="U196" s="211" t="s">
        <v>291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142</v>
      </c>
    </row>
    <row r="197" spans="7:35" x14ac:dyDescent="0.2">
      <c r="G197" s="139" t="s">
        <v>275</v>
      </c>
      <c r="H197" s="239">
        <f>Spielplan!$J122</f>
        <v>0</v>
      </c>
      <c r="I197" s="240">
        <f>Spielplan!$L122</f>
        <v>0</v>
      </c>
      <c r="J197" s="241" t="str">
        <f>IF(Spielplan!$M122="","",Spielplan!$M122)</f>
        <v/>
      </c>
      <c r="K197" s="242" t="str">
        <f>IF(Spielplan!$O122="","",Spielplan!$O122)</f>
        <v/>
      </c>
      <c r="U197" s="211" t="s">
        <v>292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142</v>
      </c>
    </row>
    <row r="198" spans="7:35" x14ac:dyDescent="0.2">
      <c r="G198" s="139" t="s">
        <v>276</v>
      </c>
      <c r="H198" s="239">
        <f>Spielplan!$J123</f>
        <v>0</v>
      </c>
      <c r="I198" s="240">
        <f>Spielplan!$L123</f>
        <v>0</v>
      </c>
      <c r="J198" s="241" t="str">
        <f>IF(Spielplan!$M123="","",Spielplan!$M123)</f>
        <v/>
      </c>
      <c r="K198" s="242" t="str">
        <f>IF(Spielplan!$O123="","",Spielplan!$O123)</f>
        <v/>
      </c>
      <c r="U198" s="211" t="s">
        <v>293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142</v>
      </c>
    </row>
    <row r="199" spans="7:35" x14ac:dyDescent="0.2">
      <c r="G199" s="139" t="s">
        <v>277</v>
      </c>
      <c r="H199" s="239">
        <f>Spielplan!$J124</f>
        <v>0</v>
      </c>
      <c r="I199" s="240">
        <f>Spielplan!$L124</f>
        <v>0</v>
      </c>
      <c r="J199" s="241" t="str">
        <f>IF(Spielplan!$M124="","",Spielplan!$M124)</f>
        <v/>
      </c>
      <c r="K199" s="242" t="str">
        <f>IF(Spielplan!$O124="","",Spielplan!$O124)</f>
        <v/>
      </c>
      <c r="U199" s="211" t="s">
        <v>294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142</v>
      </c>
    </row>
    <row r="200" spans="7:35" x14ac:dyDescent="0.2">
      <c r="G200" s="139" t="s">
        <v>278</v>
      </c>
      <c r="H200" s="239">
        <f>Spielplan!$J125</f>
        <v>0</v>
      </c>
      <c r="I200" s="240">
        <f>Spielplan!$L125</f>
        <v>0</v>
      </c>
      <c r="J200" s="241" t="str">
        <f>IF(Spielplan!$M125="","",Spielplan!$M125)</f>
        <v/>
      </c>
      <c r="K200" s="242" t="str">
        <f>IF(Spielplan!$O125="","",Spielplan!$O125)</f>
        <v/>
      </c>
      <c r="U200" s="211" t="s">
        <v>295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142</v>
      </c>
    </row>
    <row r="201" spans="7:35" x14ac:dyDescent="0.2">
      <c r="G201" s="139" t="s">
        <v>279</v>
      </c>
      <c r="H201" s="239">
        <f>Spielplan!$J126</f>
        <v>0</v>
      </c>
      <c r="I201" s="240">
        <f>Spielplan!$L126</f>
        <v>0</v>
      </c>
      <c r="J201" s="241" t="str">
        <f>IF(Spielplan!$M126="","",Spielplan!$M126)</f>
        <v/>
      </c>
      <c r="K201" s="242" t="str">
        <f>IF(Spielplan!$O126="","",Spielplan!$O126)</f>
        <v/>
      </c>
      <c r="U201" s="211" t="s">
        <v>296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142</v>
      </c>
    </row>
    <row r="202" spans="7:35" x14ac:dyDescent="0.2">
      <c r="G202" s="139" t="s">
        <v>280</v>
      </c>
      <c r="H202" s="239">
        <f>Spielplan!$J127</f>
        <v>0</v>
      </c>
      <c r="I202" s="240">
        <f>Spielplan!$L127</f>
        <v>0</v>
      </c>
      <c r="J202" s="241" t="str">
        <f>IF(Spielplan!$M127="","",Spielplan!$M127)</f>
        <v/>
      </c>
      <c r="K202" s="242" t="str">
        <f>IF(Spielplan!$O127="","",Spielplan!$O127)</f>
        <v/>
      </c>
      <c r="U202" s="211" t="s">
        <v>297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142</v>
      </c>
    </row>
    <row r="203" spans="7:35" x14ac:dyDescent="0.2">
      <c r="G203" s="139" t="s">
        <v>281</v>
      </c>
      <c r="H203" s="239">
        <f>Spielplan!$J128</f>
        <v>0</v>
      </c>
      <c r="I203" s="240">
        <f>Spielplan!$L128</f>
        <v>0</v>
      </c>
      <c r="J203" s="241" t="str">
        <f>IF(Spielplan!$M128="","",Spielplan!$M128)</f>
        <v/>
      </c>
      <c r="K203" s="242" t="str">
        <f>IF(Spielplan!$O128="","",Spielplan!$O128)</f>
        <v/>
      </c>
      <c r="U203" s="211" t="s">
        <v>298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142</v>
      </c>
    </row>
    <row r="204" spans="7:35" x14ac:dyDescent="0.2">
      <c r="G204" s="139" t="s">
        <v>282</v>
      </c>
      <c r="H204" s="239">
        <f>Spielplan!$J129</f>
        <v>0</v>
      </c>
      <c r="I204" s="240">
        <f>Spielplan!$L129</f>
        <v>0</v>
      </c>
      <c r="J204" s="241" t="str">
        <f>IF(Spielplan!$M129="","",Spielplan!$M129)</f>
        <v/>
      </c>
      <c r="K204" s="242" t="str">
        <f>IF(Spielplan!$O129="","",Spielplan!$O129)</f>
        <v/>
      </c>
      <c r="U204" s="211" t="s">
        <v>299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142</v>
      </c>
    </row>
    <row r="205" spans="7:35" x14ac:dyDescent="0.2">
      <c r="G205" s="139" t="s">
        <v>283</v>
      </c>
      <c r="H205" s="239">
        <f>Spielplan!$J130</f>
        <v>0</v>
      </c>
      <c r="I205" s="240">
        <f>Spielplan!$L130</f>
        <v>0</v>
      </c>
      <c r="J205" s="241" t="str">
        <f>IF(Spielplan!$M130="","",Spielplan!$M130)</f>
        <v/>
      </c>
      <c r="K205" s="242" t="str">
        <f>IF(Spielplan!$O130="","",Spielplan!$O130)</f>
        <v/>
      </c>
      <c r="U205" s="211" t="s">
        <v>300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142</v>
      </c>
    </row>
    <row r="206" spans="7:35" x14ac:dyDescent="0.2">
      <c r="G206" s="139" t="s">
        <v>284</v>
      </c>
      <c r="H206" s="239">
        <f>Spielplan!$J131</f>
        <v>0</v>
      </c>
      <c r="I206" s="240">
        <f>Spielplan!$L131</f>
        <v>0</v>
      </c>
      <c r="J206" s="241" t="str">
        <f>IF(Spielplan!$M131="","",Spielplan!$M131)</f>
        <v/>
      </c>
      <c r="K206" s="242" t="str">
        <f>IF(Spielplan!$O131="","",Spielplan!$O131)</f>
        <v/>
      </c>
      <c r="U206" s="211" t="s">
        <v>301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142</v>
      </c>
    </row>
    <row r="207" spans="7:35" x14ac:dyDescent="0.2">
      <c r="G207" s="139" t="s">
        <v>285</v>
      </c>
      <c r="H207" s="239">
        <f>Spielplan!$J132</f>
        <v>0</v>
      </c>
      <c r="I207" s="240">
        <f>Spielplan!$L132</f>
        <v>0</v>
      </c>
      <c r="J207" s="241" t="str">
        <f>IF(Spielplan!$M132="","",Spielplan!$M132)</f>
        <v/>
      </c>
      <c r="K207" s="242" t="str">
        <f>IF(Spielplan!$O132="","",Spielplan!$O132)</f>
        <v/>
      </c>
      <c r="U207" s="211" t="s">
        <v>302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142</v>
      </c>
    </row>
    <row r="208" spans="7:35" x14ac:dyDescent="0.2">
      <c r="G208" s="139" t="s">
        <v>286</v>
      </c>
      <c r="H208" s="239">
        <f>Spielplan!$J133</f>
        <v>0</v>
      </c>
      <c r="I208" s="240">
        <f>Spielplan!$L133</f>
        <v>0</v>
      </c>
      <c r="J208" s="241" t="str">
        <f>IF(Spielplan!$M133="","",Spielplan!$M133)</f>
        <v/>
      </c>
      <c r="K208" s="242" t="str">
        <f>IF(Spielplan!$O133="","",Spielplan!$O133)</f>
        <v/>
      </c>
      <c r="U208" s="211" t="s">
        <v>303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287</v>
      </c>
      <c r="H209" s="239">
        <f>Spielplan!$J134</f>
        <v>0</v>
      </c>
      <c r="I209" s="240">
        <f>Spielplan!$L134</f>
        <v>0</v>
      </c>
      <c r="J209" s="241" t="str">
        <f>IF(Spielplan!$M134="","",Spielplan!$M134)</f>
        <v/>
      </c>
      <c r="K209" s="242" t="str">
        <f>IF(Spielplan!$O134="","",Spielplan!$O134)</f>
        <v/>
      </c>
      <c r="U209" s="211" t="s">
        <v>304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288</v>
      </c>
      <c r="H210" s="239">
        <f>Spielplan!$J135</f>
        <v>0</v>
      </c>
      <c r="I210" s="240">
        <f>Spielplan!$L135</f>
        <v>0</v>
      </c>
      <c r="J210" s="241" t="str">
        <f>IF(Spielplan!$M135="","",Spielplan!$M135)</f>
        <v/>
      </c>
      <c r="K210" s="242" t="str">
        <f>IF(Spielplan!$O135="","",Spielplan!$O135)</f>
        <v/>
      </c>
      <c r="U210" s="211" t="s">
        <v>305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289</v>
      </c>
      <c r="H211" s="239">
        <f>Spielplan!$J136</f>
        <v>0</v>
      </c>
      <c r="I211" s="240">
        <f>Spielplan!$L136</f>
        <v>0</v>
      </c>
      <c r="J211" s="241" t="str">
        <f>IF(Spielplan!$M136="","",Spielplan!$M136)</f>
        <v/>
      </c>
      <c r="K211" s="242" t="str">
        <f>IF(Spielplan!$O136="","",Spielplan!$O136)</f>
        <v/>
      </c>
      <c r="U211" s="211" t="s">
        <v>306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290</v>
      </c>
      <c r="H212" s="239">
        <f>Spielplan!$J137</f>
        <v>0</v>
      </c>
      <c r="I212" s="240">
        <f>Spielplan!$L137</f>
        <v>0</v>
      </c>
      <c r="J212" s="241" t="str">
        <f>IF(Spielplan!$M137="","",Spielplan!$M137)</f>
        <v/>
      </c>
      <c r="K212" s="242" t="str">
        <f>IF(Spielplan!$O137="","",Spielplan!$O137)</f>
        <v/>
      </c>
      <c r="U212" s="211" t="s">
        <v>307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291</v>
      </c>
      <c r="H213" s="239">
        <f>Spielplan!$J138</f>
        <v>0</v>
      </c>
      <c r="I213" s="240">
        <f>Spielplan!$L138</f>
        <v>0</v>
      </c>
      <c r="J213" s="241" t="str">
        <f>IF(Spielplan!$M138="","",Spielplan!$M138)</f>
        <v/>
      </c>
      <c r="K213" s="242" t="str">
        <f>IF(Spielplan!$O138="","",Spielplan!$O138)</f>
        <v/>
      </c>
      <c r="U213" s="211" t="s">
        <v>308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292</v>
      </c>
      <c r="H214" s="239">
        <f>Spielplan!$J139</f>
        <v>0</v>
      </c>
      <c r="I214" s="240">
        <f>Spielplan!$L139</f>
        <v>0</v>
      </c>
      <c r="J214" s="241" t="str">
        <f>IF(Spielplan!$M139="","",Spielplan!$M139)</f>
        <v/>
      </c>
      <c r="K214" s="242" t="str">
        <f>IF(Spielplan!$O139="","",Spielplan!$O139)</f>
        <v/>
      </c>
      <c r="U214" s="211" t="s">
        <v>309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293</v>
      </c>
      <c r="H215" s="239">
        <f>Spielplan!$J140</f>
        <v>0</v>
      </c>
      <c r="I215" s="240">
        <f>Spielplan!$L140</f>
        <v>0</v>
      </c>
      <c r="J215" s="241" t="str">
        <f>IF(Spielplan!$M140="","",Spielplan!$M140)</f>
        <v/>
      </c>
      <c r="K215" s="242" t="str">
        <f>IF(Spielplan!$O140="","",Spielplan!$O140)</f>
        <v/>
      </c>
      <c r="U215" s="211" t="s">
        <v>310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294</v>
      </c>
      <c r="H216" s="239">
        <f>Spielplan!$J141</f>
        <v>0</v>
      </c>
      <c r="I216" s="240">
        <f>Spielplan!$L141</f>
        <v>0</v>
      </c>
      <c r="J216" s="241" t="str">
        <f>IF(Spielplan!$M141="","",Spielplan!$M141)</f>
        <v/>
      </c>
      <c r="K216" s="242" t="str">
        <f>IF(Spielplan!$O141="","",Spielplan!$O141)</f>
        <v/>
      </c>
      <c r="U216" s="211" t="s">
        <v>311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295</v>
      </c>
      <c r="H217" s="239">
        <f>Spielplan!$J142</f>
        <v>0</v>
      </c>
      <c r="I217" s="240">
        <f>Spielplan!$L142</f>
        <v>0</v>
      </c>
      <c r="J217" s="241" t="str">
        <f>IF(Spielplan!$M142="","",Spielplan!$M142)</f>
        <v/>
      </c>
      <c r="K217" s="242" t="str">
        <f>IF(Spielplan!$O142="","",Spielplan!$O142)</f>
        <v/>
      </c>
      <c r="U217" s="211" t="s">
        <v>312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296</v>
      </c>
      <c r="H218" s="239">
        <f>Spielplan!$J143</f>
        <v>0</v>
      </c>
      <c r="I218" s="240">
        <f>Spielplan!$L143</f>
        <v>0</v>
      </c>
      <c r="J218" s="241" t="str">
        <f>IF(Spielplan!$M143="","",Spielplan!$M143)</f>
        <v/>
      </c>
      <c r="K218" s="242" t="str">
        <f>IF(Spielplan!$O143="","",Spielplan!$O143)</f>
        <v/>
      </c>
      <c r="U218" s="211" t="s">
        <v>313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297</v>
      </c>
      <c r="H219" s="239">
        <f>Spielplan!$J144</f>
        <v>0</v>
      </c>
      <c r="I219" s="240">
        <f>Spielplan!$L144</f>
        <v>0</v>
      </c>
      <c r="J219" s="241" t="str">
        <f>IF(Spielplan!$M144="","",Spielplan!$M144)</f>
        <v/>
      </c>
      <c r="K219" s="242" t="str">
        <f>IF(Spielplan!$O144="","",Spielplan!$O144)</f>
        <v/>
      </c>
      <c r="U219" s="211" t="s">
        <v>314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298</v>
      </c>
      <c r="H220" s="239">
        <f>Spielplan!$J145</f>
        <v>0</v>
      </c>
      <c r="I220" s="240">
        <f>Spielplan!$L145</f>
        <v>0</v>
      </c>
      <c r="J220" s="241" t="str">
        <f>IF(Spielplan!$M145="","",Spielplan!$M145)</f>
        <v/>
      </c>
      <c r="K220" s="242" t="str">
        <f>IF(Spielplan!$O145="","",Spielplan!$O145)</f>
        <v/>
      </c>
      <c r="U220" s="211" t="s">
        <v>315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299</v>
      </c>
      <c r="H221" s="239">
        <f>Spielplan!$J146</f>
        <v>0</v>
      </c>
      <c r="I221" s="240">
        <f>Spielplan!$L146</f>
        <v>0</v>
      </c>
      <c r="J221" s="241" t="str">
        <f>IF(Spielplan!$M146="","",Spielplan!$M146)</f>
        <v/>
      </c>
      <c r="K221" s="242" t="str">
        <f>IF(Spielplan!$O146="","",Spielplan!$O146)</f>
        <v/>
      </c>
      <c r="U221" s="211" t="s">
        <v>316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300</v>
      </c>
      <c r="H222" s="239">
        <f>Spielplan!$J147</f>
        <v>0</v>
      </c>
      <c r="I222" s="240">
        <f>Spielplan!$L147</f>
        <v>0</v>
      </c>
      <c r="J222" s="241" t="str">
        <f>IF(Spielplan!$M147="","",Spielplan!$M147)</f>
        <v/>
      </c>
      <c r="K222" s="242" t="str">
        <f>IF(Spielplan!$O147="","",Spielplan!$O147)</f>
        <v/>
      </c>
      <c r="U222" s="211" t="s">
        <v>317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301</v>
      </c>
      <c r="H223" s="239">
        <f>Spielplan!$J148</f>
        <v>0</v>
      </c>
      <c r="I223" s="240">
        <f>Spielplan!$L148</f>
        <v>0</v>
      </c>
      <c r="J223" s="241" t="str">
        <f>IF(Spielplan!$M148="","",Spielplan!$M148)</f>
        <v/>
      </c>
      <c r="K223" s="242" t="str">
        <f>IF(Spielplan!$O148="","",Spielplan!$O148)</f>
        <v/>
      </c>
      <c r="U223" s="211" t="s">
        <v>318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302</v>
      </c>
      <c r="H224" s="239">
        <f>Spielplan!$J149</f>
        <v>0</v>
      </c>
      <c r="I224" s="240">
        <f>Spielplan!$L149</f>
        <v>0</v>
      </c>
      <c r="J224" s="241" t="str">
        <f>IF(Spielplan!$M149="","",Spielplan!$M149)</f>
        <v/>
      </c>
      <c r="K224" s="242" t="str">
        <f>IF(Spielplan!$O149="","",Spielplan!$O149)</f>
        <v/>
      </c>
      <c r="N224" s="243" t="str">
        <f>""</f>
        <v/>
      </c>
      <c r="O224" s="243" t="str">
        <f>""</f>
        <v/>
      </c>
      <c r="P224" s="243" t="str">
        <f>""</f>
        <v/>
      </c>
      <c r="Q224" s="243" t="str">
        <f>""</f>
        <v/>
      </c>
      <c r="R224" s="243" t="str">
        <f>""</f>
        <v/>
      </c>
      <c r="S224" s="243" t="str">
        <f>""</f>
        <v/>
      </c>
      <c r="T224" s="243" t="str">
        <f>""</f>
        <v/>
      </c>
      <c r="U224" s="211" t="s">
        <v>319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303</v>
      </c>
      <c r="H225" s="239">
        <f>Spielplan!$J150</f>
        <v>0</v>
      </c>
      <c r="I225" s="240">
        <f>Spielplan!$L150</f>
        <v>0</v>
      </c>
      <c r="J225" s="241" t="str">
        <f>IF(Spielplan!$M150="","",Spielplan!$M150)</f>
        <v/>
      </c>
      <c r="K225" s="242" t="str">
        <f>IF(Spielplan!$O150="","",Spielplan!$O150)</f>
        <v/>
      </c>
      <c r="U225" s="211" t="s">
        <v>320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304</v>
      </c>
      <c r="H226" s="239">
        <f>Spielplan!$J151</f>
        <v>0</v>
      </c>
      <c r="I226" s="240">
        <f>Spielplan!$L151</f>
        <v>0</v>
      </c>
      <c r="J226" s="241" t="str">
        <f>IF(Spielplan!$M151="","",Spielplan!$M151)</f>
        <v/>
      </c>
      <c r="K226" s="242" t="str">
        <f>IF(Spielplan!$O151="","",Spielplan!$O151)</f>
        <v/>
      </c>
      <c r="U226" s="211" t="s">
        <v>321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305</v>
      </c>
      <c r="H227" s="239">
        <f>Spielplan!$J152</f>
        <v>0</v>
      </c>
      <c r="I227" s="240">
        <f>Spielplan!$L152</f>
        <v>0</v>
      </c>
      <c r="J227" s="241" t="str">
        <f>IF(Spielplan!$M152="","",Spielplan!$M152)</f>
        <v/>
      </c>
      <c r="K227" s="242" t="str">
        <f>IF(Spielplan!$O152="","",Spielplan!$O152)</f>
        <v/>
      </c>
      <c r="U227" s="211" t="s">
        <v>322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306</v>
      </c>
      <c r="H228" s="239">
        <f>Spielplan!$J153</f>
        <v>0</v>
      </c>
      <c r="I228" s="240">
        <f>Spielplan!$L153</f>
        <v>0</v>
      </c>
      <c r="J228" s="241" t="str">
        <f>IF(Spielplan!$M153="","",Spielplan!$M153)</f>
        <v/>
      </c>
      <c r="K228" s="242" t="str">
        <f>IF(Spielplan!$O153="","",Spielplan!$O153)</f>
        <v/>
      </c>
      <c r="U228" s="211" t="s">
        <v>323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307</v>
      </c>
      <c r="H229" s="239">
        <f>Spielplan!$J154</f>
        <v>0</v>
      </c>
      <c r="I229" s="240">
        <f>Spielplan!$L154</f>
        <v>0</v>
      </c>
      <c r="J229" s="241" t="str">
        <f>IF(Spielplan!$M154="","",Spielplan!$M154)</f>
        <v/>
      </c>
      <c r="K229" s="242" t="str">
        <f>IF(Spielplan!$O154="","",Spielplan!$O154)</f>
        <v/>
      </c>
      <c r="U229" s="211" t="s">
        <v>324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308</v>
      </c>
      <c r="H230" s="239">
        <f>Spielplan!$J155</f>
        <v>0</v>
      </c>
      <c r="I230" s="240">
        <f>Spielplan!$L155</f>
        <v>0</v>
      </c>
      <c r="J230" s="241" t="str">
        <f>IF(Spielplan!$M155="","",Spielplan!$M155)</f>
        <v/>
      </c>
      <c r="K230" s="242" t="str">
        <f>IF(Spielplan!$O155="","",Spielplan!$O155)</f>
        <v/>
      </c>
      <c r="U230" s="211" t="s">
        <v>325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309</v>
      </c>
      <c r="H231" s="239">
        <f>Spielplan!$J156</f>
        <v>0</v>
      </c>
      <c r="I231" s="240">
        <f>Spielplan!$L156</f>
        <v>0</v>
      </c>
      <c r="J231" s="241" t="str">
        <f>IF(Spielplan!$M156="","",Spielplan!$M156)</f>
        <v/>
      </c>
      <c r="K231" s="242" t="str">
        <f>IF(Spielplan!$O156="","",Spielplan!$O156)</f>
        <v/>
      </c>
      <c r="U231" s="211" t="s">
        <v>326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310</v>
      </c>
      <c r="H232" s="239">
        <f>Spielplan!$J157</f>
        <v>0</v>
      </c>
      <c r="I232" s="240">
        <f>Spielplan!$L157</f>
        <v>0</v>
      </c>
      <c r="J232" s="241" t="str">
        <f>IF(Spielplan!$M157="","",Spielplan!$M157)</f>
        <v/>
      </c>
      <c r="K232" s="242" t="str">
        <f>IF(Spielplan!$O157="","",Spielplan!$O157)</f>
        <v/>
      </c>
      <c r="U232" s="211" t="s">
        <v>327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311</v>
      </c>
      <c r="H233" s="239">
        <f>Spielplan!$J158</f>
        <v>0</v>
      </c>
      <c r="I233" s="240">
        <f>Spielplan!$L158</f>
        <v>0</v>
      </c>
      <c r="J233" s="241" t="str">
        <f>IF(Spielplan!$M158="","",Spielplan!$M158)</f>
        <v/>
      </c>
      <c r="K233" s="242" t="str">
        <f>IF(Spielplan!$O158="","",Spielplan!$O158)</f>
        <v/>
      </c>
      <c r="U233" s="211" t="s">
        <v>328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312</v>
      </c>
      <c r="H234" s="239">
        <f>Spielplan!$J159</f>
        <v>0</v>
      </c>
      <c r="I234" s="240">
        <f>Spielplan!$L159</f>
        <v>0</v>
      </c>
      <c r="J234" s="241" t="str">
        <f>IF(Spielplan!$M159="","",Spielplan!$M159)</f>
        <v/>
      </c>
      <c r="K234" s="242" t="str">
        <f>IF(Spielplan!$O159="","",Spielplan!$O159)</f>
        <v/>
      </c>
      <c r="U234" s="211" t="s">
        <v>329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313</v>
      </c>
      <c r="H235" s="239">
        <f>Spielplan!$J160</f>
        <v>0</v>
      </c>
      <c r="I235" s="240">
        <f>Spielplan!$L160</f>
        <v>0</v>
      </c>
      <c r="J235" s="241" t="str">
        <f>IF(Spielplan!$M160="","",Spielplan!$M160)</f>
        <v/>
      </c>
      <c r="K235" s="242" t="str">
        <f>IF(Spielplan!$O160="","",Spielplan!$O160)</f>
        <v/>
      </c>
      <c r="U235" s="211" t="s">
        <v>330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314</v>
      </c>
      <c r="H236" s="239">
        <f>Spielplan!$J161</f>
        <v>0</v>
      </c>
      <c r="I236" s="240">
        <f>Spielplan!$L161</f>
        <v>0</v>
      </c>
      <c r="J236" s="241" t="str">
        <f>IF(Spielplan!$M161="","",Spielplan!$M161)</f>
        <v/>
      </c>
      <c r="K236" s="242" t="str">
        <f>IF(Spielplan!$O161="","",Spielplan!$O161)</f>
        <v/>
      </c>
      <c r="U236" s="211" t="s">
        <v>331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315</v>
      </c>
      <c r="H237" s="239">
        <f>Spielplan!$J162</f>
        <v>0</v>
      </c>
      <c r="I237" s="240">
        <f>Spielplan!$L162</f>
        <v>0</v>
      </c>
      <c r="J237" s="241" t="str">
        <f>IF(Spielplan!$M162="","",Spielplan!$M162)</f>
        <v/>
      </c>
      <c r="K237" s="242" t="str">
        <f>IF(Spielplan!$O162="","",Spielplan!$O162)</f>
        <v/>
      </c>
      <c r="U237" s="211" t="s">
        <v>332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316</v>
      </c>
      <c r="H238" s="239">
        <f>Spielplan!$J163</f>
        <v>0</v>
      </c>
      <c r="I238" s="240">
        <f>Spielplan!$L163</f>
        <v>0</v>
      </c>
      <c r="J238" s="241" t="str">
        <f>IF(Spielplan!$M163="","",Spielplan!$M163)</f>
        <v/>
      </c>
      <c r="K238" s="242" t="str">
        <f>IF(Spielplan!$O163="","",Spielplan!$O163)</f>
        <v/>
      </c>
      <c r="U238" s="211" t="s">
        <v>333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317</v>
      </c>
      <c r="H239" s="239">
        <f>Spielplan!$J164</f>
        <v>0</v>
      </c>
      <c r="I239" s="240">
        <f>Spielplan!$L164</f>
        <v>0</v>
      </c>
      <c r="J239" s="241" t="str">
        <f>IF(Spielplan!$M164="","",Spielplan!$M164)</f>
        <v/>
      </c>
      <c r="K239" s="242" t="str">
        <f>IF(Spielplan!$O164="","",Spielplan!$O164)</f>
        <v/>
      </c>
      <c r="U239" s="211" t="s">
        <v>334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318</v>
      </c>
      <c r="H240" s="239">
        <f>Spielplan!$J165</f>
        <v>0</v>
      </c>
      <c r="I240" s="240">
        <f>Spielplan!$L165</f>
        <v>0</v>
      </c>
      <c r="J240" s="241" t="str">
        <f>IF(Spielplan!$M165="","",Spielplan!$M165)</f>
        <v/>
      </c>
      <c r="K240" s="242" t="str">
        <f>IF(Spielplan!$O165="","",Spielplan!$O165)</f>
        <v/>
      </c>
      <c r="U240" s="211" t="s">
        <v>335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319</v>
      </c>
      <c r="H241" s="239">
        <f>Spielplan!$J166</f>
        <v>0</v>
      </c>
      <c r="I241" s="240">
        <f>Spielplan!$L166</f>
        <v>0</v>
      </c>
      <c r="J241" s="241" t="str">
        <f>IF(Spielplan!$M166="","",Spielplan!$M166)</f>
        <v/>
      </c>
      <c r="K241" s="242" t="str">
        <f>IF(Spielplan!$O166="","",Spielplan!$O166)</f>
        <v/>
      </c>
      <c r="U241" s="211" t="s">
        <v>336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320</v>
      </c>
      <c r="H242" s="239">
        <f>Spielplan!$J167</f>
        <v>0</v>
      </c>
      <c r="I242" s="240">
        <f>Spielplan!$L167</f>
        <v>0</v>
      </c>
      <c r="J242" s="241" t="str">
        <f>IF(Spielplan!$M167="","",Spielplan!$M167)</f>
        <v/>
      </c>
      <c r="K242" s="242" t="str">
        <f>IF(Spielplan!$O167="","",Spielplan!$O167)</f>
        <v/>
      </c>
      <c r="U242" s="211" t="s">
        <v>337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321</v>
      </c>
      <c r="H243" s="239">
        <f>Spielplan!$J168</f>
        <v>0</v>
      </c>
      <c r="I243" s="240">
        <f>Spielplan!$L168</f>
        <v>0</v>
      </c>
      <c r="J243" s="241" t="str">
        <f>IF(Spielplan!$M168="","",Spielplan!$M168)</f>
        <v/>
      </c>
      <c r="K243" s="242" t="str">
        <f>IF(Spielplan!$O168="","",Spielplan!$O168)</f>
        <v/>
      </c>
      <c r="U243" s="211" t="s">
        <v>338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322</v>
      </c>
      <c r="H244" s="239">
        <f>Spielplan!$J169</f>
        <v>0</v>
      </c>
      <c r="I244" s="240">
        <f>Spielplan!$L169</f>
        <v>0</v>
      </c>
      <c r="J244" s="241" t="str">
        <f>IF(Spielplan!$M169="","",Spielplan!$M169)</f>
        <v/>
      </c>
      <c r="K244" s="242" t="str">
        <f>IF(Spielplan!$O169="","",Spielplan!$O169)</f>
        <v/>
      </c>
      <c r="U244" s="211" t="s">
        <v>339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323</v>
      </c>
      <c r="H245" s="239">
        <f>Spielplan!$J170</f>
        <v>0</v>
      </c>
      <c r="I245" s="240">
        <f>Spielplan!$L170</f>
        <v>0</v>
      </c>
      <c r="J245" s="241" t="str">
        <f>IF(Spielplan!$M170="","",Spielplan!$M170)</f>
        <v/>
      </c>
      <c r="K245" s="242" t="str">
        <f>IF(Spielplan!$O170="","",Spielplan!$O170)</f>
        <v/>
      </c>
      <c r="U245" s="211" t="s">
        <v>340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324</v>
      </c>
      <c r="H246" s="239">
        <f>Spielplan!$J171</f>
        <v>0</v>
      </c>
      <c r="I246" s="240">
        <f>Spielplan!$L171</f>
        <v>0</v>
      </c>
      <c r="J246" s="241" t="str">
        <f>IF(Spielplan!$M171="","",Spielplan!$M171)</f>
        <v/>
      </c>
      <c r="K246" s="242" t="str">
        <f>IF(Spielplan!$O171="","",Spielplan!$O171)</f>
        <v/>
      </c>
      <c r="U246" s="211" t="s">
        <v>341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325</v>
      </c>
      <c r="H247" s="239">
        <f>Spielplan!$J172</f>
        <v>0</v>
      </c>
      <c r="I247" s="240">
        <f>Spielplan!$L172</f>
        <v>0</v>
      </c>
      <c r="J247" s="241" t="str">
        <f>IF(Spielplan!$M172="","",Spielplan!$M172)</f>
        <v/>
      </c>
      <c r="K247" s="242" t="str">
        <f>IF(Spielplan!$O172="","",Spielplan!$O172)</f>
        <v/>
      </c>
      <c r="U247" s="211" t="s">
        <v>342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326</v>
      </c>
      <c r="H248" s="239">
        <f>Spielplan!$J173</f>
        <v>0</v>
      </c>
      <c r="I248" s="240">
        <f>Spielplan!$L173</f>
        <v>0</v>
      </c>
      <c r="J248" s="241" t="str">
        <f>IF(Spielplan!$M173="","",Spielplan!$M173)</f>
        <v/>
      </c>
      <c r="K248" s="242" t="str">
        <f>IF(Spielplan!$O173="","",Spielplan!$O173)</f>
        <v/>
      </c>
      <c r="U248" s="211" t="s">
        <v>343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327</v>
      </c>
      <c r="H249" s="239">
        <f>Spielplan!$J174</f>
        <v>0</v>
      </c>
      <c r="I249" s="240">
        <f>Spielplan!$L174</f>
        <v>0</v>
      </c>
      <c r="J249" s="241" t="str">
        <f>IF(Spielplan!$M174="","",Spielplan!$M174)</f>
        <v/>
      </c>
      <c r="K249" s="242" t="str">
        <f>IF(Spielplan!$O174="","",Spielplan!$O174)</f>
        <v/>
      </c>
      <c r="U249" s="211" t="s">
        <v>344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328</v>
      </c>
      <c r="H250" s="239">
        <f>Spielplan!$J175</f>
        <v>0</v>
      </c>
      <c r="I250" s="240">
        <f>Spielplan!$L175</f>
        <v>0</v>
      </c>
      <c r="J250" s="241" t="str">
        <f>IF(Spielplan!$M175="","",Spielplan!$M175)</f>
        <v/>
      </c>
      <c r="K250" s="242" t="str">
        <f>IF(Spielplan!$O175="","",Spielplan!$O175)</f>
        <v/>
      </c>
      <c r="U250" s="211" t="s">
        <v>345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329</v>
      </c>
      <c r="H251" s="239">
        <f>Spielplan!$J176</f>
        <v>0</v>
      </c>
      <c r="I251" s="240">
        <f>Spielplan!$L176</f>
        <v>0</v>
      </c>
      <c r="J251" s="241" t="str">
        <f>IF(Spielplan!$M176="","",Spielplan!$M176)</f>
        <v/>
      </c>
      <c r="K251" s="242" t="str">
        <f>IF(Spielplan!$O176="","",Spielplan!$O176)</f>
        <v/>
      </c>
      <c r="U251" s="211" t="s">
        <v>346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330</v>
      </c>
      <c r="H252" s="239">
        <f>Spielplan!$J177</f>
        <v>0</v>
      </c>
      <c r="I252" s="240">
        <f>Spielplan!$L177</f>
        <v>0</v>
      </c>
      <c r="J252" s="241" t="str">
        <f>IF(Spielplan!$M177="","",Spielplan!$M177)</f>
        <v/>
      </c>
      <c r="K252" s="242" t="str">
        <f>IF(Spielplan!$O177="","",Spielplan!$O177)</f>
        <v/>
      </c>
      <c r="U252" s="211" t="s">
        <v>347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331</v>
      </c>
      <c r="H253" s="239">
        <f>Spielplan!$J178</f>
        <v>0</v>
      </c>
      <c r="I253" s="240">
        <f>Spielplan!$L178</f>
        <v>0</v>
      </c>
      <c r="J253" s="241" t="str">
        <f>IF(Spielplan!$M178="","",Spielplan!$M178)</f>
        <v/>
      </c>
      <c r="K253" s="242" t="str">
        <f>IF(Spielplan!$O178="","",Spielplan!$O178)</f>
        <v/>
      </c>
      <c r="U253" s="211" t="s">
        <v>348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332</v>
      </c>
      <c r="H254" s="239">
        <f>Spielplan!$J179</f>
        <v>0</v>
      </c>
      <c r="I254" s="240">
        <f>Spielplan!$L179</f>
        <v>0</v>
      </c>
      <c r="J254" s="241" t="str">
        <f>IF(Spielplan!$M179="","",Spielplan!$M179)</f>
        <v/>
      </c>
      <c r="K254" s="242" t="str">
        <f>IF(Spielplan!$O179="","",Spielplan!$O179)</f>
        <v/>
      </c>
      <c r="U254" s="211" t="s">
        <v>349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333</v>
      </c>
      <c r="H255" s="239">
        <f>Spielplan!$J180</f>
        <v>0</v>
      </c>
      <c r="I255" s="240">
        <f>Spielplan!$L180</f>
        <v>0</v>
      </c>
      <c r="J255" s="241" t="str">
        <f>IF(Spielplan!$M180="","",Spielplan!$M180)</f>
        <v/>
      </c>
      <c r="K255" s="242" t="str">
        <f>IF(Spielplan!$O180="","",Spielplan!$O180)</f>
        <v/>
      </c>
      <c r="U255" s="211" t="s">
        <v>350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334</v>
      </c>
      <c r="H256" s="239">
        <f>Spielplan!$J181</f>
        <v>0</v>
      </c>
      <c r="I256" s="240">
        <f>Spielplan!$L181</f>
        <v>0</v>
      </c>
      <c r="J256" s="241" t="str">
        <f>IF(Spielplan!$M181="","",Spielplan!$M181)</f>
        <v/>
      </c>
      <c r="K256" s="242" t="str">
        <f>IF(Spielplan!$O181="","",Spielplan!$O181)</f>
        <v/>
      </c>
      <c r="U256" s="211" t="s">
        <v>351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335</v>
      </c>
      <c r="H257" s="239">
        <f>Spielplan!$J182</f>
        <v>0</v>
      </c>
      <c r="I257" s="240">
        <f>Spielplan!$L182</f>
        <v>0</v>
      </c>
      <c r="J257" s="241" t="str">
        <f>IF(Spielplan!$M182="","",Spielplan!$M182)</f>
        <v/>
      </c>
      <c r="K257" s="242" t="str">
        <f>IF(Spielplan!$O182="","",Spielplan!$O182)</f>
        <v/>
      </c>
      <c r="U257" s="211" t="s">
        <v>352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336</v>
      </c>
      <c r="H258" s="239">
        <f>Spielplan!$J183</f>
        <v>0</v>
      </c>
      <c r="I258" s="240">
        <f>Spielplan!$L183</f>
        <v>0</v>
      </c>
      <c r="J258" s="241" t="str">
        <f>IF(Spielplan!$M183="","",Spielplan!$M183)</f>
        <v/>
      </c>
      <c r="K258" s="242" t="str">
        <f>IF(Spielplan!$O183="","",Spielplan!$O183)</f>
        <v/>
      </c>
      <c r="U258" s="211" t="s">
        <v>353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337</v>
      </c>
      <c r="H259" s="239">
        <f>Spielplan!$J184</f>
        <v>0</v>
      </c>
      <c r="I259" s="240">
        <f>Spielplan!$L184</f>
        <v>0</v>
      </c>
      <c r="J259" s="241" t="str">
        <f>IF(Spielplan!$M184="","",Spielplan!$M184)</f>
        <v/>
      </c>
      <c r="K259" s="242" t="str">
        <f>IF(Spielplan!$O184="","",Spielplan!$O184)</f>
        <v/>
      </c>
      <c r="U259" s="211" t="s">
        <v>354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338</v>
      </c>
      <c r="H260" s="239">
        <f>Spielplan!$J185</f>
        <v>0</v>
      </c>
      <c r="I260" s="240">
        <f>Spielplan!$L185</f>
        <v>0</v>
      </c>
      <c r="J260" s="241" t="str">
        <f>IF(Spielplan!$M185="","",Spielplan!$M185)</f>
        <v/>
      </c>
      <c r="K260" s="242" t="str">
        <f>IF(Spielplan!$O185="","",Spielplan!$O185)</f>
        <v/>
      </c>
      <c r="U260" s="211" t="s">
        <v>355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339</v>
      </c>
      <c r="H261" s="239">
        <f>Spielplan!$J186</f>
        <v>0</v>
      </c>
      <c r="I261" s="240">
        <f>Spielplan!$L186</f>
        <v>0</v>
      </c>
      <c r="J261" s="241" t="str">
        <f>IF(Spielplan!$M186="","",Spielplan!$M186)</f>
        <v/>
      </c>
      <c r="K261" s="242" t="str">
        <f>IF(Spielplan!$O186="","",Spielplan!$O186)</f>
        <v/>
      </c>
      <c r="U261" s="211" t="s">
        <v>356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340</v>
      </c>
      <c r="H262" s="239">
        <f>Spielplan!$J187</f>
        <v>0</v>
      </c>
      <c r="I262" s="240">
        <f>Spielplan!$L187</f>
        <v>0</v>
      </c>
      <c r="J262" s="241" t="str">
        <f>IF(Spielplan!$M187="","",Spielplan!$M187)</f>
        <v/>
      </c>
      <c r="K262" s="242" t="str">
        <f>IF(Spielplan!$O187="","",Spielplan!$O187)</f>
        <v/>
      </c>
      <c r="U262" s="211" t="s">
        <v>357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341</v>
      </c>
      <c r="H263" s="239">
        <f>Spielplan!$J188</f>
        <v>0</v>
      </c>
      <c r="I263" s="240">
        <f>Spielplan!$L188</f>
        <v>0</v>
      </c>
      <c r="J263" s="241" t="str">
        <f>IF(Spielplan!$M188="","",Spielplan!$M188)</f>
        <v/>
      </c>
      <c r="K263" s="242" t="str">
        <f>IF(Spielplan!$O188="","",Spielplan!$O188)</f>
        <v/>
      </c>
      <c r="U263" s="211" t="s">
        <v>358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342</v>
      </c>
      <c r="H264" s="239">
        <f>Spielplan!$J189</f>
        <v>0</v>
      </c>
      <c r="I264" s="240">
        <f>Spielplan!$L189</f>
        <v>0</v>
      </c>
      <c r="J264" s="241" t="str">
        <f>IF(Spielplan!$M189="","",Spielplan!$M189)</f>
        <v/>
      </c>
      <c r="K264" s="242" t="str">
        <f>IF(Spielplan!$O189="","",Spielplan!$O189)</f>
        <v/>
      </c>
      <c r="U264" s="211" t="s">
        <v>359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343</v>
      </c>
      <c r="H265" s="239">
        <f>Spielplan!$J190</f>
        <v>0</v>
      </c>
      <c r="I265" s="240">
        <f>Spielplan!$L190</f>
        <v>0</v>
      </c>
      <c r="J265" s="241" t="str">
        <f>IF(Spielplan!$M190="","",Spielplan!$M190)</f>
        <v/>
      </c>
      <c r="K265" s="242" t="str">
        <f>IF(Spielplan!$O190="","",Spielplan!$O190)</f>
        <v/>
      </c>
      <c r="U265" s="211" t="s">
        <v>360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344</v>
      </c>
      <c r="H266" s="239">
        <f>Spielplan!$J191</f>
        <v>0</v>
      </c>
      <c r="I266" s="240">
        <f>Spielplan!$L191</f>
        <v>0</v>
      </c>
      <c r="J266" s="241" t="str">
        <f>IF(Spielplan!$M191="","",Spielplan!$M191)</f>
        <v/>
      </c>
      <c r="K266" s="242" t="str">
        <f>IF(Spielplan!$O191="","",Spielplan!$O191)</f>
        <v/>
      </c>
      <c r="U266" s="211" t="s">
        <v>361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345</v>
      </c>
      <c r="H267" s="239">
        <f>Spielplan!$J192</f>
        <v>0</v>
      </c>
      <c r="I267" s="240">
        <f>Spielplan!$L192</f>
        <v>0</v>
      </c>
      <c r="J267" s="241" t="str">
        <f>IF(Spielplan!$M192="","",Spielplan!$M192)</f>
        <v/>
      </c>
      <c r="K267" s="242" t="str">
        <f>IF(Spielplan!$O192="","",Spielplan!$O192)</f>
        <v/>
      </c>
      <c r="U267" s="211" t="s">
        <v>362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346</v>
      </c>
      <c r="H268" s="239">
        <f>Spielplan!$J193</f>
        <v>0</v>
      </c>
      <c r="I268" s="240">
        <f>Spielplan!$L193</f>
        <v>0</v>
      </c>
      <c r="J268" s="241" t="str">
        <f>IF(Spielplan!$M193="","",Spielplan!$M193)</f>
        <v/>
      </c>
      <c r="K268" s="242" t="str">
        <f>IF(Spielplan!$O193="","",Spielplan!$O193)</f>
        <v/>
      </c>
      <c r="U268" s="211" t="s">
        <v>363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347</v>
      </c>
      <c r="H269" s="239">
        <f>Spielplan!$J194</f>
        <v>0</v>
      </c>
      <c r="I269" s="240">
        <f>Spielplan!$L194</f>
        <v>0</v>
      </c>
      <c r="J269" s="241" t="str">
        <f>IF(Spielplan!$M194="","",Spielplan!$M194)</f>
        <v/>
      </c>
      <c r="K269" s="242" t="str">
        <f>IF(Spielplan!$O194="","",Spielplan!$O194)</f>
        <v/>
      </c>
      <c r="U269" s="211" t="s">
        <v>364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348</v>
      </c>
      <c r="H270" s="239">
        <f>Spielplan!$J195</f>
        <v>0</v>
      </c>
      <c r="I270" s="240">
        <f>Spielplan!$L195</f>
        <v>0</v>
      </c>
      <c r="J270" s="241" t="str">
        <f>IF(Spielplan!$M195="","",Spielplan!$M195)</f>
        <v/>
      </c>
      <c r="K270" s="242" t="str">
        <f>IF(Spielplan!$O195="","",Spielplan!$O195)</f>
        <v/>
      </c>
      <c r="U270" s="211" t="s">
        <v>365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349</v>
      </c>
      <c r="H271" s="239">
        <f>Spielplan!$J196</f>
        <v>0</v>
      </c>
      <c r="I271" s="240">
        <f>Spielplan!$L196</f>
        <v>0</v>
      </c>
      <c r="J271" s="241" t="str">
        <f>IF(Spielplan!$M196="","",Spielplan!$M196)</f>
        <v/>
      </c>
      <c r="K271" s="242" t="str">
        <f>IF(Spielplan!$O196="","",Spielplan!$O196)</f>
        <v/>
      </c>
      <c r="U271" s="211" t="s">
        <v>366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350</v>
      </c>
      <c r="H272" s="239">
        <f>Spielplan!$J197</f>
        <v>0</v>
      </c>
      <c r="I272" s="240">
        <f>Spielplan!$L197</f>
        <v>0</v>
      </c>
      <c r="J272" s="241" t="str">
        <f>IF(Spielplan!$M197="","",Spielplan!$M197)</f>
        <v/>
      </c>
      <c r="K272" s="242" t="str">
        <f>IF(Spielplan!$O197="","",Spielplan!$O197)</f>
        <v/>
      </c>
      <c r="U272" s="211" t="s">
        <v>367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351</v>
      </c>
      <c r="H273" s="239">
        <f>Spielplan!$J198</f>
        <v>0</v>
      </c>
      <c r="I273" s="240">
        <f>Spielplan!$L198</f>
        <v>0</v>
      </c>
      <c r="J273" s="241" t="str">
        <f>IF(Spielplan!$M198="","",Spielplan!$M198)</f>
        <v/>
      </c>
      <c r="K273" s="242" t="str">
        <f>IF(Spielplan!$O198="","",Spielplan!$O198)</f>
        <v/>
      </c>
      <c r="U273" s="211" t="s">
        <v>368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352</v>
      </c>
      <c r="H274" s="239">
        <f>Spielplan!$J199</f>
        <v>0</v>
      </c>
      <c r="I274" s="240">
        <f>Spielplan!$L199</f>
        <v>0</v>
      </c>
      <c r="J274" s="241" t="str">
        <f>IF(Spielplan!$M199="","",Spielplan!$M199)</f>
        <v/>
      </c>
      <c r="K274" s="242" t="str">
        <f>IF(Spielplan!$O199="","",Spielplan!$O199)</f>
        <v/>
      </c>
      <c r="U274" s="211" t="s">
        <v>369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353</v>
      </c>
      <c r="H275" s="239">
        <f>Spielplan!$J200</f>
        <v>0</v>
      </c>
      <c r="I275" s="240">
        <f>Spielplan!$L200</f>
        <v>0</v>
      </c>
      <c r="J275" s="241" t="str">
        <f>IF(Spielplan!$M200="","",Spielplan!$M200)</f>
        <v/>
      </c>
      <c r="K275" s="242" t="str">
        <f>IF(Spielplan!$O200="","",Spielplan!$O200)</f>
        <v/>
      </c>
      <c r="U275" s="211" t="s">
        <v>370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354</v>
      </c>
      <c r="H276" s="239">
        <f>Spielplan!$J201</f>
        <v>0</v>
      </c>
      <c r="I276" s="240">
        <f>Spielplan!$L201</f>
        <v>0</v>
      </c>
      <c r="J276" s="241" t="str">
        <f>IF(Spielplan!$M201="","",Spielplan!$M201)</f>
        <v/>
      </c>
      <c r="K276" s="242" t="str">
        <f>IF(Spielplan!$O201="","",Spielplan!$O201)</f>
        <v/>
      </c>
      <c r="U276" s="211" t="s">
        <v>371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355</v>
      </c>
      <c r="H277" s="239">
        <f>Spielplan!$J202</f>
        <v>0</v>
      </c>
      <c r="I277" s="240">
        <f>Spielplan!$L202</f>
        <v>0</v>
      </c>
      <c r="J277" s="241" t="str">
        <f>IF(Spielplan!$M202="","",Spielplan!$M202)</f>
        <v/>
      </c>
      <c r="K277" s="242" t="str">
        <f>IF(Spielplan!$O202="","",Spielplan!$O202)</f>
        <v/>
      </c>
      <c r="U277" s="211" t="s">
        <v>372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356</v>
      </c>
      <c r="H278" s="239">
        <f>Spielplan!$J203</f>
        <v>0</v>
      </c>
      <c r="I278" s="240">
        <f>Spielplan!$L203</f>
        <v>0</v>
      </c>
      <c r="J278" s="241" t="str">
        <f>IF(Spielplan!$M203="","",Spielplan!$M203)</f>
        <v/>
      </c>
      <c r="K278" s="242" t="str">
        <f>IF(Spielplan!$O203="","",Spielplan!$O203)</f>
        <v/>
      </c>
      <c r="U278" s="211" t="s">
        <v>373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357</v>
      </c>
      <c r="H279" s="239">
        <f>Spielplan!$J204</f>
        <v>0</v>
      </c>
      <c r="I279" s="240">
        <f>Spielplan!$L204</f>
        <v>0</v>
      </c>
      <c r="J279" s="241" t="str">
        <f>IF(Spielplan!$M204="","",Spielplan!$M204)</f>
        <v/>
      </c>
      <c r="K279" s="242" t="str">
        <f>IF(Spielplan!$O204="","",Spielplan!$O204)</f>
        <v/>
      </c>
      <c r="U279" s="211" t="s">
        <v>374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358</v>
      </c>
      <c r="H280" s="239">
        <f>Spielplan!$J205</f>
        <v>0</v>
      </c>
      <c r="I280" s="240">
        <f>Spielplan!$L205</f>
        <v>0</v>
      </c>
      <c r="J280" s="241" t="str">
        <f>IF(Spielplan!$M205="","",Spielplan!$M205)</f>
        <v/>
      </c>
      <c r="K280" s="242" t="str">
        <f>IF(Spielplan!$O205="","",Spielplan!$O205)</f>
        <v/>
      </c>
      <c r="U280" s="211" t="s">
        <v>375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359</v>
      </c>
      <c r="H281" s="239">
        <f>Spielplan!$J206</f>
        <v>0</v>
      </c>
      <c r="I281" s="240">
        <f>Spielplan!$L206</f>
        <v>0</v>
      </c>
      <c r="J281" s="241" t="str">
        <f>IF(Spielplan!$M206="","",Spielplan!$M206)</f>
        <v/>
      </c>
      <c r="K281" s="242" t="str">
        <f>IF(Spielplan!$O206="","",Spielplan!$O206)</f>
        <v/>
      </c>
      <c r="U281" s="211" t="s">
        <v>376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360</v>
      </c>
      <c r="H282" s="239">
        <f>Spielplan!$J207</f>
        <v>0</v>
      </c>
      <c r="I282" s="240">
        <f>Spielplan!$L207</f>
        <v>0</v>
      </c>
      <c r="J282" s="241" t="str">
        <f>IF(Spielplan!$M207="","",Spielplan!$M207)</f>
        <v/>
      </c>
      <c r="K282" s="242" t="str">
        <f>IF(Spielplan!$O207="","",Spielplan!$O207)</f>
        <v/>
      </c>
      <c r="U282" s="211" t="s">
        <v>377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361</v>
      </c>
      <c r="H283" s="239">
        <f>Spielplan!$J208</f>
        <v>0</v>
      </c>
      <c r="I283" s="240">
        <f>Spielplan!$L208</f>
        <v>0</v>
      </c>
      <c r="J283" s="241" t="str">
        <f>IF(Spielplan!$M208="","",Spielplan!$M208)</f>
        <v/>
      </c>
      <c r="K283" s="242" t="str">
        <f>IF(Spielplan!$O208="","",Spielplan!$O208)</f>
        <v/>
      </c>
      <c r="U283" s="211" t="s">
        <v>378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362</v>
      </c>
      <c r="H284" s="239">
        <f>Spielplan!$J209</f>
        <v>0</v>
      </c>
      <c r="I284" s="240">
        <f>Spielplan!$L209</f>
        <v>0</v>
      </c>
      <c r="J284" s="241" t="str">
        <f>IF(Spielplan!$M209="","",Spielplan!$M209)</f>
        <v/>
      </c>
      <c r="K284" s="242" t="str">
        <f>IF(Spielplan!$O209="","",Spielplan!$O209)</f>
        <v/>
      </c>
      <c r="U284" s="211" t="s">
        <v>379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363</v>
      </c>
      <c r="H285" s="239">
        <f>Spielplan!$J210</f>
        <v>0</v>
      </c>
      <c r="I285" s="240">
        <f>Spielplan!$L210</f>
        <v>0</v>
      </c>
      <c r="J285" s="241" t="str">
        <f>IF(Spielplan!$M210="","",Spielplan!$M210)</f>
        <v/>
      </c>
      <c r="K285" s="242" t="str">
        <f>IF(Spielplan!$O210="","",Spielplan!$O210)</f>
        <v/>
      </c>
      <c r="U285" s="211" t="s">
        <v>380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364</v>
      </c>
      <c r="H286" s="239">
        <f>Spielplan!$J211</f>
        <v>0</v>
      </c>
      <c r="I286" s="240">
        <f>Spielplan!$L211</f>
        <v>0</v>
      </c>
      <c r="J286" s="241" t="str">
        <f>IF(Spielplan!$M211="","",Spielplan!$M211)</f>
        <v/>
      </c>
      <c r="K286" s="242" t="str">
        <f>IF(Spielplan!$O211="","",Spielplan!$O211)</f>
        <v/>
      </c>
      <c r="U286" s="211" t="s">
        <v>381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365</v>
      </c>
      <c r="H287" s="239">
        <f>Spielplan!$J212</f>
        <v>0</v>
      </c>
      <c r="I287" s="240">
        <f>Spielplan!$L212</f>
        <v>0</v>
      </c>
      <c r="J287" s="241" t="str">
        <f>IF(Spielplan!$M212="","",Spielplan!$M212)</f>
        <v/>
      </c>
      <c r="K287" s="242" t="str">
        <f>IF(Spielplan!$O212="","",Spielplan!$O212)</f>
        <v/>
      </c>
      <c r="U287" s="211" t="s">
        <v>382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366</v>
      </c>
      <c r="H288" s="239">
        <f>Spielplan!$J213</f>
        <v>0</v>
      </c>
      <c r="I288" s="240">
        <f>Spielplan!$L213</f>
        <v>0</v>
      </c>
      <c r="J288" s="241" t="str">
        <f>IF(Spielplan!$M213="","",Spielplan!$M213)</f>
        <v/>
      </c>
      <c r="K288" s="242" t="str">
        <f>IF(Spielplan!$O213="","",Spielplan!$O213)</f>
        <v/>
      </c>
      <c r="U288" s="211" t="s">
        <v>383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367</v>
      </c>
      <c r="H289" s="239">
        <f>Spielplan!$J214</f>
        <v>0</v>
      </c>
      <c r="I289" s="240">
        <f>Spielplan!$L214</f>
        <v>0</v>
      </c>
      <c r="J289" s="241" t="str">
        <f>IF(Spielplan!$M214="","",Spielplan!$M214)</f>
        <v/>
      </c>
      <c r="K289" s="242" t="str">
        <f>IF(Spielplan!$O214="","",Spielplan!$O214)</f>
        <v/>
      </c>
      <c r="U289" s="211" t="s">
        <v>384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368</v>
      </c>
      <c r="H290" s="239">
        <f>Spielplan!$J215</f>
        <v>0</v>
      </c>
      <c r="I290" s="240">
        <f>Spielplan!$L215</f>
        <v>0</v>
      </c>
      <c r="J290" s="241" t="str">
        <f>IF(Spielplan!$M215="","",Spielplan!$M215)</f>
        <v/>
      </c>
      <c r="K290" s="242" t="str">
        <f>IF(Spielplan!$O215="","",Spielplan!$O215)</f>
        <v/>
      </c>
      <c r="U290" s="211" t="s">
        <v>385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369</v>
      </c>
      <c r="H291" s="239">
        <f>Spielplan!$J216</f>
        <v>0</v>
      </c>
      <c r="I291" s="240">
        <f>Spielplan!$L216</f>
        <v>0</v>
      </c>
      <c r="J291" s="241" t="str">
        <f>IF(Spielplan!$M216="","",Spielplan!$M216)</f>
        <v/>
      </c>
      <c r="K291" s="242" t="str">
        <f>IF(Spielplan!$O216="","",Spielplan!$O216)</f>
        <v/>
      </c>
      <c r="U291" s="211" t="s">
        <v>386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370</v>
      </c>
      <c r="H292" s="239">
        <f>Spielplan!$J217</f>
        <v>0</v>
      </c>
      <c r="I292" s="240">
        <f>Spielplan!$L217</f>
        <v>0</v>
      </c>
      <c r="J292" s="241" t="str">
        <f>IF(Spielplan!$M217="","",Spielplan!$M217)</f>
        <v/>
      </c>
      <c r="K292" s="242" t="str">
        <f>IF(Spielplan!$O217="","",Spielplan!$O217)</f>
        <v/>
      </c>
      <c r="U292" s="211" t="s">
        <v>387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371</v>
      </c>
      <c r="H293" s="239">
        <f>Spielplan!$J218</f>
        <v>0</v>
      </c>
      <c r="I293" s="240">
        <f>Spielplan!$L218</f>
        <v>0</v>
      </c>
      <c r="J293" s="241" t="str">
        <f>IF(Spielplan!$M218="","",Spielplan!$M218)</f>
        <v/>
      </c>
      <c r="K293" s="242" t="str">
        <f>IF(Spielplan!$O218="","",Spielplan!$O218)</f>
        <v/>
      </c>
      <c r="U293" s="211" t="s">
        <v>388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372</v>
      </c>
      <c r="H294" s="239">
        <f>Spielplan!$J219</f>
        <v>0</v>
      </c>
      <c r="I294" s="240">
        <f>Spielplan!$L219</f>
        <v>0</v>
      </c>
      <c r="J294" s="241" t="str">
        <f>IF(Spielplan!$M219="","",Spielplan!$M219)</f>
        <v/>
      </c>
      <c r="K294" s="242" t="str">
        <f>IF(Spielplan!$O219="","",Spielplan!$O219)</f>
        <v/>
      </c>
      <c r="U294" s="211" t="s">
        <v>389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373</v>
      </c>
      <c r="H295" s="239">
        <f>Spielplan!$J220</f>
        <v>0</v>
      </c>
      <c r="I295" s="240">
        <f>Spielplan!$L220</f>
        <v>0</v>
      </c>
      <c r="J295" s="241" t="str">
        <f>IF(Spielplan!$M220="","",Spielplan!$M220)</f>
        <v/>
      </c>
      <c r="K295" s="242" t="str">
        <f>IF(Spielplan!$O220="","",Spielplan!$O220)</f>
        <v/>
      </c>
      <c r="U295" s="211" t="s">
        <v>390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374</v>
      </c>
      <c r="H296" s="239">
        <f>Spielplan!$J221</f>
        <v>0</v>
      </c>
      <c r="I296" s="240">
        <f>Spielplan!$L221</f>
        <v>0</v>
      </c>
      <c r="J296" s="241" t="str">
        <f>IF(Spielplan!$M221="","",Spielplan!$M221)</f>
        <v/>
      </c>
      <c r="K296" s="242" t="str">
        <f>IF(Spielplan!$O221="","",Spielplan!$O221)</f>
        <v/>
      </c>
      <c r="U296" s="211" t="s">
        <v>391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375</v>
      </c>
      <c r="H297" s="239">
        <f>Spielplan!$J222</f>
        <v>0</v>
      </c>
      <c r="I297" s="240">
        <f>Spielplan!$L222</f>
        <v>0</v>
      </c>
      <c r="J297" s="241" t="str">
        <f>IF(Spielplan!$M222="","",Spielplan!$M222)</f>
        <v/>
      </c>
      <c r="K297" s="242" t="str">
        <f>IF(Spielplan!$O222="","",Spielplan!$O222)</f>
        <v/>
      </c>
      <c r="U297" s="211" t="s">
        <v>392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376</v>
      </c>
      <c r="H298" s="239">
        <f>Spielplan!$J223</f>
        <v>0</v>
      </c>
      <c r="I298" s="240">
        <f>Spielplan!$L223</f>
        <v>0</v>
      </c>
      <c r="J298" s="241" t="str">
        <f>IF(Spielplan!$M223="","",Spielplan!$M223)</f>
        <v/>
      </c>
      <c r="K298" s="242" t="str">
        <f>IF(Spielplan!$O223="","",Spielplan!$O223)</f>
        <v/>
      </c>
      <c r="U298" s="211" t="s">
        <v>393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377</v>
      </c>
      <c r="H299" s="239">
        <f>Spielplan!$J224</f>
        <v>0</v>
      </c>
      <c r="I299" s="240">
        <f>Spielplan!$L224</f>
        <v>0</v>
      </c>
      <c r="J299" s="241" t="str">
        <f>IF(Spielplan!$M224="","",Spielplan!$M224)</f>
        <v/>
      </c>
      <c r="K299" s="242" t="str">
        <f>IF(Spielplan!$O224="","",Spielplan!$O224)</f>
        <v/>
      </c>
      <c r="U299" s="211" t="s">
        <v>394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378</v>
      </c>
      <c r="H300" s="239">
        <f>Spielplan!$J225</f>
        <v>0</v>
      </c>
      <c r="I300" s="240">
        <f>Spielplan!$L225</f>
        <v>0</v>
      </c>
      <c r="J300" s="241" t="str">
        <f>IF(Spielplan!$M225="","",Spielplan!$M225)</f>
        <v/>
      </c>
      <c r="K300" s="242" t="str">
        <f>IF(Spielplan!$O225="","",Spielplan!$O225)</f>
        <v/>
      </c>
      <c r="U300" s="211" t="s">
        <v>395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379</v>
      </c>
      <c r="H301" s="239">
        <f>Spielplan!$J226</f>
        <v>0</v>
      </c>
      <c r="I301" s="240">
        <f>Spielplan!$L226</f>
        <v>0</v>
      </c>
      <c r="J301" s="241" t="str">
        <f>IF(Spielplan!$M226="","",Spielplan!$M226)</f>
        <v/>
      </c>
      <c r="K301" s="242" t="str">
        <f>IF(Spielplan!$O226="","",Spielplan!$O226)</f>
        <v/>
      </c>
      <c r="U301" s="211" t="s">
        <v>396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380</v>
      </c>
      <c r="H302" s="239">
        <f>Spielplan!$J227</f>
        <v>0</v>
      </c>
      <c r="I302" s="240">
        <f>Spielplan!$L227</f>
        <v>0</v>
      </c>
      <c r="J302" s="241" t="str">
        <f>IF(Spielplan!$M227="","",Spielplan!$M227)</f>
        <v/>
      </c>
      <c r="K302" s="242" t="str">
        <f>IF(Spielplan!$O227="","",Spielplan!$O227)</f>
        <v/>
      </c>
      <c r="U302" s="211" t="s">
        <v>397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381</v>
      </c>
      <c r="H303" s="239">
        <f>Spielplan!$J228</f>
        <v>0</v>
      </c>
      <c r="I303" s="240">
        <f>Spielplan!$L228</f>
        <v>0</v>
      </c>
      <c r="J303" s="241" t="str">
        <f>IF(Spielplan!$M228="","",Spielplan!$M228)</f>
        <v/>
      </c>
      <c r="K303" s="242" t="str">
        <f>IF(Spielplan!$O228="","",Spielplan!$O228)</f>
        <v/>
      </c>
      <c r="U303" s="211" t="s">
        <v>398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382</v>
      </c>
      <c r="H304" s="239">
        <f>Spielplan!$J229</f>
        <v>0</v>
      </c>
      <c r="I304" s="240">
        <f>Spielplan!$L229</f>
        <v>0</v>
      </c>
      <c r="J304" s="241" t="str">
        <f>IF(Spielplan!$M229="","",Spielplan!$M229)</f>
        <v/>
      </c>
      <c r="K304" s="242" t="str">
        <f>IF(Spielplan!$O229="","",Spielplan!$O229)</f>
        <v/>
      </c>
      <c r="U304" s="211" t="s">
        <v>399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383</v>
      </c>
      <c r="H305" s="239">
        <f>Spielplan!$J230</f>
        <v>0</v>
      </c>
      <c r="I305" s="240">
        <f>Spielplan!$L230</f>
        <v>0</v>
      </c>
      <c r="J305" s="241" t="str">
        <f>IF(Spielplan!$M230="","",Spielplan!$M230)</f>
        <v/>
      </c>
      <c r="K305" s="242" t="str">
        <f>IF(Spielplan!$O230="","",Spielplan!$O230)</f>
        <v/>
      </c>
      <c r="U305" s="211" t="s">
        <v>400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384</v>
      </c>
      <c r="H306" s="239">
        <f>Spielplan!$J231</f>
        <v>0</v>
      </c>
      <c r="I306" s="240">
        <f>Spielplan!$L231</f>
        <v>0</v>
      </c>
      <c r="J306" s="241" t="str">
        <f>IF(Spielplan!$M231="","",Spielplan!$M231)</f>
        <v/>
      </c>
      <c r="K306" s="242" t="str">
        <f>IF(Spielplan!$O231="","",Spielplan!$O231)</f>
        <v/>
      </c>
      <c r="U306" s="211" t="s">
        <v>401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385</v>
      </c>
      <c r="H307" s="239">
        <f>Spielplan!$J232</f>
        <v>0</v>
      </c>
      <c r="I307" s="240">
        <f>Spielplan!$L232</f>
        <v>0</v>
      </c>
      <c r="J307" s="241" t="str">
        <f>IF(Spielplan!$M232="","",Spielplan!$M232)</f>
        <v/>
      </c>
      <c r="K307" s="242" t="str">
        <f>IF(Spielplan!$O232="","",Spielplan!$O232)</f>
        <v/>
      </c>
      <c r="U307" s="211" t="s">
        <v>402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386</v>
      </c>
      <c r="H308" s="239">
        <f>Spielplan!$J233</f>
        <v>0</v>
      </c>
      <c r="I308" s="240">
        <f>Spielplan!$L233</f>
        <v>0</v>
      </c>
      <c r="J308" s="241" t="str">
        <f>IF(Spielplan!$M233="","",Spielplan!$M233)</f>
        <v/>
      </c>
      <c r="K308" s="242" t="str">
        <f>IF(Spielplan!$O233="","",Spielplan!$O233)</f>
        <v/>
      </c>
      <c r="U308" s="211" t="s">
        <v>403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387</v>
      </c>
      <c r="H309" s="239">
        <f>Spielplan!$J234</f>
        <v>0</v>
      </c>
      <c r="I309" s="240">
        <f>Spielplan!$L234</f>
        <v>0</v>
      </c>
      <c r="J309" s="241" t="str">
        <f>IF(Spielplan!$M234="","",Spielplan!$M234)</f>
        <v/>
      </c>
      <c r="K309" s="242" t="str">
        <f>IF(Spielplan!$O234="","",Spielplan!$O234)</f>
        <v/>
      </c>
      <c r="U309" s="211" t="s">
        <v>404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388</v>
      </c>
      <c r="H310" s="239">
        <f>Spielplan!$J235</f>
        <v>0</v>
      </c>
      <c r="I310" s="240">
        <f>Spielplan!$L235</f>
        <v>0</v>
      </c>
      <c r="J310" s="241" t="str">
        <f>IF(Spielplan!$M235="","",Spielplan!$M235)</f>
        <v/>
      </c>
      <c r="K310" s="242" t="str">
        <f>IF(Spielplan!$O235="","",Spielplan!$O235)</f>
        <v/>
      </c>
      <c r="U310" s="211" t="s">
        <v>405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389</v>
      </c>
      <c r="H311" s="239">
        <f>Spielplan!$J236</f>
        <v>0</v>
      </c>
      <c r="I311" s="240">
        <f>Spielplan!$L236</f>
        <v>0</v>
      </c>
      <c r="J311" s="241" t="str">
        <f>IF(Spielplan!$M236="","",Spielplan!$M236)</f>
        <v/>
      </c>
      <c r="K311" s="242" t="str">
        <f>IF(Spielplan!$O236="","",Spielplan!$O236)</f>
        <v/>
      </c>
      <c r="U311" s="211" t="s">
        <v>406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390</v>
      </c>
      <c r="H312" s="239">
        <f>Spielplan!$J237</f>
        <v>0</v>
      </c>
      <c r="I312" s="240">
        <f>Spielplan!$L237</f>
        <v>0</v>
      </c>
      <c r="J312" s="241" t="str">
        <f>IF(Spielplan!$M237="","",Spielplan!$M237)</f>
        <v/>
      </c>
      <c r="K312" s="242" t="str">
        <f>IF(Spielplan!$O237="","",Spielplan!$O237)</f>
        <v/>
      </c>
      <c r="U312" s="211" t="s">
        <v>407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391</v>
      </c>
      <c r="H313" s="239">
        <f>Spielplan!$J238</f>
        <v>0</v>
      </c>
      <c r="I313" s="240">
        <f>Spielplan!$L238</f>
        <v>0</v>
      </c>
      <c r="J313" s="241" t="str">
        <f>IF(Spielplan!$M238="","",Spielplan!$M238)</f>
        <v/>
      </c>
      <c r="K313" s="242" t="str">
        <f>IF(Spielplan!$O238="","",Spielplan!$O238)</f>
        <v/>
      </c>
      <c r="U313" s="211" t="s">
        <v>408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392</v>
      </c>
      <c r="H314" s="239">
        <f>Spielplan!$J239</f>
        <v>0</v>
      </c>
      <c r="I314" s="240">
        <f>Spielplan!$L239</f>
        <v>0</v>
      </c>
      <c r="J314" s="241" t="str">
        <f>IF(Spielplan!$M239="","",Spielplan!$M239)</f>
        <v/>
      </c>
      <c r="K314" s="242" t="str">
        <f>IF(Spielplan!$O239="","",Spielplan!$O239)</f>
        <v/>
      </c>
      <c r="U314" s="211" t="s">
        <v>409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393</v>
      </c>
      <c r="H315" s="239">
        <f>Spielplan!$J240</f>
        <v>0</v>
      </c>
      <c r="I315" s="240">
        <f>Spielplan!$L240</f>
        <v>0</v>
      </c>
      <c r="J315" s="241" t="str">
        <f>IF(Spielplan!$M240="","",Spielplan!$M240)</f>
        <v/>
      </c>
      <c r="K315" s="242" t="str">
        <f>IF(Spielplan!$O240="","",Spielplan!$O240)</f>
        <v/>
      </c>
      <c r="U315" s="211" t="s">
        <v>410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394</v>
      </c>
      <c r="H316" s="239">
        <f>Spielplan!$J241</f>
        <v>0</v>
      </c>
      <c r="I316" s="240">
        <f>Spielplan!$L241</f>
        <v>0</v>
      </c>
      <c r="J316" s="241" t="str">
        <f>IF(Spielplan!$M241="","",Spielplan!$M241)</f>
        <v/>
      </c>
      <c r="K316" s="242" t="str">
        <f>IF(Spielplan!$O241="","",Spielplan!$O241)</f>
        <v/>
      </c>
      <c r="U316" s="211" t="s">
        <v>411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395</v>
      </c>
      <c r="H317" s="239">
        <f>Spielplan!$J242</f>
        <v>0</v>
      </c>
      <c r="I317" s="240">
        <f>Spielplan!$L242</f>
        <v>0</v>
      </c>
      <c r="J317" s="241" t="str">
        <f>IF(Spielplan!$M242="","",Spielplan!$M242)</f>
        <v/>
      </c>
      <c r="K317" s="242" t="str">
        <f>IF(Spielplan!$O242="","",Spielplan!$O242)</f>
        <v/>
      </c>
      <c r="U317" s="211" t="s">
        <v>412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396</v>
      </c>
      <c r="H318" s="239">
        <f>Spielplan!$J243</f>
        <v>0</v>
      </c>
      <c r="I318" s="240">
        <f>Spielplan!$L243</f>
        <v>0</v>
      </c>
      <c r="J318" s="241" t="str">
        <f>IF(Spielplan!$M243="","",Spielplan!$M243)</f>
        <v/>
      </c>
      <c r="K318" s="242" t="str">
        <f>IF(Spielplan!$O243="","",Spielplan!$O243)</f>
        <v/>
      </c>
      <c r="U318" s="211" t="s">
        <v>413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397</v>
      </c>
      <c r="H319" s="239">
        <f>Spielplan!$J244</f>
        <v>0</v>
      </c>
      <c r="I319" s="240">
        <f>Spielplan!$L244</f>
        <v>0</v>
      </c>
      <c r="J319" s="241" t="str">
        <f>IF(Spielplan!$M244="","",Spielplan!$M244)</f>
        <v/>
      </c>
      <c r="K319" s="242" t="str">
        <f>IF(Spielplan!$O244="","",Spielplan!$O244)</f>
        <v/>
      </c>
      <c r="U319" s="211" t="s">
        <v>414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398</v>
      </c>
      <c r="H320" s="239">
        <f>Spielplan!$J245</f>
        <v>0</v>
      </c>
      <c r="I320" s="240">
        <f>Spielplan!$L245</f>
        <v>0</v>
      </c>
      <c r="J320" s="241" t="str">
        <f>IF(Spielplan!$M245="","",Spielplan!$M245)</f>
        <v/>
      </c>
      <c r="K320" s="242" t="str">
        <f>IF(Spielplan!$O245="","",Spielplan!$O245)</f>
        <v/>
      </c>
      <c r="U320" s="211" t="s">
        <v>415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399</v>
      </c>
      <c r="H321" s="239">
        <f>Spielplan!$J246</f>
        <v>0</v>
      </c>
      <c r="I321" s="240">
        <f>Spielplan!$L246</f>
        <v>0</v>
      </c>
      <c r="J321" s="241" t="str">
        <f>IF(Spielplan!$M246="","",Spielplan!$M246)</f>
        <v/>
      </c>
      <c r="K321" s="242" t="str">
        <f>IF(Spielplan!$O246="","",Spielplan!$O246)</f>
        <v/>
      </c>
      <c r="U321" s="211" t="s">
        <v>416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400</v>
      </c>
      <c r="H322" s="239">
        <f>Spielplan!$J247</f>
        <v>0</v>
      </c>
      <c r="I322" s="240">
        <f>Spielplan!$L247</f>
        <v>0</v>
      </c>
      <c r="J322" s="241" t="str">
        <f>IF(Spielplan!$M247="","",Spielplan!$M247)</f>
        <v/>
      </c>
      <c r="K322" s="242" t="str">
        <f>IF(Spielplan!$O247="","",Spielplan!$O247)</f>
        <v/>
      </c>
      <c r="U322" s="211" t="s">
        <v>417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401</v>
      </c>
      <c r="H323" s="239">
        <f>Spielplan!$J248</f>
        <v>0</v>
      </c>
      <c r="I323" s="240">
        <f>Spielplan!$L248</f>
        <v>0</v>
      </c>
      <c r="J323" s="241" t="str">
        <f>IF(Spielplan!$M248="","",Spielplan!$M248)</f>
        <v/>
      </c>
      <c r="K323" s="242" t="str">
        <f>IF(Spielplan!$O248="","",Spielplan!$O248)</f>
        <v/>
      </c>
      <c r="U323" s="211" t="s">
        <v>418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402</v>
      </c>
      <c r="H324" s="239">
        <f>Spielplan!$J249</f>
        <v>0</v>
      </c>
      <c r="I324" s="240">
        <f>Spielplan!$L249</f>
        <v>0</v>
      </c>
      <c r="J324" s="241" t="str">
        <f>IF(Spielplan!$M249="","",Spielplan!$M249)</f>
        <v/>
      </c>
      <c r="K324" s="242" t="str">
        <f>IF(Spielplan!$O249="","",Spielplan!$O249)</f>
        <v/>
      </c>
      <c r="U324" s="211" t="s">
        <v>419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403</v>
      </c>
      <c r="H325" s="239">
        <f>Spielplan!$J250</f>
        <v>0</v>
      </c>
      <c r="I325" s="240">
        <f>Spielplan!$L250</f>
        <v>0</v>
      </c>
      <c r="J325" s="241" t="str">
        <f>IF(Spielplan!$M250="","",Spielplan!$M250)</f>
        <v/>
      </c>
      <c r="K325" s="242" t="str">
        <f>IF(Spielplan!$O250="","",Spielplan!$O250)</f>
        <v/>
      </c>
      <c r="U325" s="211" t="s">
        <v>420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404</v>
      </c>
      <c r="H326" s="239">
        <f>Spielplan!$J251</f>
        <v>0</v>
      </c>
      <c r="I326" s="240">
        <f>Spielplan!$L251</f>
        <v>0</v>
      </c>
      <c r="J326" s="241" t="str">
        <f>IF(Spielplan!$M251="","",Spielplan!$M251)</f>
        <v/>
      </c>
      <c r="K326" s="242" t="str">
        <f>IF(Spielplan!$O251="","",Spielplan!$O251)</f>
        <v/>
      </c>
      <c r="U326" s="211" t="s">
        <v>421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405</v>
      </c>
      <c r="H327" s="239">
        <f>Spielplan!$J252</f>
        <v>0</v>
      </c>
      <c r="I327" s="240">
        <f>Spielplan!$L252</f>
        <v>0</v>
      </c>
      <c r="J327" s="241" t="str">
        <f>IF(Spielplan!$M252="","",Spielplan!$M252)</f>
        <v/>
      </c>
      <c r="K327" s="242" t="str">
        <f>IF(Spielplan!$O252="","",Spielplan!$O252)</f>
        <v/>
      </c>
      <c r="U327" s="211" t="s">
        <v>422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406</v>
      </c>
      <c r="H328" s="239">
        <f>Spielplan!$J253</f>
        <v>0</v>
      </c>
      <c r="I328" s="240">
        <f>Spielplan!$L253</f>
        <v>0</v>
      </c>
      <c r="J328" s="241" t="str">
        <f>IF(Spielplan!$M253="","",Spielplan!$M253)</f>
        <v/>
      </c>
      <c r="K328" s="242" t="str">
        <f>IF(Spielplan!$O253="","",Spielplan!$O253)</f>
        <v/>
      </c>
      <c r="U328" s="211" t="s">
        <v>423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407</v>
      </c>
      <c r="H329" s="239">
        <f>Spielplan!$J254</f>
        <v>0</v>
      </c>
      <c r="I329" s="240">
        <f>Spielplan!$L254</f>
        <v>0</v>
      </c>
      <c r="J329" s="241" t="str">
        <f>IF(Spielplan!$M254="","",Spielplan!$M254)</f>
        <v/>
      </c>
      <c r="K329" s="242" t="str">
        <f>IF(Spielplan!$O254="","",Spielplan!$O254)</f>
        <v/>
      </c>
      <c r="U329" s="211" t="s">
        <v>424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408</v>
      </c>
      <c r="H330" s="239">
        <f>Spielplan!$J255</f>
        <v>0</v>
      </c>
      <c r="I330" s="240">
        <f>Spielplan!$L255</f>
        <v>0</v>
      </c>
      <c r="J330" s="241" t="str">
        <f>IF(Spielplan!$M255="","",Spielplan!$M255)</f>
        <v/>
      </c>
      <c r="K330" s="242" t="str">
        <f>IF(Spielplan!$O255="","",Spielplan!$O255)</f>
        <v/>
      </c>
      <c r="U330" s="211" t="s">
        <v>425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409</v>
      </c>
      <c r="H331" s="239">
        <f>Spielplan!$J256</f>
        <v>0</v>
      </c>
      <c r="I331" s="240">
        <f>Spielplan!$L256</f>
        <v>0</v>
      </c>
      <c r="J331" s="241" t="str">
        <f>IF(Spielplan!$M256="","",Spielplan!$M256)</f>
        <v/>
      </c>
      <c r="K331" s="242" t="str">
        <f>IF(Spielplan!$O256="","",Spielplan!$O256)</f>
        <v/>
      </c>
      <c r="U331" s="211" t="s">
        <v>426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410</v>
      </c>
      <c r="H332" s="239">
        <f>Spielplan!$J257</f>
        <v>0</v>
      </c>
      <c r="I332" s="240">
        <f>Spielplan!$L257</f>
        <v>0</v>
      </c>
      <c r="J332" s="241" t="str">
        <f>IF(Spielplan!$M257="","",Spielplan!$M257)</f>
        <v/>
      </c>
      <c r="K332" s="242" t="str">
        <f>IF(Spielplan!$O257="","",Spielplan!$O257)</f>
        <v/>
      </c>
      <c r="U332" s="211" t="s">
        <v>427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411</v>
      </c>
      <c r="H333" s="239">
        <f>Spielplan!$J258</f>
        <v>0</v>
      </c>
      <c r="I333" s="240">
        <f>Spielplan!$L258</f>
        <v>0</v>
      </c>
      <c r="J333" s="241" t="str">
        <f>IF(Spielplan!$M258="","",Spielplan!$M258)</f>
        <v/>
      </c>
      <c r="K333" s="242" t="str">
        <f>IF(Spielplan!$O258="","",Spielplan!$O258)</f>
        <v/>
      </c>
      <c r="U333" s="211" t="s">
        <v>428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412</v>
      </c>
      <c r="H334" s="239">
        <f>Spielplan!$J259</f>
        <v>0</v>
      </c>
      <c r="I334" s="240">
        <f>Spielplan!$L259</f>
        <v>0</v>
      </c>
      <c r="J334" s="241" t="str">
        <f>IF(Spielplan!$M259="","",Spielplan!$M259)</f>
        <v/>
      </c>
      <c r="K334" s="242" t="str">
        <f>IF(Spielplan!$O259="","",Spielplan!$O259)</f>
        <v/>
      </c>
      <c r="U334" s="211" t="s">
        <v>429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413</v>
      </c>
      <c r="H335" s="239">
        <f>Spielplan!$J260</f>
        <v>0</v>
      </c>
      <c r="I335" s="240">
        <f>Spielplan!$L260</f>
        <v>0</v>
      </c>
      <c r="J335" s="241" t="str">
        <f>IF(Spielplan!$M260="","",Spielplan!$M260)</f>
        <v/>
      </c>
      <c r="K335" s="242" t="str">
        <f>IF(Spielplan!$O260="","",Spielplan!$O260)</f>
        <v/>
      </c>
      <c r="U335" s="211" t="s">
        <v>430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414</v>
      </c>
      <c r="H336" s="239">
        <f>Spielplan!$J261</f>
        <v>0</v>
      </c>
      <c r="I336" s="240">
        <f>Spielplan!$L261</f>
        <v>0</v>
      </c>
      <c r="J336" s="241" t="str">
        <f>IF(Spielplan!$M261="","",Spielplan!$M261)</f>
        <v/>
      </c>
      <c r="K336" s="242" t="str">
        <f>IF(Spielplan!$O261="","",Spielplan!$O261)</f>
        <v/>
      </c>
      <c r="U336" s="211" t="s">
        <v>431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415</v>
      </c>
      <c r="H337" s="239">
        <f>Spielplan!$J262</f>
        <v>0</v>
      </c>
      <c r="I337" s="240">
        <f>Spielplan!$L262</f>
        <v>0</v>
      </c>
      <c r="J337" s="241" t="str">
        <f>IF(Spielplan!$M262="","",Spielplan!$M262)</f>
        <v/>
      </c>
      <c r="K337" s="242" t="str">
        <f>IF(Spielplan!$O262="","",Spielplan!$O262)</f>
        <v/>
      </c>
      <c r="U337" s="211" t="s">
        <v>432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416</v>
      </c>
      <c r="H338" s="239">
        <f>Spielplan!$J263</f>
        <v>0</v>
      </c>
      <c r="I338" s="240">
        <f>Spielplan!$L263</f>
        <v>0</v>
      </c>
      <c r="J338" s="241" t="str">
        <f>IF(Spielplan!$M263="","",Spielplan!$M263)</f>
        <v/>
      </c>
      <c r="K338" s="242" t="str">
        <f>IF(Spielplan!$O263="","",Spielplan!$O263)</f>
        <v/>
      </c>
      <c r="U338" s="211" t="s">
        <v>433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417</v>
      </c>
      <c r="H339" s="239">
        <f>Spielplan!$J264</f>
        <v>0</v>
      </c>
      <c r="I339" s="240">
        <f>Spielplan!$L264</f>
        <v>0</v>
      </c>
      <c r="J339" s="241" t="str">
        <f>IF(Spielplan!$M264="","",Spielplan!$M264)</f>
        <v/>
      </c>
      <c r="K339" s="242" t="str">
        <f>IF(Spielplan!$O264="","",Spielplan!$O264)</f>
        <v/>
      </c>
      <c r="U339" s="211" t="s">
        <v>434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418</v>
      </c>
      <c r="H340" s="239">
        <f>Spielplan!$J265</f>
        <v>0</v>
      </c>
      <c r="I340" s="240">
        <f>Spielplan!$L265</f>
        <v>0</v>
      </c>
      <c r="J340" s="241" t="str">
        <f>IF(Spielplan!$M265="","",Spielplan!$M265)</f>
        <v/>
      </c>
      <c r="K340" s="242" t="str">
        <f>IF(Spielplan!$O265="","",Spielplan!$O265)</f>
        <v/>
      </c>
      <c r="U340" s="211" t="s">
        <v>435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419</v>
      </c>
      <c r="H341" s="239">
        <f>Spielplan!$J266</f>
        <v>0</v>
      </c>
      <c r="I341" s="240">
        <f>Spielplan!$L266</f>
        <v>0</v>
      </c>
      <c r="J341" s="241" t="str">
        <f>IF(Spielplan!$M266="","",Spielplan!$M266)</f>
        <v/>
      </c>
      <c r="K341" s="242" t="str">
        <f>IF(Spielplan!$O266="","",Spielplan!$O266)</f>
        <v/>
      </c>
      <c r="U341" s="211" t="s">
        <v>436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420</v>
      </c>
      <c r="H342" s="239">
        <f>Spielplan!$J267</f>
        <v>0</v>
      </c>
      <c r="I342" s="240">
        <f>Spielplan!$L267</f>
        <v>0</v>
      </c>
      <c r="J342" s="241" t="str">
        <f>IF(Spielplan!$M267="","",Spielplan!$M267)</f>
        <v/>
      </c>
      <c r="K342" s="242" t="str">
        <f>IF(Spielplan!$O267="","",Spielplan!$O267)</f>
        <v/>
      </c>
      <c r="U342" s="211" t="s">
        <v>437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421</v>
      </c>
      <c r="H343" s="239">
        <f>Spielplan!$J268</f>
        <v>0</v>
      </c>
      <c r="I343" s="240">
        <f>Spielplan!$L268</f>
        <v>0</v>
      </c>
      <c r="J343" s="241" t="str">
        <f>IF(Spielplan!$M268="","",Spielplan!$M268)</f>
        <v/>
      </c>
      <c r="K343" s="242" t="str">
        <f>IF(Spielplan!$O268="","",Spielplan!$O268)</f>
        <v/>
      </c>
      <c r="U343" s="211" t="s">
        <v>438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422</v>
      </c>
      <c r="H344" s="239">
        <f>Spielplan!$J269</f>
        <v>0</v>
      </c>
      <c r="I344" s="240">
        <f>Spielplan!$L269</f>
        <v>0</v>
      </c>
      <c r="J344" s="241" t="str">
        <f>IF(Spielplan!$M269="","",Spielplan!$M269)</f>
        <v/>
      </c>
      <c r="K344" s="242" t="str">
        <f>IF(Spielplan!$O269="","",Spielplan!$O269)</f>
        <v/>
      </c>
      <c r="U344" s="211" t="s">
        <v>439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423</v>
      </c>
      <c r="H345" s="239">
        <f>Spielplan!$J270</f>
        <v>0</v>
      </c>
      <c r="I345" s="240">
        <f>Spielplan!$L270</f>
        <v>0</v>
      </c>
      <c r="J345" s="241" t="str">
        <f>IF(Spielplan!$M270="","",Spielplan!$M270)</f>
        <v/>
      </c>
      <c r="K345" s="242" t="str">
        <f>IF(Spielplan!$O270="","",Spielplan!$O270)</f>
        <v/>
      </c>
      <c r="U345" s="211" t="s">
        <v>440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424</v>
      </c>
      <c r="H346" s="239">
        <f>Spielplan!$J271</f>
        <v>0</v>
      </c>
      <c r="I346" s="240">
        <f>Spielplan!$L271</f>
        <v>0</v>
      </c>
      <c r="J346" s="241" t="str">
        <f>IF(Spielplan!$M271="","",Spielplan!$M271)</f>
        <v/>
      </c>
      <c r="K346" s="242" t="str">
        <f>IF(Spielplan!$O271="","",Spielplan!$O271)</f>
        <v/>
      </c>
      <c r="U346" s="211" t="s">
        <v>441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425</v>
      </c>
      <c r="H347" s="239">
        <f>Spielplan!$J272</f>
        <v>0</v>
      </c>
      <c r="I347" s="240">
        <f>Spielplan!$L272</f>
        <v>0</v>
      </c>
      <c r="J347" s="241" t="str">
        <f>IF(Spielplan!$M272="","",Spielplan!$M272)</f>
        <v/>
      </c>
      <c r="K347" s="242" t="str">
        <f>IF(Spielplan!$O272="","",Spielplan!$O272)</f>
        <v/>
      </c>
      <c r="U347" s="211" t="s">
        <v>442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426</v>
      </c>
      <c r="H348" s="239">
        <f>Spielplan!$J273</f>
        <v>0</v>
      </c>
      <c r="I348" s="240">
        <f>Spielplan!$L273</f>
        <v>0</v>
      </c>
      <c r="J348" s="241" t="str">
        <f>IF(Spielplan!$M273="","",Spielplan!$M273)</f>
        <v/>
      </c>
      <c r="K348" s="242" t="str">
        <f>IF(Spielplan!$O273="","",Spielplan!$O273)</f>
        <v/>
      </c>
      <c r="U348" s="211" t="s">
        <v>443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427</v>
      </c>
      <c r="H349" s="239">
        <f>Spielplan!$J274</f>
        <v>0</v>
      </c>
      <c r="I349" s="240">
        <f>Spielplan!$L274</f>
        <v>0</v>
      </c>
      <c r="J349" s="241" t="str">
        <f>IF(Spielplan!$M274="","",Spielplan!$M274)</f>
        <v/>
      </c>
      <c r="K349" s="242" t="str">
        <f>IF(Spielplan!$O274="","",Spielplan!$O274)</f>
        <v/>
      </c>
      <c r="U349" s="211" t="s">
        <v>444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428</v>
      </c>
      <c r="H350" s="239">
        <f>Spielplan!$J275</f>
        <v>0</v>
      </c>
      <c r="I350" s="240">
        <f>Spielplan!$L275</f>
        <v>0</v>
      </c>
      <c r="J350" s="241" t="str">
        <f>IF(Spielplan!$M275="","",Spielplan!$M275)</f>
        <v/>
      </c>
      <c r="K350" s="242" t="str">
        <f>IF(Spielplan!$O275="","",Spielplan!$O275)</f>
        <v/>
      </c>
      <c r="U350" s="211" t="s">
        <v>445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429</v>
      </c>
      <c r="H351" s="239">
        <f>Spielplan!$J276</f>
        <v>0</v>
      </c>
      <c r="I351" s="240">
        <f>Spielplan!$L276</f>
        <v>0</v>
      </c>
      <c r="J351" s="241" t="str">
        <f>IF(Spielplan!$M276="","",Spielplan!$M276)</f>
        <v/>
      </c>
      <c r="K351" s="242" t="str">
        <f>IF(Spielplan!$O276="","",Spielplan!$O276)</f>
        <v/>
      </c>
      <c r="U351" s="244" t="s">
        <v>446</v>
      </c>
      <c r="V351" s="245" t="str">
        <f t="shared" si="124"/>
        <v/>
      </c>
      <c r="W351" s="246" t="str">
        <f t="shared" si="125"/>
        <v/>
      </c>
      <c r="X351" s="246" t="str">
        <f t="shared" si="130"/>
        <v/>
      </c>
      <c r="Y351" s="247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8" t="str">
        <f t="shared" si="126"/>
        <v/>
      </c>
      <c r="AF351" s="249" t="str">
        <f t="shared" si="127"/>
        <v/>
      </c>
      <c r="AG351" s="250">
        <f>IF($AH351="",0,COUNTIF($AH$64:$AH351,INDEX($AH$352:$AH$639,ROW($A288))))</f>
        <v>0</v>
      </c>
      <c r="AH351" s="251" t="str">
        <f t="shared" si="129"/>
        <v/>
      </c>
    </row>
    <row r="352" spans="7:34" ht="12.75" thickTop="1" x14ac:dyDescent="0.2">
      <c r="G352" s="139" t="s">
        <v>430</v>
      </c>
      <c r="H352" s="239">
        <f>Spielplan!$J277</f>
        <v>0</v>
      </c>
      <c r="I352" s="240">
        <f>Spielplan!$L277</f>
        <v>0</v>
      </c>
      <c r="J352" s="241" t="str">
        <f>IF(Spielplan!$M277="","",Spielplan!$M277)</f>
        <v/>
      </c>
      <c r="K352" s="242" t="str">
        <f>IF(Spielplan!$O277="","",Spielplan!$O277)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 : 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52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431</v>
      </c>
      <c r="H353" s="239">
        <f>Spielplan!$J278</f>
        <v>0</v>
      </c>
      <c r="I353" s="240">
        <f>Spielplan!$L278</f>
        <v>0</v>
      </c>
      <c r="J353" s="241" t="str">
        <f>IF(Spielplan!$M278="","",Spielplan!$M278)</f>
        <v/>
      </c>
      <c r="K353" s="242" t="str">
        <f>IF(Spielplan!$O278="","",Spielplan!$O278)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 : 3</v>
      </c>
      <c r="AC353" s="169" t="str">
        <f t="shared" si="139"/>
        <v/>
      </c>
      <c r="AD353" s="215" t="str">
        <f t="shared" si="140"/>
        <v/>
      </c>
      <c r="AE353" s="253"/>
      <c r="AF353" s="240"/>
      <c r="AG353" s="240"/>
      <c r="AH353" s="217" t="str">
        <f>Z353</f>
        <v>Lok LeipzigSSV Wildbach</v>
      </c>
    </row>
    <row r="354" spans="7:34" x14ac:dyDescent="0.2">
      <c r="G354" s="139" t="s">
        <v>432</v>
      </c>
      <c r="H354" s="239">
        <f>Spielplan!$J279</f>
        <v>0</v>
      </c>
      <c r="I354" s="240">
        <f>Spielplan!$L279</f>
        <v>0</v>
      </c>
      <c r="J354" s="241" t="str">
        <f>IF(Spielplan!$M279="","",Spielplan!$M279)</f>
        <v/>
      </c>
      <c r="K354" s="242" t="str">
        <f>IF(Spielplan!$O279="","",Spielplan!$O279)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 : 3</v>
      </c>
      <c r="AC354" s="169" t="str">
        <f t="shared" si="139"/>
        <v/>
      </c>
      <c r="AD354" s="215" t="str">
        <f t="shared" si="140"/>
        <v/>
      </c>
      <c r="AE354" s="253"/>
      <c r="AF354" s="240"/>
      <c r="AG354" s="240"/>
      <c r="AH354" s="217" t="str">
        <f t="shared" ref="AH354:AH417" si="141">Z354</f>
        <v>FC BrüggeKickers Offenbach</v>
      </c>
    </row>
    <row r="355" spans="7:34" x14ac:dyDescent="0.2">
      <c r="G355" s="139" t="s">
        <v>433</v>
      </c>
      <c r="H355" s="239">
        <f>Spielplan!$J280</f>
        <v>0</v>
      </c>
      <c r="I355" s="240">
        <f>Spielplan!$L280</f>
        <v>0</v>
      </c>
      <c r="J355" s="241" t="str">
        <f>IF(Spielplan!$M280="","",Spielplan!$M280)</f>
        <v/>
      </c>
      <c r="K355" s="242" t="str">
        <f>IF(Spielplan!$O280="","",Spielplan!$O280)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 : 3</v>
      </c>
      <c r="AC355" s="169" t="str">
        <f t="shared" si="139"/>
        <v/>
      </c>
      <c r="AD355" s="215" t="str">
        <f t="shared" si="140"/>
        <v/>
      </c>
      <c r="AE355" s="253"/>
      <c r="AF355" s="240"/>
      <c r="AG355" s="240"/>
      <c r="AH355" s="217" t="str">
        <f t="shared" si="141"/>
        <v>Team D6Team D1</v>
      </c>
    </row>
    <row r="356" spans="7:34" x14ac:dyDescent="0.2">
      <c r="G356" s="139" t="s">
        <v>434</v>
      </c>
      <c r="H356" s="239">
        <f>Spielplan!$J281</f>
        <v>0</v>
      </c>
      <c r="I356" s="240">
        <f>Spielplan!$L281</f>
        <v>0</v>
      </c>
      <c r="J356" s="241" t="str">
        <f>IF(Spielplan!$M281="","",Spielplan!$M281)</f>
        <v/>
      </c>
      <c r="K356" s="242" t="str">
        <f>IF(Spielplan!$O281="","",Spielplan!$O281)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 : 3</v>
      </c>
      <c r="AC356" s="169" t="str">
        <f t="shared" si="139"/>
        <v/>
      </c>
      <c r="AD356" s="215" t="str">
        <f t="shared" si="140"/>
        <v/>
      </c>
      <c r="AE356" s="253"/>
      <c r="AF356" s="240"/>
      <c r="AG356" s="240"/>
      <c r="AH356" s="217" t="str">
        <f t="shared" si="141"/>
        <v>Team E6Team E1</v>
      </c>
    </row>
    <row r="357" spans="7:34" x14ac:dyDescent="0.2">
      <c r="G357" s="139" t="s">
        <v>435</v>
      </c>
      <c r="H357" s="239">
        <f>Spielplan!$J282</f>
        <v>0</v>
      </c>
      <c r="I357" s="240">
        <f>Spielplan!$L282</f>
        <v>0</v>
      </c>
      <c r="J357" s="241" t="str">
        <f>IF(Spielplan!$M282="","",Spielplan!$M282)</f>
        <v/>
      </c>
      <c r="K357" s="242" t="str">
        <f>IF(Spielplan!$O282="","",Spielplan!$O282)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 : 5</v>
      </c>
      <c r="AC357" s="169" t="str">
        <f t="shared" si="139"/>
        <v/>
      </c>
      <c r="AD357" s="215" t="str">
        <f t="shared" si="140"/>
        <v/>
      </c>
      <c r="AE357" s="253"/>
      <c r="AF357" s="240"/>
      <c r="AG357" s="240"/>
      <c r="AH357" s="217" t="str">
        <f t="shared" si="141"/>
        <v>Team F6Team F1</v>
      </c>
    </row>
    <row r="358" spans="7:34" x14ac:dyDescent="0.2">
      <c r="G358" s="139" t="s">
        <v>436</v>
      </c>
      <c r="H358" s="239">
        <f>Spielplan!$J283</f>
        <v>0</v>
      </c>
      <c r="I358" s="240">
        <f>Spielplan!$L283</f>
        <v>0</v>
      </c>
      <c r="J358" s="241" t="str">
        <f>IF(Spielplan!$M283="","",Spielplan!$M283)</f>
        <v/>
      </c>
      <c r="K358" s="242" t="str">
        <f>IF(Spielplan!$O283="","",Spielplan!$O283)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 : 6</v>
      </c>
      <c r="AC358" s="169" t="str">
        <f t="shared" si="139"/>
        <v/>
      </c>
      <c r="AD358" s="215" t="str">
        <f t="shared" si="140"/>
        <v/>
      </c>
      <c r="AE358" s="253"/>
      <c r="AF358" s="240"/>
      <c r="AG358" s="240"/>
      <c r="AH358" s="217" t="str">
        <f t="shared" si="141"/>
        <v>Eintracht FrankfurtBeinbruch SC</v>
      </c>
    </row>
    <row r="359" spans="7:34" x14ac:dyDescent="0.2">
      <c r="G359" s="139" t="s">
        <v>437</v>
      </c>
      <c r="H359" s="239">
        <f>Spielplan!$J284</f>
        <v>0</v>
      </c>
      <c r="I359" s="240">
        <f>Spielplan!$L284</f>
        <v>0</v>
      </c>
      <c r="J359" s="241" t="str">
        <f>IF(Spielplan!$M284="","",Spielplan!$M284)</f>
        <v/>
      </c>
      <c r="K359" s="242" t="str">
        <f>IF(Spielplan!$O284="","",Spielplan!$O284)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 : 5</v>
      </c>
      <c r="AC359" s="169" t="str">
        <f t="shared" si="139"/>
        <v/>
      </c>
      <c r="AD359" s="215" t="str">
        <f t="shared" si="140"/>
        <v/>
      </c>
      <c r="AE359" s="253"/>
      <c r="AF359" s="240"/>
      <c r="AG359" s="240"/>
      <c r="AH359" s="217" t="str">
        <f t="shared" si="141"/>
        <v>Manchester CitySC Waldbach</v>
      </c>
    </row>
    <row r="360" spans="7:34" x14ac:dyDescent="0.2">
      <c r="G360" s="139" t="s">
        <v>438</v>
      </c>
      <c r="H360" s="239">
        <f>Spielplan!$J285</f>
        <v>0</v>
      </c>
      <c r="I360" s="240">
        <f>Spielplan!$L285</f>
        <v>0</v>
      </c>
      <c r="J360" s="241" t="str">
        <f>IF(Spielplan!$M285="","",Spielplan!$M285)</f>
        <v/>
      </c>
      <c r="K360" s="242" t="str">
        <f>IF(Spielplan!$O285="","",Spielplan!$O285)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 : 4</v>
      </c>
      <c r="AC360" s="169" t="str">
        <f t="shared" si="139"/>
        <v/>
      </c>
      <c r="AD360" s="215" t="str">
        <f t="shared" si="140"/>
        <v/>
      </c>
      <c r="AE360" s="253"/>
      <c r="AF360" s="240"/>
      <c r="AG360" s="240"/>
      <c r="AH360" s="217" t="str">
        <f t="shared" si="141"/>
        <v>SSV WildeckFV Lübeck</v>
      </c>
    </row>
    <row r="361" spans="7:34" x14ac:dyDescent="0.2">
      <c r="G361" s="139" t="s">
        <v>439</v>
      </c>
      <c r="H361" s="239">
        <f>Spielplan!$J286</f>
        <v>0</v>
      </c>
      <c r="I361" s="240">
        <f>Spielplan!$L286</f>
        <v>0</v>
      </c>
      <c r="J361" s="241" t="str">
        <f>IF(Spielplan!$M286="","",Spielplan!$M286)</f>
        <v/>
      </c>
      <c r="K361" s="242" t="str">
        <f>IF(Spielplan!$O286="","",Spielplan!$O286)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 : 3</v>
      </c>
      <c r="AC361" s="169" t="str">
        <f t="shared" si="139"/>
        <v/>
      </c>
      <c r="AD361" s="215" t="str">
        <f t="shared" si="140"/>
        <v/>
      </c>
      <c r="AE361" s="253"/>
      <c r="AF361" s="240"/>
      <c r="AG361" s="240"/>
      <c r="AH361" s="217" t="str">
        <f t="shared" si="141"/>
        <v>Team D2Team D5</v>
      </c>
    </row>
    <row r="362" spans="7:34" x14ac:dyDescent="0.2">
      <c r="G362" s="139" t="s">
        <v>440</v>
      </c>
      <c r="H362" s="239">
        <f>Spielplan!$J287</f>
        <v>0</v>
      </c>
      <c r="I362" s="240">
        <f>Spielplan!$L287</f>
        <v>0</v>
      </c>
      <c r="J362" s="241" t="str">
        <f>IF(Spielplan!$M287="","",Spielplan!$M287)</f>
        <v/>
      </c>
      <c r="K362" s="242" t="str">
        <f>IF(Spielplan!$O287="","",Spielplan!$O287)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 : 5</v>
      </c>
      <c r="AC362" s="169" t="str">
        <f t="shared" si="139"/>
        <v/>
      </c>
      <c r="AD362" s="215" t="str">
        <f t="shared" si="140"/>
        <v/>
      </c>
      <c r="AE362" s="253"/>
      <c r="AF362" s="240"/>
      <c r="AG362" s="240"/>
      <c r="AH362" s="217" t="str">
        <f t="shared" si="141"/>
        <v>Team E2Team E5</v>
      </c>
    </row>
    <row r="363" spans="7:34" x14ac:dyDescent="0.2">
      <c r="G363" s="139" t="s">
        <v>441</v>
      </c>
      <c r="H363" s="239">
        <f>Spielplan!$J288</f>
        <v>0</v>
      </c>
      <c r="I363" s="240">
        <f>Spielplan!$L288</f>
        <v>0</v>
      </c>
      <c r="J363" s="241" t="str">
        <f>IF(Spielplan!$M288="","",Spielplan!$M288)</f>
        <v/>
      </c>
      <c r="K363" s="242" t="str">
        <f>IF(Spielplan!$O288="","",Spielplan!$O288)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 : 0</v>
      </c>
      <c r="AC363" s="169" t="str">
        <f t="shared" si="139"/>
        <v/>
      </c>
      <c r="AD363" s="215" t="str">
        <f t="shared" si="140"/>
        <v/>
      </c>
      <c r="AE363" s="253"/>
      <c r="AF363" s="240"/>
      <c r="AG363" s="240"/>
      <c r="AH363" s="217" t="str">
        <f t="shared" si="141"/>
        <v>Team F2Team F5</v>
      </c>
    </row>
    <row r="364" spans="7:34" x14ac:dyDescent="0.2">
      <c r="G364" s="139" t="s">
        <v>442</v>
      </c>
      <c r="H364" s="239">
        <f>Spielplan!$J289</f>
        <v>0</v>
      </c>
      <c r="I364" s="240">
        <f>Spielplan!$L289</f>
        <v>0</v>
      </c>
      <c r="J364" s="241" t="str">
        <f>IF(Spielplan!$M289="","",Spielplan!$M289)</f>
        <v/>
      </c>
      <c r="K364" s="242" t="str">
        <f>IF(Spielplan!$O289="","",Spielplan!$O289)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 : 1</v>
      </c>
      <c r="AC364" s="169" t="str">
        <f t="shared" si="139"/>
        <v/>
      </c>
      <c r="AD364" s="215" t="str">
        <f t="shared" si="140"/>
        <v/>
      </c>
      <c r="AE364" s="253"/>
      <c r="AF364" s="240"/>
      <c r="AG364" s="240"/>
      <c r="AH364" s="217" t="str">
        <f t="shared" si="141"/>
        <v>Maibach 1822 eVFC Barcelona</v>
      </c>
    </row>
    <row r="365" spans="7:34" x14ac:dyDescent="0.2">
      <c r="G365" s="139" t="s">
        <v>443</v>
      </c>
      <c r="H365" s="239">
        <f>Spielplan!$J290</f>
        <v>0</v>
      </c>
      <c r="I365" s="240">
        <f>Spielplan!$L290</f>
        <v>0</v>
      </c>
      <c r="J365" s="241" t="str">
        <f>IF(Spielplan!$M290="","",Spielplan!$M290)</f>
        <v/>
      </c>
      <c r="K365" s="242" t="str">
        <f>IF(Spielplan!$O290="","",Spielplan!$O290)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 : 2</v>
      </c>
      <c r="AC365" s="169" t="str">
        <f t="shared" si="139"/>
        <v/>
      </c>
      <c r="AD365" s="215" t="str">
        <f t="shared" si="140"/>
        <v/>
      </c>
      <c r="AE365" s="253"/>
      <c r="AF365" s="240"/>
      <c r="AG365" s="240"/>
      <c r="AH365" s="217" t="str">
        <f t="shared" si="141"/>
        <v>FC GrönlingenArsenal London</v>
      </c>
    </row>
    <row r="366" spans="7:34" x14ac:dyDescent="0.2">
      <c r="G366" s="139" t="s">
        <v>444</v>
      </c>
      <c r="H366" s="239">
        <f>Spielplan!$J291</f>
        <v>0</v>
      </c>
      <c r="I366" s="240">
        <f>Spielplan!$L291</f>
        <v>0</v>
      </c>
      <c r="J366" s="241" t="str">
        <f>IF(Spielplan!$M291="","",Spielplan!$M291)</f>
        <v/>
      </c>
      <c r="K366" s="242" t="str">
        <f>IF(Spielplan!$O291="","",Spielplan!$O291)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 : 4</v>
      </c>
      <c r="AC366" s="169" t="str">
        <f t="shared" si="139"/>
        <v/>
      </c>
      <c r="AD366" s="215" t="str">
        <f t="shared" si="140"/>
        <v/>
      </c>
      <c r="AE366" s="253"/>
      <c r="AF366" s="240"/>
      <c r="AG366" s="240"/>
      <c r="AH366" s="217" t="str">
        <f t="shared" si="141"/>
        <v>HSVBorussia Dortmund</v>
      </c>
    </row>
    <row r="367" spans="7:34" x14ac:dyDescent="0.2">
      <c r="G367" s="139" t="s">
        <v>445</v>
      </c>
      <c r="H367" s="239">
        <f>Spielplan!$J292</f>
        <v>0</v>
      </c>
      <c r="I367" s="240">
        <f>Spielplan!$L292</f>
        <v>0</v>
      </c>
      <c r="J367" s="241" t="str">
        <f>IF(Spielplan!$M292="","",Spielplan!$M292)</f>
        <v/>
      </c>
      <c r="K367" s="242" t="str">
        <f>IF(Spielplan!$O292="","",Spielplan!$O292)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 : 0</v>
      </c>
      <c r="AC367" s="169" t="str">
        <f t="shared" si="139"/>
        <v/>
      </c>
      <c r="AD367" s="215" t="str">
        <f t="shared" si="140"/>
        <v/>
      </c>
      <c r="AE367" s="253"/>
      <c r="AF367" s="240"/>
      <c r="AG367" s="240"/>
      <c r="AH367" s="217" t="str">
        <f t="shared" si="141"/>
        <v>Team D4Team D3</v>
      </c>
    </row>
    <row r="368" spans="7:34" ht="12.75" thickBot="1" x14ac:dyDescent="0.25">
      <c r="G368" s="139" t="s">
        <v>446</v>
      </c>
      <c r="H368" s="254">
        <f>Spielplan!$J293</f>
        <v>0</v>
      </c>
      <c r="I368" s="255">
        <f>Spielplan!$L293</f>
        <v>0</v>
      </c>
      <c r="J368" s="256" t="str">
        <f>IF(Spielplan!$M293="","",Spielplan!$M293)</f>
        <v/>
      </c>
      <c r="K368" s="257" t="str">
        <f>IF(Spielplan!$O293="","",Spielplan!$O293)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 : 2</v>
      </c>
      <c r="AC368" s="169" t="str">
        <f t="shared" si="139"/>
        <v/>
      </c>
      <c r="AD368" s="215" t="str">
        <f t="shared" si="140"/>
        <v/>
      </c>
      <c r="AE368" s="253"/>
      <c r="AF368" s="240"/>
      <c r="AG368" s="240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 : 3</v>
      </c>
      <c r="AC369" s="169" t="str">
        <f t="shared" si="139"/>
        <v/>
      </c>
      <c r="AD369" s="215" t="str">
        <f t="shared" si="140"/>
        <v/>
      </c>
      <c r="AE369" s="253"/>
      <c r="AF369" s="240"/>
      <c r="AG369" s="240"/>
      <c r="AH369" s="217" t="str">
        <f t="shared" si="141"/>
        <v>Team F4Team F3</v>
      </c>
    </row>
    <row r="370" spans="2:34" x14ac:dyDescent="0.2">
      <c r="B370" s="361" t="s">
        <v>165</v>
      </c>
      <c r="C370" s="361"/>
      <c r="D370" s="361"/>
      <c r="E370" s="361"/>
      <c r="F370" s="361"/>
      <c r="G370" s="361"/>
      <c r="H370" s="361"/>
      <c r="I370" s="361"/>
      <c r="J370" s="361"/>
      <c r="K370" s="36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 : 3</v>
      </c>
      <c r="AC370" s="169" t="str">
        <f t="shared" si="139"/>
        <v/>
      </c>
      <c r="AD370" s="215" t="str">
        <f t="shared" si="140"/>
        <v/>
      </c>
      <c r="AE370" s="253"/>
      <c r="AF370" s="240"/>
      <c r="AG370" s="240"/>
      <c r="AH370" s="217" t="str">
        <f t="shared" si="141"/>
        <v>1. FC RiedwaldBeinbruch SC</v>
      </c>
    </row>
    <row r="371" spans="2:34" x14ac:dyDescent="0.2">
      <c r="B371" s="361"/>
      <c r="C371" s="361"/>
      <c r="D371" s="361"/>
      <c r="E371" s="361"/>
      <c r="F371" s="361"/>
      <c r="G371" s="361"/>
      <c r="H371" s="361"/>
      <c r="I371" s="361"/>
      <c r="J371" s="361"/>
      <c r="K371" s="36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 : 3</v>
      </c>
      <c r="AC371" s="169" t="str">
        <f t="shared" si="139"/>
        <v/>
      </c>
      <c r="AD371" s="215" t="str">
        <f t="shared" si="140"/>
        <v/>
      </c>
      <c r="AE371" s="253"/>
      <c r="AF371" s="240"/>
      <c r="AG371" s="240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 : 3</v>
      </c>
      <c r="AC372" s="169" t="str">
        <f t="shared" si="139"/>
        <v/>
      </c>
      <c r="AD372" s="215" t="str">
        <f t="shared" si="140"/>
        <v/>
      </c>
      <c r="AE372" s="253"/>
      <c r="AF372" s="240"/>
      <c r="AG372" s="240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 : 3</v>
      </c>
      <c r="AC373" s="169" t="str">
        <f t="shared" si="139"/>
        <v/>
      </c>
      <c r="AD373" s="215" t="str">
        <f t="shared" si="140"/>
        <v/>
      </c>
      <c r="AE373" s="253"/>
      <c r="AF373" s="240"/>
      <c r="AG373" s="240"/>
      <c r="AH373" s="217" t="str">
        <f t="shared" si="141"/>
        <v>Team D1Team D5</v>
      </c>
    </row>
    <row r="374" spans="2:34" ht="12.75" thickTop="1" x14ac:dyDescent="0.2">
      <c r="B374" s="258" t="s">
        <v>114</v>
      </c>
      <c r="C374" s="259" t="s">
        <v>79</v>
      </c>
      <c r="D374" s="260" t="s">
        <v>112</v>
      </c>
      <c r="E374" s="260" t="s">
        <v>94</v>
      </c>
      <c r="F374" s="260" t="s">
        <v>95</v>
      </c>
      <c r="G374" s="260" t="s">
        <v>96</v>
      </c>
      <c r="H374" s="260" t="s">
        <v>127</v>
      </c>
      <c r="I374" s="260" t="s">
        <v>116</v>
      </c>
      <c r="J374" s="260" t="s">
        <v>113</v>
      </c>
      <c r="K374" s="261" t="s">
        <v>97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 : 5</v>
      </c>
      <c r="AC374" s="169" t="str">
        <f t="shared" si="139"/>
        <v/>
      </c>
      <c r="AD374" s="215" t="str">
        <f t="shared" si="140"/>
        <v/>
      </c>
      <c r="AE374" s="253"/>
      <c r="AF374" s="240"/>
      <c r="AG374" s="240"/>
      <c r="AH374" s="217" t="str">
        <f t="shared" si="141"/>
        <v>Team E1Team E5</v>
      </c>
    </row>
    <row r="375" spans="2:34" x14ac:dyDescent="0.2">
      <c r="B375" s="262">
        <f>IF($C375="","",IF($K$13=0,"",1))</f>
        <v>1</v>
      </c>
      <c r="C375" s="169" t="str">
        <f t="shared" ref="C375:C383" si="142">IF($F$13&lt;3,"",IF($K$13=0,$R64,VLOOKUP(B4,$C$4:$N$12,4,0)))</f>
        <v>Borussia Dortmund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4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0</v>
      </c>
      <c r="H375" s="138">
        <f t="shared" ref="H375:H383" si="147">IF(OR($K$13=0,$C375=""),"",VLOOKUP(B375,$C$4:$N$12,5,0))</f>
        <v>17</v>
      </c>
      <c r="I375" s="138">
        <f t="shared" ref="I375:I383" si="148">IF(OR($K$13=0,$C375=""),"",VLOOKUP(B375,$C$4:$N$12,6,0))</f>
        <v>3</v>
      </c>
      <c r="J375" s="138">
        <f t="shared" ref="J375:J383" si="149">IF(OR($K$13=0,$C375=""),"",H375-I375)</f>
        <v>14</v>
      </c>
      <c r="K375" s="263">
        <f t="shared" ref="K375:K383" si="150">IF(OR($K$13=0,$C375=""),"",VLOOKUP(B375,$C$4:$N$12,8,0))</f>
        <v>13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 : 6</v>
      </c>
      <c r="AC375" s="169" t="str">
        <f t="shared" si="139"/>
        <v/>
      </c>
      <c r="AD375" s="215" t="str">
        <f t="shared" si="140"/>
        <v/>
      </c>
      <c r="AE375" s="253"/>
      <c r="AF375" s="240"/>
      <c r="AG375" s="240"/>
      <c r="AH375" s="217" t="str">
        <f t="shared" si="141"/>
        <v>Team F1Team F5</v>
      </c>
    </row>
    <row r="376" spans="2:34" x14ac:dyDescent="0.2">
      <c r="B376" s="262">
        <f>IF($C376="","",IF($K$13=0,"",IF(VLOOKUP($B5,$C$4:$E$12,3,0)=MAX($B$375:$B375),VLOOKUP($B5,$C$4:$E$12,3,0),$B5)))</f>
        <v>2</v>
      </c>
      <c r="C376" s="169" t="str">
        <f t="shared" si="142"/>
        <v>FV Lübeck</v>
      </c>
      <c r="D376" s="138">
        <f t="shared" si="143"/>
        <v>5</v>
      </c>
      <c r="E376" s="138">
        <f t="shared" si="144"/>
        <v>3</v>
      </c>
      <c r="F376" s="138">
        <f t="shared" si="145"/>
        <v>0</v>
      </c>
      <c r="G376" s="138">
        <f t="shared" si="146"/>
        <v>2</v>
      </c>
      <c r="H376" s="138">
        <f t="shared" si="147"/>
        <v>15</v>
      </c>
      <c r="I376" s="138">
        <f t="shared" si="148"/>
        <v>13</v>
      </c>
      <c r="J376" s="138">
        <f t="shared" si="149"/>
        <v>2</v>
      </c>
      <c r="K376" s="263">
        <f t="shared" si="150"/>
        <v>9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 : 5</v>
      </c>
      <c r="AC376" s="169" t="str">
        <f t="shared" si="139"/>
        <v/>
      </c>
      <c r="AD376" s="215" t="str">
        <f t="shared" si="140"/>
        <v/>
      </c>
      <c r="AE376" s="253"/>
      <c r="AF376" s="240"/>
      <c r="AG376" s="240"/>
      <c r="AH376" s="217" t="str">
        <f t="shared" si="141"/>
        <v>FV ZahnschmerzenMaibach 1822 eV</v>
      </c>
    </row>
    <row r="377" spans="2:34" x14ac:dyDescent="0.2">
      <c r="B377" s="262">
        <f>IF($C377="","",IF($K$13=0,"",IF(VLOOKUP($B6,$C$4:$E$12,3,0)=MAX($B$375:$B376),VLOOKUP($B6,$C$4:$E$12,3,0),$B6)))</f>
        <v>3</v>
      </c>
      <c r="C377" s="169" t="str">
        <f t="shared" si="142"/>
        <v>FC Brügge</v>
      </c>
      <c r="D377" s="138">
        <f t="shared" si="143"/>
        <v>5</v>
      </c>
      <c r="E377" s="138">
        <f t="shared" si="144"/>
        <v>2</v>
      </c>
      <c r="F377" s="138">
        <f t="shared" si="145"/>
        <v>2</v>
      </c>
      <c r="G377" s="138">
        <f t="shared" si="146"/>
        <v>1</v>
      </c>
      <c r="H377" s="138">
        <f t="shared" si="147"/>
        <v>13</v>
      </c>
      <c r="I377" s="138">
        <f t="shared" si="148"/>
        <v>6</v>
      </c>
      <c r="J377" s="138">
        <f t="shared" si="149"/>
        <v>7</v>
      </c>
      <c r="K377" s="263">
        <f t="shared" si="150"/>
        <v>8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 : 4</v>
      </c>
      <c r="AC377" s="169" t="str">
        <f t="shared" si="139"/>
        <v/>
      </c>
      <c r="AD377" s="215" t="str">
        <f t="shared" si="140"/>
        <v/>
      </c>
      <c r="AE377" s="253"/>
      <c r="AF377" s="240"/>
      <c r="AG377" s="240"/>
      <c r="AH377" s="217" t="str">
        <f t="shared" si="141"/>
        <v>Lok LeipzigFC Grönlingen</v>
      </c>
    </row>
    <row r="378" spans="2:34" x14ac:dyDescent="0.2">
      <c r="B378" s="262">
        <f>IF($C378="","",IF($K$13=0,"",IF(VLOOKUP($B7,$C$4:$E$12,3,0)=MAX($B$375:$B377),VLOOKUP($B7,$C$4:$E$12,3,0),$B7)))</f>
        <v>4</v>
      </c>
      <c r="C378" s="169" t="str">
        <f t="shared" si="142"/>
        <v>SSV Wildeck</v>
      </c>
      <c r="D378" s="138">
        <f t="shared" si="143"/>
        <v>5</v>
      </c>
      <c r="E378" s="138">
        <f t="shared" si="144"/>
        <v>2</v>
      </c>
      <c r="F378" s="138">
        <f t="shared" si="145"/>
        <v>0</v>
      </c>
      <c r="G378" s="138">
        <f t="shared" si="146"/>
        <v>3</v>
      </c>
      <c r="H378" s="138">
        <f t="shared" si="147"/>
        <v>7</v>
      </c>
      <c r="I378" s="138">
        <f t="shared" si="148"/>
        <v>15</v>
      </c>
      <c r="J378" s="138">
        <f t="shared" si="149"/>
        <v>-8</v>
      </c>
      <c r="K378" s="263">
        <f t="shared" si="150"/>
        <v>6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 : 3</v>
      </c>
      <c r="AC378" s="169" t="str">
        <f t="shared" si="139"/>
        <v/>
      </c>
      <c r="AD378" s="215" t="str">
        <f t="shared" si="140"/>
        <v/>
      </c>
      <c r="AE378" s="253"/>
      <c r="AF378" s="240"/>
      <c r="AG378" s="240"/>
      <c r="AH378" s="217" t="str">
        <f t="shared" si="141"/>
        <v>FC BrüggeHSV</v>
      </c>
    </row>
    <row r="379" spans="2:34" x14ac:dyDescent="0.2">
      <c r="B379" s="262">
        <f>IF($C379="","",IF($K$13=0,"",IF(VLOOKUP($B8,$C$4:$E$12,3,0)=MAX($B$375:$B378),VLOOKUP($B8,$C$4:$E$12,3,0),$B8)))</f>
        <v>5</v>
      </c>
      <c r="C379" s="169" t="str">
        <f t="shared" si="142"/>
        <v>HSV</v>
      </c>
      <c r="D379" s="138">
        <f t="shared" si="143"/>
        <v>5</v>
      </c>
      <c r="E379" s="138">
        <f t="shared" si="144"/>
        <v>1</v>
      </c>
      <c r="F379" s="138">
        <f t="shared" si="145"/>
        <v>1</v>
      </c>
      <c r="G379" s="138">
        <f t="shared" si="146"/>
        <v>3</v>
      </c>
      <c r="H379" s="138">
        <f t="shared" si="147"/>
        <v>6</v>
      </c>
      <c r="I379" s="138">
        <f t="shared" si="148"/>
        <v>16</v>
      </c>
      <c r="J379" s="138">
        <f t="shared" si="149"/>
        <v>-10</v>
      </c>
      <c r="K379" s="263">
        <f t="shared" si="150"/>
        <v>4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 : 5</v>
      </c>
      <c r="AC379" s="169" t="str">
        <f t="shared" si="139"/>
        <v/>
      </c>
      <c r="AD379" s="215" t="str">
        <f t="shared" si="140"/>
        <v/>
      </c>
      <c r="AE379" s="253"/>
      <c r="AF379" s="240"/>
      <c r="AG379" s="240"/>
      <c r="AH379" s="217" t="str">
        <f t="shared" si="141"/>
        <v>Team D6Team D4</v>
      </c>
    </row>
    <row r="380" spans="2:34" x14ac:dyDescent="0.2">
      <c r="B380" s="262">
        <f>IF($C380="","",IF($K$13=0,"",IF(VLOOKUP($B9,$C$4:$E$12,3,0)=MAX($B$375:$B379),VLOOKUP($B9,$C$4:$E$12,3,0),$B9)))</f>
        <v>6</v>
      </c>
      <c r="C380" s="169" t="str">
        <f t="shared" si="142"/>
        <v>Kickers Offenbach</v>
      </c>
      <c r="D380" s="138">
        <f t="shared" si="143"/>
        <v>5</v>
      </c>
      <c r="E380" s="138">
        <f t="shared" si="144"/>
        <v>0</v>
      </c>
      <c r="F380" s="138">
        <f t="shared" si="145"/>
        <v>2</v>
      </c>
      <c r="G380" s="138">
        <f t="shared" si="146"/>
        <v>3</v>
      </c>
      <c r="H380" s="138">
        <f t="shared" si="147"/>
        <v>9</v>
      </c>
      <c r="I380" s="138">
        <f t="shared" si="148"/>
        <v>14</v>
      </c>
      <c r="J380" s="138">
        <f t="shared" si="149"/>
        <v>-5</v>
      </c>
      <c r="K380" s="263">
        <f t="shared" si="150"/>
        <v>2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 : 0</v>
      </c>
      <c r="AC380" s="169" t="str">
        <f t="shared" si="139"/>
        <v/>
      </c>
      <c r="AD380" s="215" t="str">
        <f t="shared" si="140"/>
        <v/>
      </c>
      <c r="AE380" s="253"/>
      <c r="AF380" s="240"/>
      <c r="AG380" s="240"/>
      <c r="AH380" s="217" t="str">
        <f t="shared" si="141"/>
        <v>Team E6Team E4</v>
      </c>
    </row>
    <row r="381" spans="2:34" x14ac:dyDescent="0.2">
      <c r="B381" s="262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63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 : 1</v>
      </c>
      <c r="AC381" s="169" t="str">
        <f t="shared" si="139"/>
        <v/>
      </c>
      <c r="AD381" s="215" t="str">
        <f t="shared" si="140"/>
        <v/>
      </c>
      <c r="AE381" s="253"/>
      <c r="AF381" s="240"/>
      <c r="AG381" s="240"/>
      <c r="AH381" s="217" t="str">
        <f t="shared" si="141"/>
        <v>Team F6Team F4</v>
      </c>
    </row>
    <row r="382" spans="2:34" x14ac:dyDescent="0.2">
      <c r="B382" s="262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63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 : 2</v>
      </c>
      <c r="AC382" s="169" t="str">
        <f t="shared" si="139"/>
        <v/>
      </c>
      <c r="AD382" s="215" t="str">
        <f t="shared" si="140"/>
        <v/>
      </c>
      <c r="AE382" s="253"/>
      <c r="AF382" s="240"/>
      <c r="AG382" s="240"/>
      <c r="AH382" s="217" t="str">
        <f t="shared" si="141"/>
        <v>FC BarcelonaEintracht Frankfurt</v>
      </c>
    </row>
    <row r="383" spans="2:34" ht="12.75" thickBot="1" x14ac:dyDescent="0.25">
      <c r="B383" s="264" t="str">
        <f>IF($C383="","",IF($K$13=0,"",IF(VLOOKUP($B12,$C$4:$E$12,3,0)=MAX($B$375:$B382),VLOOKUP($B12,$C$4:$E$12,3,0),$B12)))</f>
        <v/>
      </c>
      <c r="C383" s="265" t="str">
        <f t="shared" si="142"/>
        <v/>
      </c>
      <c r="D383" s="266" t="str">
        <f t="shared" si="143"/>
        <v/>
      </c>
      <c r="E383" s="266" t="str">
        <f t="shared" si="144"/>
        <v/>
      </c>
      <c r="F383" s="266" t="str">
        <f t="shared" si="145"/>
        <v/>
      </c>
      <c r="G383" s="266" t="str">
        <f t="shared" si="146"/>
        <v/>
      </c>
      <c r="H383" s="266" t="str">
        <f t="shared" si="147"/>
        <v/>
      </c>
      <c r="I383" s="266" t="str">
        <f t="shared" si="148"/>
        <v/>
      </c>
      <c r="J383" s="266" t="str">
        <f t="shared" si="149"/>
        <v/>
      </c>
      <c r="K383" s="267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 : 4</v>
      </c>
      <c r="AC383" s="169" t="str">
        <f t="shared" si="139"/>
        <v/>
      </c>
      <c r="AD383" s="215" t="str">
        <f t="shared" si="140"/>
        <v/>
      </c>
      <c r="AE383" s="253"/>
      <c r="AF383" s="240"/>
      <c r="AG383" s="240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 : 0</v>
      </c>
      <c r="AC384" s="169" t="str">
        <f t="shared" si="139"/>
        <v/>
      </c>
      <c r="AD384" s="215" t="str">
        <f t="shared" si="140"/>
        <v/>
      </c>
      <c r="AE384" s="253"/>
      <c r="AF384" s="240"/>
      <c r="AG384" s="240"/>
      <c r="AH384" s="217" t="str">
        <f t="shared" si="141"/>
        <v>Borussia DortmundSSV Wildeck</v>
      </c>
    </row>
    <row r="385" spans="2:34" ht="12" customHeight="1" x14ac:dyDescent="0.2">
      <c r="B385" s="268"/>
      <c r="C385" s="269"/>
      <c r="D385" s="270"/>
      <c r="E385" s="269"/>
      <c r="F385" s="268"/>
      <c r="G385" s="268"/>
      <c r="H385" s="268"/>
      <c r="I385" s="268"/>
      <c r="J385" s="268"/>
      <c r="K385" s="268"/>
      <c r="L385" s="268"/>
      <c r="M385" s="268"/>
      <c r="N385" s="268"/>
      <c r="O385" s="268"/>
      <c r="P385" s="268"/>
      <c r="Q385" s="268"/>
      <c r="R385" s="268"/>
      <c r="S385" s="268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 : 2</v>
      </c>
      <c r="AC385" s="169" t="str">
        <f t="shared" si="139"/>
        <v/>
      </c>
      <c r="AD385" s="215" t="str">
        <f t="shared" si="140"/>
        <v/>
      </c>
      <c r="AE385" s="253"/>
      <c r="AF385" s="240"/>
      <c r="AG385" s="240"/>
      <c r="AH385" s="217" t="str">
        <f t="shared" si="141"/>
        <v>Team D3Team D2</v>
      </c>
    </row>
    <row r="386" spans="2:34" ht="12" customHeight="1" thickBot="1" x14ac:dyDescent="0.25">
      <c r="B386" s="362" t="s">
        <v>139</v>
      </c>
      <c r="C386" s="362"/>
      <c r="D386" s="271"/>
      <c r="E386" s="271"/>
      <c r="F386" s="271"/>
      <c r="G386" s="271"/>
      <c r="H386" s="271"/>
      <c r="I386" s="271"/>
      <c r="J386" s="271"/>
      <c r="K386" s="362" t="s">
        <v>140</v>
      </c>
      <c r="L386" s="362"/>
      <c r="M386" s="271"/>
      <c r="N386" s="271"/>
      <c r="O386" s="271"/>
      <c r="P386" s="271"/>
      <c r="Q386" s="271"/>
      <c r="R386" s="271"/>
      <c r="S386" s="271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 : 3</v>
      </c>
      <c r="AC386" s="169" t="str">
        <f t="shared" si="139"/>
        <v/>
      </c>
      <c r="AD386" s="215" t="str">
        <f t="shared" si="140"/>
        <v/>
      </c>
      <c r="AE386" s="253"/>
      <c r="AF386" s="240"/>
      <c r="AG386" s="240"/>
      <c r="AH386" s="217" t="str">
        <f t="shared" si="141"/>
        <v>Team E3Team E2</v>
      </c>
    </row>
    <row r="387" spans="2:34" ht="12.75" thickTop="1" x14ac:dyDescent="0.2">
      <c r="B387" s="272" t="str">
        <f>LEFT($C$375,$J$74)</f>
        <v>Boruss</v>
      </c>
      <c r="C387" s="260" t="str">
        <f>LEFT($C$376,$J$74)</f>
        <v>FV Lüb</v>
      </c>
      <c r="D387" s="260" t="str">
        <f>LEFT($C$377,$J$74)</f>
        <v>FC Brü</v>
      </c>
      <c r="E387" s="260" t="str">
        <f>LEFT($C$378,$J$74)</f>
        <v>SSV Wi</v>
      </c>
      <c r="F387" s="260" t="str">
        <f>LEFT($C$379,$J$74)</f>
        <v>HSV</v>
      </c>
      <c r="G387" s="260" t="str">
        <f>LEFT($C$380,$J$74)</f>
        <v>Kicker</v>
      </c>
      <c r="H387" s="260" t="str">
        <f>LEFT($C$381,$J$74)</f>
        <v/>
      </c>
      <c r="I387" s="260" t="str">
        <f>LEFT($C$382,$J$74)</f>
        <v/>
      </c>
      <c r="J387" s="273" t="str">
        <f>LEFT($C$383,$J$74)</f>
        <v/>
      </c>
      <c r="K387" s="272" t="str">
        <f>LEFT($C$375,$J$74)</f>
        <v>Boruss</v>
      </c>
      <c r="L387" s="260" t="str">
        <f>LEFT($C$376,$J$74)</f>
        <v>FV Lüb</v>
      </c>
      <c r="M387" s="260" t="str">
        <f>LEFT($C$377,$J$74)</f>
        <v>FC Brü</v>
      </c>
      <c r="N387" s="260" t="str">
        <f>LEFT($C$378,$J$74)</f>
        <v>SSV Wi</v>
      </c>
      <c r="O387" s="260" t="str">
        <f>LEFT($C$379,$J$74)</f>
        <v>HSV</v>
      </c>
      <c r="P387" s="260" t="str">
        <f>LEFT($C$380,$J$74)</f>
        <v>Kicker</v>
      </c>
      <c r="Q387" s="260" t="str">
        <f>LEFT($C$381,$J$74)</f>
        <v/>
      </c>
      <c r="R387" s="260" t="str">
        <f>LEFT($C$382,$J$74)</f>
        <v/>
      </c>
      <c r="S387" s="261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 : 0</v>
      </c>
      <c r="AC387" s="169" t="str">
        <f t="shared" si="139"/>
        <v/>
      </c>
      <c r="AD387" s="215" t="str">
        <f t="shared" si="140"/>
        <v/>
      </c>
      <c r="AE387" s="253"/>
      <c r="AF387" s="240"/>
      <c r="AG387" s="240"/>
      <c r="AH387" s="217" t="str">
        <f t="shared" si="141"/>
        <v>Team F3Team F2</v>
      </c>
    </row>
    <row r="388" spans="2:34" x14ac:dyDescent="0.2">
      <c r="B388" s="274" t="str">
        <f>""</f>
        <v/>
      </c>
      <c r="C388" s="138" t="str">
        <f>IFERROR(VLOOKUP($C375&amp;$C$376,$Z$64:$AB$639,3,0),"")</f>
        <v>4 : 2</v>
      </c>
      <c r="D388" s="138" t="str">
        <f>IFERROR(VLOOKUP($C375&amp;$C$377,$Z$64:$AB$639,3,0),"")</f>
        <v>0 : 0</v>
      </c>
      <c r="E388" s="138" t="str">
        <f>IFERROR(VLOOKUP($C375&amp;$C$378,$Z$64:$AB$639,3,0),"")</f>
        <v>6 : 0</v>
      </c>
      <c r="F388" s="138" t="str">
        <f>IFERROR(VLOOKUP($C375&amp;$C$379,$Z$64:$AB$639,3,0),"")</f>
        <v>4 : 0</v>
      </c>
      <c r="G388" s="138" t="str">
        <f>IFERROR(VLOOKUP($C375&amp;$C$380,$Z$64:$AB$639,3,0),"")</f>
        <v>3 : 1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74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5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 : 3</v>
      </c>
      <c r="AC388" s="169" t="str">
        <f t="shared" si="139"/>
        <v/>
      </c>
      <c r="AD388" s="215" t="str">
        <f t="shared" si="140"/>
        <v/>
      </c>
      <c r="AE388" s="253"/>
      <c r="AF388" s="240"/>
      <c r="AG388" s="240"/>
      <c r="AH388" s="217" t="str">
        <f t="shared" si="141"/>
        <v>Maibach 1822 eV1. FC Riedwald</v>
      </c>
    </row>
    <row r="389" spans="2:34" x14ac:dyDescent="0.2">
      <c r="B389" s="262" t="str">
        <f t="shared" ref="B389:B396" si="157">IFERROR(VLOOKUP($C376&amp;$C$375,$Z$64:$AB$639,3,0),"")</f>
        <v>2 : 4</v>
      </c>
      <c r="C389" s="276" t="str">
        <f>""</f>
        <v/>
      </c>
      <c r="D389" s="138" t="str">
        <f>IFERROR(VLOOKUP($C376&amp;$C$377,$Z$64:$AB$639,3,0),"")</f>
        <v>0 : 6</v>
      </c>
      <c r="E389" s="138" t="str">
        <f>IFERROR(VLOOKUP($C376&amp;$C$378,$Z$64:$AB$639,3,0),"")</f>
        <v>4 : 2</v>
      </c>
      <c r="F389" s="138" t="str">
        <f>IFERROR(VLOOKUP($C376&amp;$C$379,$Z$64:$AB$639,3,0),"")</f>
        <v>6 : 0</v>
      </c>
      <c r="G389" s="138" t="str">
        <f>IFERROR(VLOOKUP($C376&amp;$C$380,$Z$64:$AB$639,3,0),"")</f>
        <v>3 : 1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62" t="str">
        <f t="shared" ref="K389:K396" si="158">IFERROR(VLOOKUP($C376&amp;$C$375,$AC$64:$AD$639,2,0),"")</f>
        <v/>
      </c>
      <c r="L389" s="276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5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 : 3</v>
      </c>
      <c r="AC389" s="169" t="str">
        <f t="shared" si="139"/>
        <v/>
      </c>
      <c r="AD389" s="215" t="str">
        <f t="shared" si="140"/>
        <v/>
      </c>
      <c r="AE389" s="253"/>
      <c r="AF389" s="240"/>
      <c r="AG389" s="240"/>
      <c r="AH389" s="217" t="str">
        <f t="shared" si="141"/>
        <v>FC GrönlingenSSV Wildbach</v>
      </c>
    </row>
    <row r="390" spans="2:34" x14ac:dyDescent="0.2">
      <c r="B390" s="262" t="str">
        <f t="shared" si="157"/>
        <v>0 : 0</v>
      </c>
      <c r="C390" s="138" t="str">
        <f t="shared" ref="C390:C396" si="159">IFERROR(VLOOKUP($C377&amp;$C$376,$Z$64:$AB$639,3,0),"")</f>
        <v>6 : 0</v>
      </c>
      <c r="D390" s="276" t="str">
        <f>""</f>
        <v/>
      </c>
      <c r="E390" s="138" t="str">
        <f>IFERROR(VLOOKUP($C377&amp;$C$378,$Z$64:$AB$639,3,0),"")</f>
        <v>4 : 0</v>
      </c>
      <c r="F390" s="138" t="str">
        <f>IFERROR(VLOOKUP($C377&amp;$C$379,$Z$64:$AB$639,3,0),"")</f>
        <v>0 : 3</v>
      </c>
      <c r="G390" s="138" t="str">
        <f>IFERROR(VLOOKUP($C377&amp;$C$380,$Z$64:$AB$639,3,0),"")</f>
        <v>3 : 3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62" t="str">
        <f t="shared" si="158"/>
        <v/>
      </c>
      <c r="L390" s="138" t="str">
        <f t="shared" ref="L390:L396" si="160">IFERROR(VLOOKUP($C377&amp;$C$376,$AC$64:$AD$639,2,0),"")</f>
        <v/>
      </c>
      <c r="M390" s="276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5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 : 3</v>
      </c>
      <c r="AC390" s="169" t="str">
        <f t="shared" si="139"/>
        <v/>
      </c>
      <c r="AD390" s="215" t="str">
        <f t="shared" si="140"/>
        <v/>
      </c>
      <c r="AE390" s="253"/>
      <c r="AF390" s="240"/>
      <c r="AG390" s="240"/>
      <c r="AH390" s="217" t="str">
        <f t="shared" si="141"/>
        <v>HSVKickers Offenbach</v>
      </c>
    </row>
    <row r="391" spans="2:34" x14ac:dyDescent="0.2">
      <c r="B391" s="262" t="str">
        <f t="shared" si="157"/>
        <v>0 : 6</v>
      </c>
      <c r="C391" s="138" t="str">
        <f t="shared" si="159"/>
        <v>2 : 4</v>
      </c>
      <c r="D391" s="277" t="str">
        <f t="shared" ref="D391:D396" si="161">IFERROR(VLOOKUP($C378&amp;$C$377,$Z$64:$AB$639,3,0),"")</f>
        <v>0 : 4</v>
      </c>
      <c r="E391" s="276" t="str">
        <f>""</f>
        <v/>
      </c>
      <c r="F391" s="138" t="str">
        <f>IFERROR(VLOOKUP($C378&amp;$C$379,$Z$64:$AB$639,3,0),"")</f>
        <v>3 : 0</v>
      </c>
      <c r="G391" s="138" t="str">
        <f>IFERROR(VLOOKUP($C378&amp;$C$380,$Z$64:$AB$639,3,0),"")</f>
        <v>2 : 1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62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6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5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 : 3</v>
      </c>
      <c r="AC391" s="169" t="str">
        <f t="shared" si="139"/>
        <v/>
      </c>
      <c r="AD391" s="215" t="str">
        <f t="shared" si="140"/>
        <v/>
      </c>
      <c r="AE391" s="253"/>
      <c r="AF391" s="240"/>
      <c r="AG391" s="240"/>
      <c r="AH391" s="217" t="str">
        <f t="shared" si="141"/>
        <v>Team D4Team D1</v>
      </c>
    </row>
    <row r="392" spans="2:34" x14ac:dyDescent="0.2">
      <c r="B392" s="262" t="str">
        <f t="shared" si="157"/>
        <v>0 : 4</v>
      </c>
      <c r="C392" s="138" t="str">
        <f t="shared" si="159"/>
        <v>0 : 6</v>
      </c>
      <c r="D392" s="138" t="str">
        <f t="shared" si="161"/>
        <v>3 : 0</v>
      </c>
      <c r="E392" s="138" t="str">
        <f>IFERROR(VLOOKUP($C379&amp;$C$378,$Z$64:$AB$639,3,0),"")</f>
        <v>0 : 3</v>
      </c>
      <c r="F392" s="276" t="str">
        <f>""</f>
        <v/>
      </c>
      <c r="G392" s="138" t="str">
        <f>IFERROR(VLOOKUP($C379&amp;$C$380,$Z$64:$AB$639,3,0),"")</f>
        <v>3 : 3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62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6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5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 : 3</v>
      </c>
      <c r="AC392" s="169" t="str">
        <f t="shared" si="139"/>
        <v/>
      </c>
      <c r="AD392" s="215" t="str">
        <f t="shared" si="140"/>
        <v/>
      </c>
      <c r="AE392" s="253"/>
      <c r="AF392" s="240"/>
      <c r="AG392" s="240"/>
      <c r="AH392" s="217" t="str">
        <f t="shared" si="141"/>
        <v>Team E4Team E1</v>
      </c>
    </row>
    <row r="393" spans="2:34" x14ac:dyDescent="0.2">
      <c r="B393" s="262" t="str">
        <f t="shared" si="157"/>
        <v>1 : 3</v>
      </c>
      <c r="C393" s="138" t="str">
        <f t="shared" si="159"/>
        <v>1 : 3</v>
      </c>
      <c r="D393" s="138" t="str">
        <f t="shared" si="161"/>
        <v>3 : 3</v>
      </c>
      <c r="E393" s="138" t="str">
        <f>IFERROR(VLOOKUP($C380&amp;$C$378,$Z$64:$AB$639,3,0),"")</f>
        <v>1 : 2</v>
      </c>
      <c r="F393" s="138" t="str">
        <f>IFERROR(VLOOKUP($C380&amp;$C$379,$Z$64:$AB$639,3,0),"")</f>
        <v>3 : 3</v>
      </c>
      <c r="G393" s="276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62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6" t="str">
        <f>""</f>
        <v/>
      </c>
      <c r="Q393" s="138" t="str">
        <f t="shared" si="154"/>
        <v/>
      </c>
      <c r="R393" s="138" t="str">
        <f t="shared" si="155"/>
        <v/>
      </c>
      <c r="S393" s="275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 : 5</v>
      </c>
      <c r="AC393" s="169" t="str">
        <f t="shared" si="139"/>
        <v/>
      </c>
      <c r="AD393" s="215" t="str">
        <f t="shared" si="140"/>
        <v/>
      </c>
      <c r="AE393" s="253"/>
      <c r="AF393" s="240"/>
      <c r="AG393" s="240"/>
      <c r="AH393" s="217" t="str">
        <f t="shared" si="141"/>
        <v>Team F4Team F1</v>
      </c>
    </row>
    <row r="394" spans="2:34" x14ac:dyDescent="0.2">
      <c r="B394" s="262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6" t="str">
        <f>""</f>
        <v/>
      </c>
      <c r="I394" s="138" t="str">
        <f t="shared" si="152"/>
        <v/>
      </c>
      <c r="J394" s="215" t="str">
        <f t="shared" si="153"/>
        <v/>
      </c>
      <c r="K394" s="262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6" t="str">
        <f>""</f>
        <v/>
      </c>
      <c r="R394" s="138" t="str">
        <f t="shared" si="155"/>
        <v/>
      </c>
      <c r="S394" s="275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 : 6</v>
      </c>
      <c r="AC394" s="169" t="str">
        <f t="shared" si="139"/>
        <v/>
      </c>
      <c r="AD394" s="215" t="str">
        <f t="shared" si="140"/>
        <v/>
      </c>
      <c r="AE394" s="253"/>
      <c r="AF394" s="240"/>
      <c r="AG394" s="240"/>
      <c r="AH394" s="217" t="str">
        <f t="shared" si="141"/>
        <v>Beinbruch SCFC Barcelona</v>
      </c>
    </row>
    <row r="395" spans="2:34" x14ac:dyDescent="0.2">
      <c r="B395" s="262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6" t="str">
        <f>""</f>
        <v/>
      </c>
      <c r="J395" s="215" t="str">
        <f t="shared" si="153"/>
        <v/>
      </c>
      <c r="K395" s="262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6" t="str">
        <f>""</f>
        <v/>
      </c>
      <c r="S395" s="275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 : 5</v>
      </c>
      <c r="AC395" s="169" t="str">
        <f t="shared" si="139"/>
        <v/>
      </c>
      <c r="AD395" s="215" t="str">
        <f t="shared" si="140"/>
        <v/>
      </c>
      <c r="AE395" s="253"/>
      <c r="AF395" s="240"/>
      <c r="AG395" s="240"/>
      <c r="AH395" s="217" t="str">
        <f t="shared" si="141"/>
        <v>SC WaldbachArsenal London</v>
      </c>
    </row>
    <row r="396" spans="2:34" ht="12.75" thickBot="1" x14ac:dyDescent="0.25">
      <c r="B396" s="264" t="str">
        <f t="shared" si="157"/>
        <v/>
      </c>
      <c r="C396" s="266" t="str">
        <f t="shared" si="159"/>
        <v/>
      </c>
      <c r="D396" s="266" t="str">
        <f t="shared" si="161"/>
        <v/>
      </c>
      <c r="E396" s="266" t="str">
        <f>IFERROR(VLOOKUP($C383&amp;$C$378,$Z$64:$AB$639,3,0),"")</f>
        <v/>
      </c>
      <c r="F396" s="266" t="str">
        <f>IFERROR(VLOOKUP($C383&amp;$C$379,$Z$64:$AB$639,3,0),"")</f>
        <v/>
      </c>
      <c r="G396" s="266" t="str">
        <f>IFERROR(VLOOKUP($C383&amp;$C$380,$Z$64:$AB$639,3,0),"")</f>
        <v/>
      </c>
      <c r="H396" s="266" t="str">
        <f>IFERROR(VLOOKUP($C383&amp;$C$381,$Z$64:$AB$639,3,0),"")</f>
        <v/>
      </c>
      <c r="I396" s="266" t="str">
        <f>IFERROR(VLOOKUP($C383&amp;$C$382,$Z$64:$AB$639,3,0),"")</f>
        <v/>
      </c>
      <c r="J396" s="278" t="str">
        <f>""</f>
        <v/>
      </c>
      <c r="K396" s="264" t="str">
        <f t="shared" si="158"/>
        <v/>
      </c>
      <c r="L396" s="266" t="str">
        <f t="shared" si="160"/>
        <v/>
      </c>
      <c r="M396" s="266" t="str">
        <f t="shared" si="162"/>
        <v/>
      </c>
      <c r="N396" s="266" t="str">
        <f>IFERROR(VLOOKUP($C383&amp;$C$378,$AC$64:$AD$639,2,0),"")</f>
        <v/>
      </c>
      <c r="O396" s="266" t="str">
        <f>IFERROR(VLOOKUP($C383&amp;$C$379,$AC$64:$AD$639,2,0),"")</f>
        <v/>
      </c>
      <c r="P396" s="266" t="str">
        <f>IFERROR(VLOOKUP($C383&amp;$C$380,$AC$64:$AD$639,2,0),"")</f>
        <v/>
      </c>
      <c r="Q396" s="266" t="str">
        <f>IFERROR(VLOOKUP($C383&amp;$C$381,$AC$64:$AD$639,2,0),"")</f>
        <v/>
      </c>
      <c r="R396" s="266" t="str">
        <f>IFERROR(VLOOKUP($C383&amp;$C$382,$AC$64:$AD$639,2,0),"")</f>
        <v/>
      </c>
      <c r="S396" s="279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 : 4</v>
      </c>
      <c r="AC396" s="169" t="str">
        <f t="shared" si="139"/>
        <v/>
      </c>
      <c r="AD396" s="215" t="str">
        <f t="shared" si="140"/>
        <v/>
      </c>
      <c r="AE396" s="253"/>
      <c r="AF396" s="240"/>
      <c r="AG396" s="240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 : 3</v>
      </c>
      <c r="AC397" s="169" t="str">
        <f t="shared" si="139"/>
        <v/>
      </c>
      <c r="AD397" s="215" t="str">
        <f t="shared" si="140"/>
        <v/>
      </c>
      <c r="AE397" s="253"/>
      <c r="AF397" s="240"/>
      <c r="AG397" s="240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 : 5</v>
      </c>
      <c r="AC398" s="169" t="str">
        <f t="shared" si="139"/>
        <v/>
      </c>
      <c r="AD398" s="215" t="str">
        <f t="shared" si="140"/>
        <v/>
      </c>
      <c r="AE398" s="253"/>
      <c r="AF398" s="240"/>
      <c r="AG398" s="240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 : 0</v>
      </c>
      <c r="AC399" s="169" t="str">
        <f t="shared" si="139"/>
        <v/>
      </c>
      <c r="AD399" s="215" t="str">
        <f t="shared" si="140"/>
        <v/>
      </c>
      <c r="AE399" s="253"/>
      <c r="AF399" s="240"/>
      <c r="AG399" s="240"/>
      <c r="AH399" s="217" t="str">
        <f t="shared" si="141"/>
        <v>Team F5Team F3</v>
      </c>
    </row>
    <row r="400" spans="2:34" ht="12" customHeight="1" thickBot="1" x14ac:dyDescent="0.25">
      <c r="B400" s="243" t="str">
        <f>""</f>
        <v/>
      </c>
      <c r="C400" s="243" t="str">
        <f>""</f>
        <v/>
      </c>
      <c r="D400" s="243" t="str">
        <f>""</f>
        <v/>
      </c>
      <c r="E400" s="243" t="str">
        <f>""</f>
        <v/>
      </c>
      <c r="F400" s="243" t="str">
        <f>""</f>
        <v/>
      </c>
      <c r="G400" s="243" t="str">
        <f>""</f>
        <v/>
      </c>
      <c r="H400" s="280" t="str">
        <f t="shared" ref="H400:M400" si="163">IF(LEN(H401)&gt;$J$74,LEFT(H401,$J$74)&amp;".",H401)</f>
        <v/>
      </c>
      <c r="I400" s="281" t="str">
        <f t="shared" si="163"/>
        <v/>
      </c>
      <c r="J400" s="281" t="str">
        <f t="shared" si="163"/>
        <v/>
      </c>
      <c r="K400" s="281" t="str">
        <f t="shared" si="163"/>
        <v/>
      </c>
      <c r="L400" s="281" t="str">
        <f t="shared" si="163"/>
        <v/>
      </c>
      <c r="M400" s="282" t="str">
        <f t="shared" si="163"/>
        <v/>
      </c>
      <c r="N400" s="280" t="str">
        <f>H400</f>
        <v/>
      </c>
      <c r="O400" s="281" t="str">
        <f t="shared" ref="O400:S400" si="164">I400</f>
        <v/>
      </c>
      <c r="P400" s="281" t="str">
        <f t="shared" si="164"/>
        <v/>
      </c>
      <c r="Q400" s="281" t="str">
        <f t="shared" si="164"/>
        <v/>
      </c>
      <c r="R400" s="281" t="str">
        <f t="shared" si="164"/>
        <v/>
      </c>
      <c r="S400" s="282" t="str">
        <f t="shared" si="164"/>
        <v/>
      </c>
      <c r="T400" s="238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 : 1</v>
      </c>
      <c r="AC400" s="169" t="str">
        <f t="shared" si="139"/>
        <v/>
      </c>
      <c r="AD400" s="215" t="str">
        <f t="shared" si="140"/>
        <v/>
      </c>
      <c r="AE400" s="253"/>
      <c r="AF400" s="240"/>
      <c r="AG400" s="240"/>
      <c r="AH400" s="217" t="str">
        <f t="shared" si="141"/>
        <v>Eintracht FrankfurtFV Zahnschmerzen</v>
      </c>
    </row>
    <row r="401" spans="2:34" ht="12" customHeight="1" thickTop="1" thickBot="1" x14ac:dyDescent="0.25">
      <c r="B401" s="283" t="str">
        <f>""</f>
        <v/>
      </c>
      <c r="C401" s="284" t="s">
        <v>79</v>
      </c>
      <c r="D401" s="285" t="s">
        <v>97</v>
      </c>
      <c r="E401" s="286" t="s">
        <v>174</v>
      </c>
      <c r="F401" s="286" t="s">
        <v>175</v>
      </c>
      <c r="G401" s="287" t="s">
        <v>176</v>
      </c>
      <c r="H401" s="288" t="str">
        <f>C402</f>
        <v/>
      </c>
      <c r="I401" s="289" t="str">
        <f>C403</f>
        <v/>
      </c>
      <c r="J401" s="289" t="str">
        <f>C404</f>
        <v/>
      </c>
      <c r="K401" s="289" t="str">
        <f>C405</f>
        <v/>
      </c>
      <c r="L401" s="289" t="str">
        <f>C406</f>
        <v/>
      </c>
      <c r="M401" s="290" t="str">
        <f>C407</f>
        <v/>
      </c>
      <c r="N401" s="288" t="str">
        <f>C402</f>
        <v/>
      </c>
      <c r="O401" s="289" t="str">
        <f>C403</f>
        <v/>
      </c>
      <c r="P401" s="289" t="str">
        <f>C404</f>
        <v/>
      </c>
      <c r="Q401" s="289" t="str">
        <f>C405</f>
        <v/>
      </c>
      <c r="R401" s="289" t="str">
        <f>C406</f>
        <v/>
      </c>
      <c r="S401" s="290" t="str">
        <f>C407</f>
        <v/>
      </c>
      <c r="T401" s="238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 : 2</v>
      </c>
      <c r="AC401" s="169" t="str">
        <f t="shared" si="139"/>
        <v/>
      </c>
      <c r="AD401" s="215" t="str">
        <f t="shared" si="140"/>
        <v/>
      </c>
      <c r="AE401" s="253"/>
      <c r="AF401" s="240"/>
      <c r="AG401" s="240"/>
      <c r="AH401" s="217" t="str">
        <f t="shared" si="141"/>
        <v>Manchester CityLok Leipzig</v>
      </c>
    </row>
    <row r="402" spans="2:34" ht="12" customHeight="1" x14ac:dyDescent="0.2">
      <c r="B402" s="291" t="str">
        <f t="shared" ref="B402:B407" si="165">IF($C402="","",INDEX($B$375:$B$383,MATCH($C402,$C$375:$C$383,0)))</f>
        <v/>
      </c>
      <c r="C402" s="292" t="str">
        <f t="shared" ref="C402:C407" si="166">IF($K$13=0,"",$X4)</f>
        <v/>
      </c>
      <c r="D402" s="293" t="str">
        <f t="shared" ref="D402:D407" si="167">IF($C402="","",VLOOKUP($C402,$C$17:$AC$25,25,0))</f>
        <v/>
      </c>
      <c r="E402" s="294" t="str">
        <f t="shared" ref="E402:E407" si="168">IF($C402="","",VLOOKUP($C402,$C$17:$AC$25,26,0))</f>
        <v/>
      </c>
      <c r="F402" s="294" t="str">
        <f t="shared" ref="F402:F407" si="169">IF($C402="","",VLOOKUP($C402,$C$17:$AC$25,27,0))</f>
        <v/>
      </c>
      <c r="G402" s="295" t="str">
        <f t="shared" ref="G402:G407" si="170">IF($C402="","",VLOOKUP($C402,$C$81:$D$89,2,0))</f>
        <v/>
      </c>
      <c r="H402" s="296" t="str">
        <f>""</f>
        <v/>
      </c>
      <c r="I402" s="294" t="str">
        <f>IFERROR(VLOOKUP($C402&amp;I$401,$Z$64:$AB$639,3,0),"")</f>
        <v/>
      </c>
      <c r="J402" s="294" t="str">
        <f>IFERROR(VLOOKUP($C402&amp;J$401,$Z$64:$AB$639,3,0),"")</f>
        <v/>
      </c>
      <c r="K402" s="294" t="str">
        <f>IFERROR(VLOOKUP($C402&amp;K$401,$Z$64:$AB$639,3,0),"")</f>
        <v/>
      </c>
      <c r="L402" s="294" t="str">
        <f>IFERROR(VLOOKUP($C402&amp;L$401,$Z$64:$AB$639,3,0),"")</f>
        <v/>
      </c>
      <c r="M402" s="297" t="str">
        <f>IFERROR(VLOOKUP($C402&amp;M$401,$Z$64:$AB$639,3,0),"")</f>
        <v/>
      </c>
      <c r="N402" s="296" t="str">
        <f>""</f>
        <v/>
      </c>
      <c r="O402" s="294" t="str">
        <f>IFERROR(VLOOKUP($C402&amp;I$401,$AC$64:$AD$639,2,0),"")</f>
        <v/>
      </c>
      <c r="P402" s="294" t="str">
        <f>IFERROR(VLOOKUP($C402&amp;J$401,$AC$64:$AD$639,2,0),"")</f>
        <v/>
      </c>
      <c r="Q402" s="294" t="str">
        <f>IFERROR(VLOOKUP($C402&amp;K$401,$AC$64:$AD$639,2,0),"")</f>
        <v/>
      </c>
      <c r="R402" s="294" t="str">
        <f>IFERROR(VLOOKUP($C402&amp;L$401,$AC$64:$AD$639,2,0),"")</f>
        <v/>
      </c>
      <c r="S402" s="297" t="str">
        <f>IFERROR(VLOOKUP($C402&amp;M$401,$AC$64:$AD$639,2,0),"")</f>
        <v/>
      </c>
      <c r="T402" s="298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 : 4</v>
      </c>
      <c r="AC402" s="169" t="str">
        <f t="shared" si="139"/>
        <v/>
      </c>
      <c r="AD402" s="215" t="str">
        <f t="shared" si="140"/>
        <v/>
      </c>
      <c r="AE402" s="253"/>
      <c r="AF402" s="240"/>
      <c r="AG402" s="240"/>
      <c r="AH402" s="217" t="str">
        <f t="shared" si="141"/>
        <v>SSV WildeckFC Brügge</v>
      </c>
    </row>
    <row r="403" spans="2:34" ht="12" customHeight="1" x14ac:dyDescent="0.2">
      <c r="B403" s="299" t="str">
        <f t="shared" si="165"/>
        <v/>
      </c>
      <c r="C403" s="300" t="str">
        <f t="shared" si="166"/>
        <v/>
      </c>
      <c r="D403" s="301" t="str">
        <f t="shared" si="167"/>
        <v/>
      </c>
      <c r="E403" s="302" t="str">
        <f t="shared" si="168"/>
        <v/>
      </c>
      <c r="F403" s="302" t="str">
        <f t="shared" si="169"/>
        <v/>
      </c>
      <c r="G403" s="303" t="str">
        <f t="shared" si="170"/>
        <v/>
      </c>
      <c r="H403" s="304" t="str">
        <f>IFERROR(VLOOKUP($C403&amp;H$401,$Z$64:$AB$639,3,0),"")</f>
        <v/>
      </c>
      <c r="I403" s="305" t="str">
        <f>""</f>
        <v/>
      </c>
      <c r="J403" s="302" t="str">
        <f>IFERROR(VLOOKUP($C403&amp;J$401,$Z$64:$AB$639,3,0),"")</f>
        <v/>
      </c>
      <c r="K403" s="302" t="str">
        <f>IFERROR(VLOOKUP($C403&amp;K$401,$Z$64:$AB$639,3,0),"")</f>
        <v/>
      </c>
      <c r="L403" s="302" t="str">
        <f>IFERROR(VLOOKUP($C403&amp;L$401,$Z$64:$AB$639,3,0),"")</f>
        <v/>
      </c>
      <c r="M403" s="306" t="str">
        <f>IFERROR(VLOOKUP($C403&amp;M$401,$Z$64:$AB$639,3,0),"")</f>
        <v/>
      </c>
      <c r="N403" s="304" t="str">
        <f>IFERROR(VLOOKUP($C403&amp;H$401,$AC$64:$AD$639,2,0),"")</f>
        <v/>
      </c>
      <c r="O403" s="305" t="str">
        <f>""</f>
        <v/>
      </c>
      <c r="P403" s="302" t="str">
        <f>IFERROR(VLOOKUP($C403&amp;J$401,$AC$64:$AD$639,2,0),"")</f>
        <v/>
      </c>
      <c r="Q403" s="302" t="str">
        <f>IFERROR(VLOOKUP($C403&amp;K$401,$AC$64:$AD$639,2,0),"")</f>
        <v/>
      </c>
      <c r="R403" s="302" t="str">
        <f>IFERROR(VLOOKUP($C403&amp;L$401,$AC$64:$AD$639,2,0),"")</f>
        <v/>
      </c>
      <c r="S403" s="306" t="str">
        <f>IFERROR(VLOOKUP($C403&amp;M$401,$AC$64:$AD$639,2,0),"")</f>
        <v/>
      </c>
      <c r="T403" s="307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 : 0</v>
      </c>
      <c r="AC403" s="169" t="str">
        <f t="shared" si="139"/>
        <v/>
      </c>
      <c r="AD403" s="215" t="str">
        <f t="shared" si="140"/>
        <v/>
      </c>
      <c r="AE403" s="253"/>
      <c r="AF403" s="240"/>
      <c r="AG403" s="240"/>
      <c r="AH403" s="217" t="str">
        <f t="shared" si="141"/>
        <v>Team D2Team D6</v>
      </c>
    </row>
    <row r="404" spans="2:34" ht="12" customHeight="1" x14ac:dyDescent="0.2">
      <c r="B404" s="299" t="str">
        <f t="shared" si="165"/>
        <v/>
      </c>
      <c r="C404" s="300" t="str">
        <f t="shared" si="166"/>
        <v/>
      </c>
      <c r="D404" s="301" t="str">
        <f t="shared" si="167"/>
        <v/>
      </c>
      <c r="E404" s="302" t="str">
        <f t="shared" si="168"/>
        <v/>
      </c>
      <c r="F404" s="302" t="str">
        <f t="shared" si="169"/>
        <v/>
      </c>
      <c r="G404" s="303" t="str">
        <f t="shared" si="170"/>
        <v/>
      </c>
      <c r="H404" s="304" t="str">
        <f>IFERROR(VLOOKUP($C404&amp;H$401,$Z$64:$AB$639,3,0),"")</f>
        <v/>
      </c>
      <c r="I404" s="302" t="str">
        <f>IFERROR(VLOOKUP($C404&amp;I$401,$Z$64:$AB$639,3,0),"")</f>
        <v/>
      </c>
      <c r="J404" s="305" t="str">
        <f>""</f>
        <v/>
      </c>
      <c r="K404" s="302" t="str">
        <f>IFERROR(VLOOKUP($C404&amp;K$401,$Z$64:$AB$639,3,0),"")</f>
        <v/>
      </c>
      <c r="L404" s="302" t="str">
        <f>IFERROR(VLOOKUP($C404&amp;L$401,$Z$64:$AB$639,3,0),"")</f>
        <v/>
      </c>
      <c r="M404" s="306" t="str">
        <f>IFERROR(VLOOKUP($C404&amp;M$401,$Z$64:$AB$639,3,0),"")</f>
        <v/>
      </c>
      <c r="N404" s="304" t="str">
        <f>IFERROR(VLOOKUP($C404&amp;H$401,$AC$64:$AD$639,2,0),"")</f>
        <v/>
      </c>
      <c r="O404" s="302" t="str">
        <f>IFERROR(VLOOKUP($C404&amp;I$401,$AC$64:$AD$639,2,0),"")</f>
        <v/>
      </c>
      <c r="P404" s="305" t="str">
        <f>""</f>
        <v/>
      </c>
      <c r="Q404" s="302" t="str">
        <f>IFERROR(VLOOKUP($C404&amp;K$401,$AC$64:$AD$639,2,0),"")</f>
        <v/>
      </c>
      <c r="R404" s="302" t="str">
        <f>IFERROR(VLOOKUP($C404&amp;L$401,$AC$64:$AD$639,2,0),"")</f>
        <v/>
      </c>
      <c r="S404" s="306" t="str">
        <f>IFERROR(VLOOKUP($C404&amp;M$401,$AC$64:$AD$639,2,0),"")</f>
        <v/>
      </c>
      <c r="T404" s="307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 : 2</v>
      </c>
      <c r="AC404" s="169" t="str">
        <f t="shared" si="139"/>
        <v/>
      </c>
      <c r="AD404" s="215" t="str">
        <f t="shared" si="140"/>
        <v/>
      </c>
      <c r="AE404" s="253"/>
      <c r="AF404" s="240"/>
      <c r="AG404" s="240"/>
      <c r="AH404" s="217" t="str">
        <f t="shared" si="141"/>
        <v>Team E2Team E6</v>
      </c>
    </row>
    <row r="405" spans="2:34" ht="12" customHeight="1" x14ac:dyDescent="0.2">
      <c r="B405" s="299" t="str">
        <f t="shared" si="165"/>
        <v/>
      </c>
      <c r="C405" s="300" t="str">
        <f t="shared" si="166"/>
        <v/>
      </c>
      <c r="D405" s="301" t="str">
        <f t="shared" si="167"/>
        <v/>
      </c>
      <c r="E405" s="302" t="str">
        <f t="shared" si="168"/>
        <v/>
      </c>
      <c r="F405" s="302" t="str">
        <f t="shared" si="169"/>
        <v/>
      </c>
      <c r="G405" s="303" t="str">
        <f t="shared" si="170"/>
        <v/>
      </c>
      <c r="H405" s="304" t="str">
        <f>IFERROR(VLOOKUP($C405&amp;H$401,$Z$64:$AB$639,3,0),"")</f>
        <v/>
      </c>
      <c r="I405" s="302" t="str">
        <f>IFERROR(VLOOKUP($C405&amp;I$401,$Z$64:$AB$639,3,0),"")</f>
        <v/>
      </c>
      <c r="J405" s="302" t="str">
        <f>IFERROR(VLOOKUP($C405&amp;J$401,$Z$64:$AB$639,3,0),"")</f>
        <v/>
      </c>
      <c r="K405" s="305" t="str">
        <f>""</f>
        <v/>
      </c>
      <c r="L405" s="302" t="str">
        <f>IFERROR(VLOOKUP($C405&amp;L$401,$Z$64:$AB$639,3,0),"")</f>
        <v/>
      </c>
      <c r="M405" s="306" t="str">
        <f>IFERROR(VLOOKUP($C405&amp;M$401,$Z$64:$AB$639,3,0),"")</f>
        <v/>
      </c>
      <c r="N405" s="304" t="str">
        <f>IFERROR(VLOOKUP($C405&amp;H$401,$AC$64:$AD$639,2,0),"")</f>
        <v/>
      </c>
      <c r="O405" s="302" t="str">
        <f>IFERROR(VLOOKUP($C405&amp;I$401,$AC$64:$AD$639,2,0),"")</f>
        <v/>
      </c>
      <c r="P405" s="302" t="str">
        <f>IFERROR(VLOOKUP($C405&amp;J$401,$AC$64:$AD$639,2,0),"")</f>
        <v/>
      </c>
      <c r="Q405" s="305" t="str">
        <f>""</f>
        <v/>
      </c>
      <c r="R405" s="302" t="str">
        <f>IFERROR(VLOOKUP($C405&amp;L$401,$AC$64:$AD$639,2,0),"")</f>
        <v/>
      </c>
      <c r="S405" s="306" t="str">
        <f>IFERROR(VLOOKUP($C405&amp;M$401,$AC$64:$AD$639,2,0),"")</f>
        <v/>
      </c>
      <c r="T405" s="307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 : 3</v>
      </c>
      <c r="AC405" s="169" t="str">
        <f t="shared" si="139"/>
        <v/>
      </c>
      <c r="AD405" s="215" t="str">
        <f t="shared" si="140"/>
        <v/>
      </c>
      <c r="AE405" s="253"/>
      <c r="AF405" s="240"/>
      <c r="AG405" s="240"/>
      <c r="AH405" s="217" t="str">
        <f t="shared" si="141"/>
        <v>Team F2Team F6</v>
      </c>
    </row>
    <row r="406" spans="2:34" ht="12" customHeight="1" x14ac:dyDescent="0.2">
      <c r="B406" s="299" t="str">
        <f t="shared" si="165"/>
        <v/>
      </c>
      <c r="C406" s="300" t="str">
        <f t="shared" si="166"/>
        <v/>
      </c>
      <c r="D406" s="301" t="str">
        <f t="shared" si="167"/>
        <v/>
      </c>
      <c r="E406" s="302" t="str">
        <f t="shared" si="168"/>
        <v/>
      </c>
      <c r="F406" s="302" t="str">
        <f t="shared" si="169"/>
        <v/>
      </c>
      <c r="G406" s="303" t="str">
        <f t="shared" si="170"/>
        <v/>
      </c>
      <c r="H406" s="304" t="str">
        <f>IFERROR(VLOOKUP($C406&amp;H$401,$Z$64:$AB$639,3,0),"")</f>
        <v/>
      </c>
      <c r="I406" s="302" t="str">
        <f>IFERROR(VLOOKUP($C406&amp;I$401,$Z$64:$AB$639,3,0),"")</f>
        <v/>
      </c>
      <c r="J406" s="302" t="str">
        <f>IFERROR(VLOOKUP($C406&amp;J$401,$Z$64:$AB$639,3,0),"")</f>
        <v/>
      </c>
      <c r="K406" s="302" t="str">
        <f>IFERROR(VLOOKUP($C406&amp;K$401,$Z$64:$AB$639,3,0),"")</f>
        <v/>
      </c>
      <c r="L406" s="305" t="str">
        <f>""</f>
        <v/>
      </c>
      <c r="M406" s="306" t="str">
        <f>IFERROR(VLOOKUP($C406&amp;M$401,$Z$64:$AB$639,3,0),"")</f>
        <v/>
      </c>
      <c r="N406" s="304" t="str">
        <f>IFERROR(VLOOKUP($C406&amp;H$401,$AC$64:$AD$639,2,0),"")</f>
        <v/>
      </c>
      <c r="O406" s="302" t="str">
        <f>IFERROR(VLOOKUP($C406&amp;I$401,$AC$64:$AD$639,2,0),"")</f>
        <v/>
      </c>
      <c r="P406" s="302" t="str">
        <f>IFERROR(VLOOKUP($C406&amp;J$401,$AC$64:$AD$639,2,0),"")</f>
        <v/>
      </c>
      <c r="Q406" s="302" t="str">
        <f>IFERROR(VLOOKUP($C406&amp;K$401,$AC$64:$AD$639,2,0),"")</f>
        <v/>
      </c>
      <c r="R406" s="305" t="str">
        <f>""</f>
        <v/>
      </c>
      <c r="S406" s="306" t="str">
        <f>IFERROR(VLOOKUP($C406&amp;M$401,$AC$64:$AD$639,2,0),"")</f>
        <v/>
      </c>
      <c r="T406" s="307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 : 3</v>
      </c>
      <c r="AC406" s="169" t="str">
        <f t="shared" si="139"/>
        <v/>
      </c>
      <c r="AD406" s="215" t="str">
        <f t="shared" si="140"/>
        <v/>
      </c>
      <c r="AE406" s="253"/>
      <c r="AF406" s="240"/>
      <c r="AG406" s="240"/>
      <c r="AH406" s="217" t="str">
        <f t="shared" si="141"/>
        <v>1. FC RiedwaldFC Barcelona</v>
      </c>
    </row>
    <row r="407" spans="2:34" ht="12" customHeight="1" thickBot="1" x14ac:dyDescent="0.25">
      <c r="B407" s="308" t="str">
        <f t="shared" si="165"/>
        <v/>
      </c>
      <c r="C407" s="309" t="str">
        <f t="shared" si="166"/>
        <v/>
      </c>
      <c r="D407" s="310" t="str">
        <f t="shared" si="167"/>
        <v/>
      </c>
      <c r="E407" s="311" t="str">
        <f t="shared" si="168"/>
        <v/>
      </c>
      <c r="F407" s="311" t="str">
        <f t="shared" si="169"/>
        <v/>
      </c>
      <c r="G407" s="312" t="str">
        <f t="shared" si="170"/>
        <v/>
      </c>
      <c r="H407" s="313" t="str">
        <f>IFERROR(VLOOKUP($C407&amp;H$401,$Z$64:$AB$639,3,0),"")</f>
        <v/>
      </c>
      <c r="I407" s="311" t="str">
        <f>IFERROR(VLOOKUP($C407&amp;I$401,$Z$64:$AB$639,3,0),"")</f>
        <v/>
      </c>
      <c r="J407" s="311" t="str">
        <f>IFERROR(VLOOKUP($C407&amp;J$401,$Z$64:$AB$639,3,0),"")</f>
        <v/>
      </c>
      <c r="K407" s="311" t="str">
        <f>IFERROR(VLOOKUP($C407&amp;K$401,$Z$64:$AB$639,3,0),"")</f>
        <v/>
      </c>
      <c r="L407" s="311" t="str">
        <f>IFERROR(VLOOKUP($C407&amp;L$401,$Z$64:$AB$639,3,0),"")</f>
        <v/>
      </c>
      <c r="M407" s="314" t="str">
        <f>""</f>
        <v/>
      </c>
      <c r="N407" s="313" t="str">
        <f>IFERROR(VLOOKUP($C407&amp;H$401,$AC$64:$AD$639,2,0),"")</f>
        <v/>
      </c>
      <c r="O407" s="311" t="str">
        <f>IFERROR(VLOOKUP($C407&amp;I$401,$AC$64:$AD$639,2,0),"")</f>
        <v/>
      </c>
      <c r="P407" s="311" t="str">
        <f>IFERROR(VLOOKUP($C407&amp;J$401,$AC$64:$AD$639,2,0),"")</f>
        <v/>
      </c>
      <c r="Q407" s="311" t="str">
        <f>IFERROR(VLOOKUP($C407&amp;K$401,$AC$64:$AD$639,2,0),"")</f>
        <v/>
      </c>
      <c r="R407" s="311" t="str">
        <f>IFERROR(VLOOKUP($C407&amp;L$401,$AC$64:$AD$639,2,0),"")</f>
        <v/>
      </c>
      <c r="S407" s="314" t="str">
        <f>""</f>
        <v/>
      </c>
      <c r="T407" s="315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 : 3</v>
      </c>
      <c r="AC407" s="169" t="str">
        <f t="shared" si="139"/>
        <v/>
      </c>
      <c r="AD407" s="215" t="str">
        <f t="shared" si="140"/>
        <v/>
      </c>
      <c r="AE407" s="253"/>
      <c r="AF407" s="240"/>
      <c r="AG407" s="240"/>
      <c r="AH407" s="217" t="str">
        <f t="shared" si="141"/>
        <v>SSV WildbachArsenal London</v>
      </c>
    </row>
    <row r="408" spans="2:34" ht="12" customHeight="1" thickTop="1" thickBot="1" x14ac:dyDescent="0.25">
      <c r="B408" s="316" t="str">
        <f>""</f>
        <v/>
      </c>
      <c r="C408" s="316" t="str">
        <f>""</f>
        <v/>
      </c>
      <c r="D408" s="316" t="str">
        <f>""</f>
        <v/>
      </c>
      <c r="E408" s="316" t="str">
        <f>""</f>
        <v/>
      </c>
      <c r="F408" s="316" t="str">
        <f>""</f>
        <v/>
      </c>
      <c r="G408" s="316" t="str">
        <f>""</f>
        <v/>
      </c>
      <c r="H408" s="317" t="str">
        <f>""</f>
        <v/>
      </c>
      <c r="I408" s="317" t="str">
        <f>""</f>
        <v/>
      </c>
      <c r="J408" s="317" t="str">
        <f>""</f>
        <v/>
      </c>
      <c r="K408" s="317" t="str">
        <f>""</f>
        <v/>
      </c>
      <c r="L408" s="317" t="str">
        <f>""</f>
        <v/>
      </c>
      <c r="M408" s="317" t="str">
        <f>""</f>
        <v/>
      </c>
      <c r="N408" s="318" t="str">
        <f>""</f>
        <v/>
      </c>
      <c r="O408" s="318" t="str">
        <f>""</f>
        <v/>
      </c>
      <c r="P408" s="318" t="str">
        <f>""</f>
        <v/>
      </c>
      <c r="Q408" s="318" t="str">
        <f>""</f>
        <v/>
      </c>
      <c r="R408" s="318" t="str">
        <f>""</f>
        <v/>
      </c>
      <c r="S408" s="318" t="str">
        <f>""</f>
        <v/>
      </c>
      <c r="T408" s="318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 : 3</v>
      </c>
      <c r="AC408" s="169" t="str">
        <f t="shared" si="139"/>
        <v/>
      </c>
      <c r="AD408" s="215" t="str">
        <f t="shared" si="140"/>
        <v/>
      </c>
      <c r="AE408" s="253"/>
      <c r="AF408" s="240"/>
      <c r="AG408" s="240"/>
      <c r="AH408" s="217" t="str">
        <f t="shared" si="141"/>
        <v>Kickers OffenbachBorussia Dortmund</v>
      </c>
    </row>
    <row r="409" spans="2:34" ht="12" customHeight="1" thickBot="1" x14ac:dyDescent="0.25">
      <c r="B409" s="318" t="str">
        <f>""</f>
        <v/>
      </c>
      <c r="C409" s="318" t="str">
        <f>""</f>
        <v/>
      </c>
      <c r="D409" s="318" t="str">
        <f>""</f>
        <v/>
      </c>
      <c r="E409" s="318" t="str">
        <f>""</f>
        <v/>
      </c>
      <c r="F409" s="318" t="str">
        <f>""</f>
        <v/>
      </c>
      <c r="G409" s="318" t="str">
        <f>""</f>
        <v/>
      </c>
      <c r="H409" s="319" t="str">
        <f t="shared" ref="H409:M409" si="172">IF(LEN(H410)&gt;$J$74,LEFT(H410,$J$74)&amp;".",H410)</f>
        <v/>
      </c>
      <c r="I409" s="320" t="str">
        <f t="shared" si="172"/>
        <v/>
      </c>
      <c r="J409" s="320" t="str">
        <f t="shared" si="172"/>
        <v/>
      </c>
      <c r="K409" s="320" t="str">
        <f t="shared" si="172"/>
        <v/>
      </c>
      <c r="L409" s="320" t="str">
        <f t="shared" si="172"/>
        <v/>
      </c>
      <c r="M409" s="321" t="str">
        <f t="shared" si="172"/>
        <v/>
      </c>
      <c r="N409" s="319" t="str">
        <f>H409</f>
        <v/>
      </c>
      <c r="O409" s="320" t="str">
        <f t="shared" ref="O409:S409" si="173">I409</f>
        <v/>
      </c>
      <c r="P409" s="320" t="str">
        <f t="shared" si="173"/>
        <v/>
      </c>
      <c r="Q409" s="320" t="str">
        <f t="shared" si="173"/>
        <v/>
      </c>
      <c r="R409" s="320" t="str">
        <f t="shared" si="173"/>
        <v/>
      </c>
      <c r="S409" s="321" t="str">
        <f t="shared" si="173"/>
        <v/>
      </c>
      <c r="T409" s="238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 : 3</v>
      </c>
      <c r="AC409" s="169" t="str">
        <f t="shared" si="139"/>
        <v/>
      </c>
      <c r="AD409" s="215" t="str">
        <f t="shared" si="140"/>
        <v/>
      </c>
      <c r="AE409" s="253"/>
      <c r="AF409" s="240"/>
      <c r="AG409" s="240"/>
      <c r="AH409" s="217" t="str">
        <f t="shared" si="141"/>
        <v>Team D1Team D3</v>
      </c>
    </row>
    <row r="410" spans="2:34" ht="12" customHeight="1" thickTop="1" thickBot="1" x14ac:dyDescent="0.25">
      <c r="B410" s="283" t="str">
        <f>""</f>
        <v/>
      </c>
      <c r="C410" s="284" t="s">
        <v>79</v>
      </c>
      <c r="D410" s="285" t="s">
        <v>97</v>
      </c>
      <c r="E410" s="286" t="s">
        <v>174</v>
      </c>
      <c r="F410" s="286" t="s">
        <v>175</v>
      </c>
      <c r="G410" s="287" t="s">
        <v>176</v>
      </c>
      <c r="H410" s="288" t="str">
        <f>C411</f>
        <v/>
      </c>
      <c r="I410" s="289" t="str">
        <f>C412</f>
        <v/>
      </c>
      <c r="J410" s="289" t="str">
        <f>C413</f>
        <v/>
      </c>
      <c r="K410" s="289" t="str">
        <f>C414</f>
        <v/>
      </c>
      <c r="L410" s="289" t="str">
        <f>C415</f>
        <v/>
      </c>
      <c r="M410" s="290" t="str">
        <f>C416</f>
        <v/>
      </c>
      <c r="N410" s="288" t="str">
        <f>C411</f>
        <v/>
      </c>
      <c r="O410" s="289" t="str">
        <f>C412</f>
        <v/>
      </c>
      <c r="P410" s="289" t="str">
        <f>C413</f>
        <v/>
      </c>
      <c r="Q410" s="289" t="str">
        <f>C414</f>
        <v/>
      </c>
      <c r="R410" s="289" t="str">
        <f>C415</f>
        <v/>
      </c>
      <c r="S410" s="290" t="str">
        <f>C416</f>
        <v/>
      </c>
      <c r="T410" s="238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 : 5</v>
      </c>
      <c r="AC410" s="169" t="str">
        <f t="shared" si="139"/>
        <v/>
      </c>
      <c r="AD410" s="215" t="str">
        <f t="shared" si="140"/>
        <v/>
      </c>
      <c r="AE410" s="253"/>
      <c r="AF410" s="240"/>
      <c r="AG410" s="240"/>
      <c r="AH410" s="217" t="str">
        <f t="shared" si="141"/>
        <v>Team E1Team E3</v>
      </c>
    </row>
    <row r="411" spans="2:34" ht="12" customHeight="1" x14ac:dyDescent="0.2">
      <c r="B411" s="291" t="str">
        <f t="shared" ref="B411:B416" si="174">IF($C411="","",INDEX($B$375:$B$383,MATCH($C411,$C$375:$C$383,0)))</f>
        <v/>
      </c>
      <c r="C411" s="292" t="str">
        <f t="shared" ref="C411:C416" si="175">IF($K$13=0,"",$AC4)</f>
        <v/>
      </c>
      <c r="D411" s="293" t="str">
        <f t="shared" ref="D411:D416" si="176">IF($C411="","",VLOOKUP($C411,$C$17:$AC$25,25,0))</f>
        <v/>
      </c>
      <c r="E411" s="294" t="str">
        <f t="shared" ref="E411:E416" si="177">IF($C411="","",VLOOKUP($C411,$C$17:$AC$25,26,0))</f>
        <v/>
      </c>
      <c r="F411" s="294" t="str">
        <f t="shared" ref="F411:F416" si="178">IF($C411="","",VLOOKUP($C411,$C$17:$AC$25,27,0))</f>
        <v/>
      </c>
      <c r="G411" s="295" t="str">
        <f t="shared" ref="G411:G416" si="179">IF($C411="","",VLOOKUP($C411,$C$81:$D$89,2,0))</f>
        <v/>
      </c>
      <c r="H411" s="296" t="str">
        <f>""</f>
        <v/>
      </c>
      <c r="I411" s="294" t="str">
        <f>IFERROR(VLOOKUP($C411&amp;I$410,$Z$64:$AB$639,3,0),"")</f>
        <v/>
      </c>
      <c r="J411" s="294" t="str">
        <f>IFERROR(VLOOKUP($C411&amp;J$410,$Z$64:$AB$639,3,0),"")</f>
        <v/>
      </c>
      <c r="K411" s="294" t="str">
        <f>IFERROR(VLOOKUP($C411&amp;K$410,$Z$64:$AB$639,3,0),"")</f>
        <v/>
      </c>
      <c r="L411" s="294" t="str">
        <f>IFERROR(VLOOKUP($C411&amp;L$410,$Z$64:$AB$639,3,0),"")</f>
        <v/>
      </c>
      <c r="M411" s="297" t="str">
        <f>IFERROR(VLOOKUP($C411&amp;M$410,$Z$64:$AB$639,3,0),"")</f>
        <v/>
      </c>
      <c r="N411" s="296" t="str">
        <f>""</f>
        <v/>
      </c>
      <c r="O411" s="294" t="str">
        <f>IFERROR(VLOOKUP($C411&amp;I$410,$AC$64:$AD$639,2,0),"")</f>
        <v/>
      </c>
      <c r="P411" s="294" t="str">
        <f>IFERROR(VLOOKUP($C411&amp;J$410,$AC$64:$AD$639,2,0),"")</f>
        <v/>
      </c>
      <c r="Q411" s="294" t="str">
        <f>IFERROR(VLOOKUP($C411&amp;K$410,$AC$64:$AD$639,2,0),"")</f>
        <v/>
      </c>
      <c r="R411" s="294" t="str">
        <f>IFERROR(VLOOKUP($C411&amp;L$410,$AC$64:$AD$639,2,0),"")</f>
        <v/>
      </c>
      <c r="S411" s="297" t="str">
        <f>IFERROR(VLOOKUP($C411&amp;M$410,$AC$64:$AD$639,2,0),"")</f>
        <v/>
      </c>
      <c r="T411" s="298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 : 6</v>
      </c>
      <c r="AC411" s="169" t="str">
        <f t="shared" si="139"/>
        <v/>
      </c>
      <c r="AD411" s="215" t="str">
        <f t="shared" si="140"/>
        <v/>
      </c>
      <c r="AE411" s="253"/>
      <c r="AF411" s="240"/>
      <c r="AG411" s="240"/>
      <c r="AH411" s="217" t="str">
        <f t="shared" si="141"/>
        <v>Team F1Team F3</v>
      </c>
    </row>
    <row r="412" spans="2:34" ht="12" customHeight="1" x14ac:dyDescent="0.2">
      <c r="B412" s="299" t="str">
        <f t="shared" si="174"/>
        <v/>
      </c>
      <c r="C412" s="300" t="str">
        <f t="shared" si="175"/>
        <v/>
      </c>
      <c r="D412" s="301" t="str">
        <f t="shared" si="176"/>
        <v/>
      </c>
      <c r="E412" s="302" t="str">
        <f t="shared" si="177"/>
        <v/>
      </c>
      <c r="F412" s="302" t="str">
        <f t="shared" si="178"/>
        <v/>
      </c>
      <c r="G412" s="303" t="str">
        <f t="shared" si="179"/>
        <v/>
      </c>
      <c r="H412" s="304" t="str">
        <f>IFERROR(VLOOKUP($C412&amp;H$410,$Z$64:$AB$639,3,0),"")</f>
        <v/>
      </c>
      <c r="I412" s="305" t="str">
        <f>""</f>
        <v/>
      </c>
      <c r="J412" s="302" t="str">
        <f>IFERROR(VLOOKUP($C412&amp;J$410,$Z$64:$AB$639,3,0),"")</f>
        <v/>
      </c>
      <c r="K412" s="302" t="str">
        <f>IFERROR(VLOOKUP($C412&amp;K$410,$Z$64:$AB$639,3,0),"")</f>
        <v/>
      </c>
      <c r="L412" s="302" t="str">
        <f>IFERROR(VLOOKUP($C412&amp;L$410,$Z$64:$AB$639,3,0),"")</f>
        <v/>
      </c>
      <c r="M412" s="306" t="str">
        <f>IFERROR(VLOOKUP($C412&amp;M$410,$Z$64:$AB$639,3,0),"")</f>
        <v/>
      </c>
      <c r="N412" s="304" t="str">
        <f>IFERROR(VLOOKUP($C412&amp;H$410,$AC$64:$AD$639,2,0),"")</f>
        <v/>
      </c>
      <c r="O412" s="305" t="str">
        <f>""</f>
        <v/>
      </c>
      <c r="P412" s="302" t="str">
        <f>IFERROR(VLOOKUP($C412&amp;J$410,$AC$64:$AD$639,2,0),"")</f>
        <v/>
      </c>
      <c r="Q412" s="302" t="str">
        <f>IFERROR(VLOOKUP($C412&amp;K$410,$AC$64:$AD$639,2,0),"")</f>
        <v/>
      </c>
      <c r="R412" s="302" t="str">
        <f>IFERROR(VLOOKUP($C412&amp;L$410,$AC$64:$AD$639,2,0),"")</f>
        <v/>
      </c>
      <c r="S412" s="306" t="str">
        <f>IFERROR(VLOOKUP($C412&amp;M$410,$AC$64:$AD$639,2,0),"")</f>
        <v/>
      </c>
      <c r="T412" s="307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 : 5</v>
      </c>
      <c r="AC412" s="169" t="str">
        <f t="shared" si="139"/>
        <v/>
      </c>
      <c r="AD412" s="215" t="str">
        <f t="shared" si="140"/>
        <v/>
      </c>
      <c r="AE412" s="253"/>
      <c r="AF412" s="240"/>
      <c r="AG412" s="240"/>
      <c r="AH412" s="217" t="str">
        <f t="shared" si="141"/>
        <v>Maibach 1822 eVEintracht Frankfurt</v>
      </c>
    </row>
    <row r="413" spans="2:34" ht="12" customHeight="1" x14ac:dyDescent="0.2">
      <c r="B413" s="299" t="str">
        <f t="shared" si="174"/>
        <v/>
      </c>
      <c r="C413" s="300" t="str">
        <f t="shared" si="175"/>
        <v/>
      </c>
      <c r="D413" s="301" t="str">
        <f t="shared" si="176"/>
        <v/>
      </c>
      <c r="E413" s="302" t="str">
        <f t="shared" si="177"/>
        <v/>
      </c>
      <c r="F413" s="302" t="str">
        <f t="shared" si="178"/>
        <v/>
      </c>
      <c r="G413" s="303" t="str">
        <f t="shared" si="179"/>
        <v/>
      </c>
      <c r="H413" s="304" t="str">
        <f>IFERROR(VLOOKUP($C413&amp;H$410,$Z$64:$AB$639,3,0),"")</f>
        <v/>
      </c>
      <c r="I413" s="302" t="str">
        <f>IFERROR(VLOOKUP($C413&amp;I$410,$Z$64:$AB$639,3,0),"")</f>
        <v/>
      </c>
      <c r="J413" s="305" t="str">
        <f>""</f>
        <v/>
      </c>
      <c r="K413" s="302" t="str">
        <f>IFERROR(VLOOKUP($C413&amp;K$410,$Z$64:$AB$639,3,0),"")</f>
        <v/>
      </c>
      <c r="L413" s="302" t="str">
        <f>IFERROR(VLOOKUP($C413&amp;L$410,$Z$64:$AB$639,3,0),"")</f>
        <v/>
      </c>
      <c r="M413" s="306" t="str">
        <f>IFERROR(VLOOKUP($C413&amp;M$410,$Z$64:$AB$639,3,0),"")</f>
        <v/>
      </c>
      <c r="N413" s="304" t="str">
        <f>IFERROR(VLOOKUP($C413&amp;H$410,$AC$64:$AD$639,2,0),"")</f>
        <v/>
      </c>
      <c r="O413" s="302" t="str">
        <f>IFERROR(VLOOKUP($C413&amp;I$410,$AC$64:$AD$639,2,0),"")</f>
        <v/>
      </c>
      <c r="P413" s="305" t="str">
        <f>""</f>
        <v/>
      </c>
      <c r="Q413" s="302" t="str">
        <f>IFERROR(VLOOKUP($C413&amp;K$410,$AC$64:$AD$639,2,0),"")</f>
        <v/>
      </c>
      <c r="R413" s="302" t="str">
        <f>IFERROR(VLOOKUP($C413&amp;L$410,$AC$64:$AD$639,2,0),"")</f>
        <v/>
      </c>
      <c r="S413" s="306" t="str">
        <f>IFERROR(VLOOKUP($C413&amp;M$410,$AC$64:$AD$639,2,0),"")</f>
        <v/>
      </c>
      <c r="T413" s="307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 : 4</v>
      </c>
      <c r="AC413" s="169" t="str">
        <f t="shared" si="139"/>
        <v/>
      </c>
      <c r="AD413" s="215" t="str">
        <f t="shared" si="140"/>
        <v/>
      </c>
      <c r="AE413" s="253"/>
      <c r="AF413" s="240"/>
      <c r="AG413" s="240"/>
      <c r="AH413" s="217" t="str">
        <f t="shared" si="141"/>
        <v>FC GrönlingenManchester City</v>
      </c>
    </row>
    <row r="414" spans="2:34" ht="12" customHeight="1" x14ac:dyDescent="0.2">
      <c r="B414" s="299" t="str">
        <f t="shared" si="174"/>
        <v/>
      </c>
      <c r="C414" s="300" t="str">
        <f t="shared" si="175"/>
        <v/>
      </c>
      <c r="D414" s="301" t="str">
        <f t="shared" si="176"/>
        <v/>
      </c>
      <c r="E414" s="302" t="str">
        <f t="shared" si="177"/>
        <v/>
      </c>
      <c r="F414" s="302" t="str">
        <f t="shared" si="178"/>
        <v/>
      </c>
      <c r="G414" s="303" t="str">
        <f t="shared" si="179"/>
        <v/>
      </c>
      <c r="H414" s="304" t="str">
        <f>IFERROR(VLOOKUP($C414&amp;H$410,$Z$64:$AB$639,3,0),"")</f>
        <v/>
      </c>
      <c r="I414" s="302" t="str">
        <f>IFERROR(VLOOKUP($C414&amp;I$410,$Z$64:$AB$639,3,0),"")</f>
        <v/>
      </c>
      <c r="J414" s="302" t="str">
        <f>IFERROR(VLOOKUP($C414&amp;J$410,$Z$64:$AB$639,3,0),"")</f>
        <v/>
      </c>
      <c r="K414" s="305" t="str">
        <f>""</f>
        <v/>
      </c>
      <c r="L414" s="302" t="str">
        <f>IFERROR(VLOOKUP($C414&amp;L$410,$Z$64:$AB$639,3,0),"")</f>
        <v/>
      </c>
      <c r="M414" s="306" t="str">
        <f>IFERROR(VLOOKUP($C414&amp;M$410,$Z$64:$AB$639,3,0),"")</f>
        <v/>
      </c>
      <c r="N414" s="304" t="str">
        <f>IFERROR(VLOOKUP($C414&amp;H$410,$AC$64:$AD$639,2,0),"")</f>
        <v/>
      </c>
      <c r="O414" s="302" t="str">
        <f>IFERROR(VLOOKUP($C414&amp;I$410,$AC$64:$AD$639,2,0),"")</f>
        <v/>
      </c>
      <c r="P414" s="302" t="str">
        <f>IFERROR(VLOOKUP($C414&amp;J$410,$AC$64:$AD$639,2,0),"")</f>
        <v/>
      </c>
      <c r="Q414" s="305" t="str">
        <f>""</f>
        <v/>
      </c>
      <c r="R414" s="302" t="str">
        <f>IFERROR(VLOOKUP($C414&amp;L$410,$AC$64:$AD$639,2,0),"")</f>
        <v/>
      </c>
      <c r="S414" s="306" t="str">
        <f>IFERROR(VLOOKUP($C414&amp;M$410,$AC$64:$AD$639,2,0),"")</f>
        <v/>
      </c>
      <c r="T414" s="307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 : 3</v>
      </c>
      <c r="AC414" s="169" t="str">
        <f t="shared" si="139"/>
        <v/>
      </c>
      <c r="AD414" s="215" t="str">
        <f t="shared" si="140"/>
        <v/>
      </c>
      <c r="AE414" s="253"/>
      <c r="AF414" s="240"/>
      <c r="AG414" s="240"/>
      <c r="AH414" s="217" t="str">
        <f t="shared" si="141"/>
        <v>HSVSSV Wildeck</v>
      </c>
    </row>
    <row r="415" spans="2:34" ht="12" customHeight="1" x14ac:dyDescent="0.2">
      <c r="B415" s="299" t="str">
        <f t="shared" si="174"/>
        <v/>
      </c>
      <c r="C415" s="300" t="str">
        <f t="shared" si="175"/>
        <v/>
      </c>
      <c r="D415" s="301" t="str">
        <f t="shared" si="176"/>
        <v/>
      </c>
      <c r="E415" s="302" t="str">
        <f t="shared" si="177"/>
        <v/>
      </c>
      <c r="F415" s="302" t="str">
        <f t="shared" si="178"/>
        <v/>
      </c>
      <c r="G415" s="303" t="str">
        <f t="shared" si="179"/>
        <v/>
      </c>
      <c r="H415" s="304" t="str">
        <f>IFERROR(VLOOKUP($C415&amp;H$410,$Z$64:$AB$639,3,0),"")</f>
        <v/>
      </c>
      <c r="I415" s="302" t="str">
        <f>IFERROR(VLOOKUP($C415&amp;I$410,$Z$64:$AB$639,3,0),"")</f>
        <v/>
      </c>
      <c r="J415" s="302" t="str">
        <f>IFERROR(VLOOKUP($C415&amp;J$410,$Z$64:$AB$639,3,0),"")</f>
        <v/>
      </c>
      <c r="K415" s="302" t="str">
        <f>IFERROR(VLOOKUP($C415&amp;K$410,$Z$64:$AB$639,3,0),"")</f>
        <v/>
      </c>
      <c r="L415" s="305" t="str">
        <f>""</f>
        <v/>
      </c>
      <c r="M415" s="306" t="str">
        <f>IFERROR(VLOOKUP($C415&amp;M$410,$Z$64:$AB$639,3,0),"")</f>
        <v/>
      </c>
      <c r="N415" s="304" t="str">
        <f>IFERROR(VLOOKUP($C415&amp;H$410,$AC$64:$AD$639,2,0),"")</f>
        <v/>
      </c>
      <c r="O415" s="302" t="str">
        <f>IFERROR(VLOOKUP($C415&amp;I$410,$AC$64:$AD$639,2,0),"")</f>
        <v/>
      </c>
      <c r="P415" s="302" t="str">
        <f>IFERROR(VLOOKUP($C415&amp;J$410,$AC$64:$AD$639,2,0),"")</f>
        <v/>
      </c>
      <c r="Q415" s="302" t="str">
        <f>IFERROR(VLOOKUP($C415&amp;K$410,$AC$64:$AD$639,2,0),"")</f>
        <v/>
      </c>
      <c r="R415" s="305" t="str">
        <f>""</f>
        <v/>
      </c>
      <c r="S415" s="306" t="str">
        <f>IFERROR(VLOOKUP($C415&amp;M$410,$AC$64:$AD$639,2,0),"")</f>
        <v/>
      </c>
      <c r="T415" s="307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 : 5</v>
      </c>
      <c r="AC415" s="169" t="str">
        <f t="shared" si="139"/>
        <v/>
      </c>
      <c r="AD415" s="215" t="str">
        <f t="shared" si="140"/>
        <v/>
      </c>
      <c r="AE415" s="253"/>
      <c r="AF415" s="240"/>
      <c r="AG415" s="240"/>
      <c r="AH415" s="217" t="str">
        <f t="shared" si="141"/>
        <v>Team D4Team D2</v>
      </c>
    </row>
    <row r="416" spans="2:34" ht="12" customHeight="1" thickBot="1" x14ac:dyDescent="0.25">
      <c r="B416" s="308" t="str">
        <f t="shared" si="174"/>
        <v/>
      </c>
      <c r="C416" s="309" t="str">
        <f t="shared" si="175"/>
        <v/>
      </c>
      <c r="D416" s="310" t="str">
        <f t="shared" si="176"/>
        <v/>
      </c>
      <c r="E416" s="311" t="str">
        <f t="shared" si="177"/>
        <v/>
      </c>
      <c r="F416" s="311" t="str">
        <f t="shared" si="178"/>
        <v/>
      </c>
      <c r="G416" s="312" t="str">
        <f t="shared" si="179"/>
        <v/>
      </c>
      <c r="H416" s="313" t="str">
        <f>IFERROR(VLOOKUP($C416&amp;H$410,$Z$64:$AB$639,3,0),"")</f>
        <v/>
      </c>
      <c r="I416" s="311" t="str">
        <f>IFERROR(VLOOKUP($C416&amp;I$410,$Z$64:$AB$639,3,0),"")</f>
        <v/>
      </c>
      <c r="J416" s="311" t="str">
        <f>IFERROR(VLOOKUP($C416&amp;J$410,$Z$64:$AB$639,3,0),"")</f>
        <v/>
      </c>
      <c r="K416" s="311" t="str">
        <f>IFERROR(VLOOKUP($C416&amp;K$410,$Z$64:$AB$639,3,0),"")</f>
        <v/>
      </c>
      <c r="L416" s="311" t="str">
        <f>IFERROR(VLOOKUP($C416&amp;L$410,$Z$64:$AB$639,3,0),"")</f>
        <v/>
      </c>
      <c r="M416" s="314" t="str">
        <f>""</f>
        <v/>
      </c>
      <c r="N416" s="313" t="str">
        <f>IFERROR(VLOOKUP($C416&amp;H$410,$AC$64:$AD$639,2,0),"")</f>
        <v/>
      </c>
      <c r="O416" s="311" t="str">
        <f>IFERROR(VLOOKUP($C416&amp;I$410,$AC$64:$AD$639,2,0),"")</f>
        <v/>
      </c>
      <c r="P416" s="311" t="str">
        <f>IFERROR(VLOOKUP($C416&amp;J$410,$AC$64:$AD$639,2,0),"")</f>
        <v/>
      </c>
      <c r="Q416" s="311" t="str">
        <f>IFERROR(VLOOKUP($C416&amp;K$410,$AC$64:$AD$639,2,0),"")</f>
        <v/>
      </c>
      <c r="R416" s="311" t="str">
        <f>IFERROR(VLOOKUP($C416&amp;L$410,$AC$64:$AD$639,2,0),"")</f>
        <v/>
      </c>
      <c r="S416" s="314" t="str">
        <f>""</f>
        <v/>
      </c>
      <c r="T416" s="315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 : 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3"/>
      <c r="AF416" s="240"/>
      <c r="AG416" s="240"/>
      <c r="AH416" s="217" t="str">
        <f t="shared" si="141"/>
        <v>Team E4Team E2</v>
      </c>
    </row>
    <row r="417" spans="2:34" ht="12" customHeight="1" thickTop="1" thickBot="1" x14ac:dyDescent="0.25">
      <c r="B417" s="316" t="str">
        <f>""</f>
        <v/>
      </c>
      <c r="C417" s="316" t="str">
        <f>""</f>
        <v/>
      </c>
      <c r="D417" s="316" t="str">
        <f>""</f>
        <v/>
      </c>
      <c r="E417" s="316" t="str">
        <f>""</f>
        <v/>
      </c>
      <c r="F417" s="316" t="str">
        <f>""</f>
        <v/>
      </c>
      <c r="G417" s="316" t="str">
        <f>""</f>
        <v/>
      </c>
      <c r="H417" s="317" t="str">
        <f>""</f>
        <v/>
      </c>
      <c r="I417" s="317" t="str">
        <f>""</f>
        <v/>
      </c>
      <c r="J417" s="317" t="str">
        <f>""</f>
        <v/>
      </c>
      <c r="K417" s="317" t="str">
        <f>""</f>
        <v/>
      </c>
      <c r="L417" s="317" t="str">
        <f>""</f>
        <v/>
      </c>
      <c r="M417" s="317" t="str">
        <f>""</f>
        <v/>
      </c>
      <c r="N417" s="318" t="str">
        <f>""</f>
        <v/>
      </c>
      <c r="O417" s="318" t="str">
        <f>""</f>
        <v/>
      </c>
      <c r="P417" s="318" t="str">
        <f>""</f>
        <v/>
      </c>
      <c r="Q417" s="318" t="str">
        <f>""</f>
        <v/>
      </c>
      <c r="R417" s="318" t="str">
        <f>""</f>
        <v/>
      </c>
      <c r="S417" s="318" t="str">
        <f>""</f>
        <v/>
      </c>
      <c r="T417" s="318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 : 1</v>
      </c>
      <c r="AC417" s="169" t="str">
        <f t="shared" si="184"/>
        <v/>
      </c>
      <c r="AD417" s="215" t="str">
        <f t="shared" si="185"/>
        <v/>
      </c>
      <c r="AE417" s="253"/>
      <c r="AF417" s="240"/>
      <c r="AG417" s="240"/>
      <c r="AH417" s="217" t="str">
        <f t="shared" si="141"/>
        <v>Team F4Team F2</v>
      </c>
    </row>
    <row r="418" spans="2:34" ht="12" customHeight="1" thickBot="1" x14ac:dyDescent="0.25">
      <c r="B418" s="318" t="str">
        <f>""</f>
        <v/>
      </c>
      <c r="C418" s="318" t="str">
        <f>""</f>
        <v/>
      </c>
      <c r="D418" s="318" t="str">
        <f>""</f>
        <v/>
      </c>
      <c r="E418" s="318" t="str">
        <f>""</f>
        <v/>
      </c>
      <c r="F418" s="318" t="str">
        <f>""</f>
        <v/>
      </c>
      <c r="G418" s="318" t="str">
        <f>""</f>
        <v/>
      </c>
      <c r="H418" s="319" t="str">
        <f t="shared" ref="H418:M418" si="186">IF(LEN(H419)&gt;$J$74,LEFT(H419,$J$74)&amp;".",H419)</f>
        <v/>
      </c>
      <c r="I418" s="320" t="str">
        <f t="shared" si="186"/>
        <v/>
      </c>
      <c r="J418" s="320" t="str">
        <f t="shared" si="186"/>
        <v/>
      </c>
      <c r="K418" s="320" t="str">
        <f t="shared" si="186"/>
        <v/>
      </c>
      <c r="L418" s="320" t="str">
        <f t="shared" si="186"/>
        <v/>
      </c>
      <c r="M418" s="321" t="str">
        <f t="shared" si="186"/>
        <v/>
      </c>
      <c r="N418" s="319" t="str">
        <f>H418</f>
        <v/>
      </c>
      <c r="O418" s="320" t="str">
        <f t="shared" ref="O418:S418" si="187">I418</f>
        <v/>
      </c>
      <c r="P418" s="320" t="str">
        <f t="shared" si="187"/>
        <v/>
      </c>
      <c r="Q418" s="320" t="str">
        <f t="shared" si="187"/>
        <v/>
      </c>
      <c r="R418" s="320" t="str">
        <f t="shared" si="187"/>
        <v/>
      </c>
      <c r="S418" s="321" t="str">
        <f t="shared" si="187"/>
        <v/>
      </c>
      <c r="T418" s="238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 : 2</v>
      </c>
      <c r="AC418" s="169" t="str">
        <f t="shared" si="184"/>
        <v/>
      </c>
      <c r="AD418" s="215" t="str">
        <f t="shared" si="185"/>
        <v/>
      </c>
      <c r="AE418" s="253"/>
      <c r="AF418" s="240"/>
      <c r="AG418" s="240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83" t="str">
        <f>""</f>
        <v/>
      </c>
      <c r="C419" s="284" t="s">
        <v>79</v>
      </c>
      <c r="D419" s="285" t="s">
        <v>97</v>
      </c>
      <c r="E419" s="286" t="s">
        <v>174</v>
      </c>
      <c r="F419" s="286" t="s">
        <v>175</v>
      </c>
      <c r="G419" s="287" t="s">
        <v>176</v>
      </c>
      <c r="H419" s="288" t="str">
        <f>C420</f>
        <v/>
      </c>
      <c r="I419" s="289" t="str">
        <f>C421</f>
        <v/>
      </c>
      <c r="J419" s="289" t="str">
        <f>C422</f>
        <v/>
      </c>
      <c r="K419" s="289" t="str">
        <f>C423</f>
        <v/>
      </c>
      <c r="L419" s="289" t="str">
        <f>C424</f>
        <v/>
      </c>
      <c r="M419" s="290" t="str">
        <f>C425</f>
        <v/>
      </c>
      <c r="N419" s="288" t="str">
        <f>C420</f>
        <v/>
      </c>
      <c r="O419" s="289" t="str">
        <f>C421</f>
        <v/>
      </c>
      <c r="P419" s="289" t="str">
        <f>C422</f>
        <v/>
      </c>
      <c r="Q419" s="289" t="str">
        <f>C423</f>
        <v/>
      </c>
      <c r="R419" s="289" t="str">
        <f>C424</f>
        <v/>
      </c>
      <c r="S419" s="290" t="str">
        <f>C425</f>
        <v/>
      </c>
      <c r="T419" s="238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 : 4</v>
      </c>
      <c r="AC419" s="169" t="str">
        <f t="shared" si="184"/>
        <v/>
      </c>
      <c r="AD419" s="215" t="str">
        <f t="shared" si="185"/>
        <v/>
      </c>
      <c r="AE419" s="253"/>
      <c r="AF419" s="240"/>
      <c r="AG419" s="240"/>
      <c r="AH419" s="217" t="str">
        <f t="shared" si="188"/>
        <v>Lok LeipzigSC Waldbach</v>
      </c>
    </row>
    <row r="420" spans="2:34" ht="12" customHeight="1" x14ac:dyDescent="0.2">
      <c r="B420" s="291" t="str">
        <f t="shared" ref="B420:B425" si="189">IF($C420="","",INDEX($B$375:$B$383,MATCH($C420,$C$375:$C$383,0)))</f>
        <v/>
      </c>
      <c r="C420" s="292" t="str">
        <f t="shared" ref="C420:C425" si="190">IF($K$13=0,"",$AH4)</f>
        <v/>
      </c>
      <c r="D420" s="293" t="str">
        <f t="shared" ref="D420:D425" si="191">IF($C420="","",VLOOKUP($C420,$C$17:$AC$25,25,0))</f>
        <v/>
      </c>
      <c r="E420" s="294" t="str">
        <f t="shared" ref="E420:E425" si="192">IF($C420="","",VLOOKUP($C420,$C$17:$AC$25,26,0))</f>
        <v/>
      </c>
      <c r="F420" s="294" t="str">
        <f t="shared" ref="F420:F425" si="193">IF($C420="","",VLOOKUP($C420,$C$17:$AC$25,27,0))</f>
        <v/>
      </c>
      <c r="G420" s="295" t="str">
        <f t="shared" ref="G420:G425" si="194">IF($C420="","",VLOOKUP($C420,$C$81:$D$89,2,0))</f>
        <v/>
      </c>
      <c r="H420" s="296" t="str">
        <f>""</f>
        <v/>
      </c>
      <c r="I420" s="294" t="str">
        <f>IFERROR(VLOOKUP($C420&amp;I$419,$Z$64:$AB$639,3,0),"")</f>
        <v/>
      </c>
      <c r="J420" s="294" t="str">
        <f>IFERROR(VLOOKUP($C420&amp;J$419,$Z$64:$AB$639,3,0),"")</f>
        <v/>
      </c>
      <c r="K420" s="294" t="str">
        <f>IFERROR(VLOOKUP($C420&amp;K$419,$Z$64:$AB$639,3,0),"")</f>
        <v/>
      </c>
      <c r="L420" s="294" t="str">
        <f>IFERROR(VLOOKUP($C420&amp;L$419,$Z$64:$AB$639,3,0),"")</f>
        <v/>
      </c>
      <c r="M420" s="297" t="str">
        <f>IFERROR(VLOOKUP($C420&amp;M$419,$Z$64:$AB$639,3,0),"")</f>
        <v/>
      </c>
      <c r="N420" s="296" t="str">
        <f>""</f>
        <v/>
      </c>
      <c r="O420" s="294" t="str">
        <f>IFERROR(VLOOKUP($C420&amp;I$419,$AC$64:$AD$639,2,0),"")</f>
        <v/>
      </c>
      <c r="P420" s="294" t="str">
        <f>IFERROR(VLOOKUP($C420&amp;J$419,$AC$64:$AD$639,2,0),"")</f>
        <v/>
      </c>
      <c r="Q420" s="294" t="str">
        <f>IFERROR(VLOOKUP($C420&amp;K$419,$AC$64:$AD$639,2,0),"")</f>
        <v/>
      </c>
      <c r="R420" s="294" t="str">
        <f>IFERROR(VLOOKUP($C420&amp;L$419,$AC$64:$AD$639,2,0),"")</f>
        <v/>
      </c>
      <c r="S420" s="297" t="str">
        <f>IFERROR(VLOOKUP($C420&amp;M$419,$AC$64:$AD$639,2,0),"")</f>
        <v/>
      </c>
      <c r="T420" s="298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 : 0</v>
      </c>
      <c r="AC420" s="169" t="str">
        <f t="shared" si="184"/>
        <v/>
      </c>
      <c r="AD420" s="215" t="str">
        <f t="shared" si="185"/>
        <v/>
      </c>
      <c r="AE420" s="253"/>
      <c r="AF420" s="240"/>
      <c r="AG420" s="240"/>
      <c r="AH420" s="217" t="str">
        <f t="shared" si="188"/>
        <v>FC BrüggeFV Lübeck</v>
      </c>
    </row>
    <row r="421" spans="2:34" ht="12" customHeight="1" x14ac:dyDescent="0.2">
      <c r="B421" s="299" t="str">
        <f t="shared" si="189"/>
        <v/>
      </c>
      <c r="C421" s="300" t="str">
        <f t="shared" si="190"/>
        <v/>
      </c>
      <c r="D421" s="301" t="str">
        <f t="shared" si="191"/>
        <v/>
      </c>
      <c r="E421" s="302" t="str">
        <f t="shared" si="192"/>
        <v/>
      </c>
      <c r="F421" s="302" t="str">
        <f t="shared" si="193"/>
        <v/>
      </c>
      <c r="G421" s="303" t="str">
        <f t="shared" si="194"/>
        <v/>
      </c>
      <c r="H421" s="304" t="str">
        <f>IFERROR(VLOOKUP($C421&amp;H$419,$Z$64:$AB$639,3,0),"")</f>
        <v/>
      </c>
      <c r="I421" s="305" t="str">
        <f>""</f>
        <v/>
      </c>
      <c r="J421" s="302" t="str">
        <f>IFERROR(VLOOKUP($C421&amp;J$419,$Z$64:$AB$639,3,0),"")</f>
        <v/>
      </c>
      <c r="K421" s="302" t="str">
        <f>IFERROR(VLOOKUP($C421&amp;K$419,$Z$64:$AB$639,3,0),"")</f>
        <v/>
      </c>
      <c r="L421" s="302" t="str">
        <f>IFERROR(VLOOKUP($C421&amp;L$419,$Z$64:$AB$639,3,0),"")</f>
        <v/>
      </c>
      <c r="M421" s="306" t="str">
        <f>IFERROR(VLOOKUP($C421&amp;M$419,$Z$64:$AB$639,3,0),"")</f>
        <v/>
      </c>
      <c r="N421" s="304" t="str">
        <f>IFERROR(VLOOKUP($C421&amp;H$419,$AC$64:$AD$639,2,0),"")</f>
        <v/>
      </c>
      <c r="O421" s="305" t="str">
        <f>""</f>
        <v/>
      </c>
      <c r="P421" s="302" t="str">
        <f>IFERROR(VLOOKUP($C421&amp;J$419,$AC$64:$AD$639,2,0),"")</f>
        <v/>
      </c>
      <c r="Q421" s="302" t="str">
        <f>IFERROR(VLOOKUP($C421&amp;K$419,$AC$64:$AD$639,2,0),"")</f>
        <v/>
      </c>
      <c r="R421" s="302" t="str">
        <f>IFERROR(VLOOKUP($C421&amp;L$419,$AC$64:$AD$639,2,0),"")</f>
        <v/>
      </c>
      <c r="S421" s="306" t="str">
        <f>IFERROR(VLOOKUP($C421&amp;M$419,$AC$64:$AD$639,2,0),"")</f>
        <v/>
      </c>
      <c r="T421" s="307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 : 2</v>
      </c>
      <c r="AC421" s="169" t="str">
        <f t="shared" si="184"/>
        <v/>
      </c>
      <c r="AD421" s="215" t="str">
        <f t="shared" si="185"/>
        <v/>
      </c>
      <c r="AE421" s="253"/>
      <c r="AF421" s="240"/>
      <c r="AG421" s="240"/>
      <c r="AH421" s="217" t="str">
        <f t="shared" si="188"/>
        <v>Team D6Team D5</v>
      </c>
    </row>
    <row r="422" spans="2:34" ht="12" customHeight="1" x14ac:dyDescent="0.2">
      <c r="B422" s="299" t="str">
        <f t="shared" si="189"/>
        <v/>
      </c>
      <c r="C422" s="300" t="str">
        <f t="shared" si="190"/>
        <v/>
      </c>
      <c r="D422" s="301" t="str">
        <f t="shared" si="191"/>
        <v/>
      </c>
      <c r="E422" s="302" t="str">
        <f t="shared" si="192"/>
        <v/>
      </c>
      <c r="F422" s="302" t="str">
        <f t="shared" si="193"/>
        <v/>
      </c>
      <c r="G422" s="303" t="str">
        <f t="shared" si="194"/>
        <v/>
      </c>
      <c r="H422" s="304" t="str">
        <f>IFERROR(VLOOKUP($C422&amp;H$419,$Z$64:$AB$639,3,0),"")</f>
        <v/>
      </c>
      <c r="I422" s="302" t="str">
        <f>IFERROR(VLOOKUP($C422&amp;I$419,$Z$64:$AB$639,3,0),"")</f>
        <v/>
      </c>
      <c r="J422" s="305" t="str">
        <f>""</f>
        <v/>
      </c>
      <c r="K422" s="302" t="str">
        <f>IFERROR(VLOOKUP($C422&amp;K$419,$Z$64:$AB$639,3,0),"")</f>
        <v/>
      </c>
      <c r="L422" s="302" t="str">
        <f>IFERROR(VLOOKUP($C422&amp;L$419,$Z$64:$AB$639,3,0),"")</f>
        <v/>
      </c>
      <c r="M422" s="306" t="str">
        <f>IFERROR(VLOOKUP($C422&amp;M$419,$Z$64:$AB$639,3,0),"")</f>
        <v/>
      </c>
      <c r="N422" s="304" t="str">
        <f>IFERROR(VLOOKUP($C422&amp;H$419,$AC$64:$AD$639,2,0),"")</f>
        <v/>
      </c>
      <c r="O422" s="302" t="str">
        <f>IFERROR(VLOOKUP($C422&amp;I$419,$AC$64:$AD$639,2,0),"")</f>
        <v/>
      </c>
      <c r="P422" s="305" t="str">
        <f>""</f>
        <v/>
      </c>
      <c r="Q422" s="302" t="str">
        <f>IFERROR(VLOOKUP($C422&amp;K$419,$AC$64:$AD$639,2,0),"")</f>
        <v/>
      </c>
      <c r="R422" s="302" t="str">
        <f>IFERROR(VLOOKUP($C422&amp;L$419,$AC$64:$AD$639,2,0),"")</f>
        <v/>
      </c>
      <c r="S422" s="306" t="str">
        <f>IFERROR(VLOOKUP($C422&amp;M$419,$AC$64:$AD$639,2,0),"")</f>
        <v/>
      </c>
      <c r="T422" s="307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 : 3</v>
      </c>
      <c r="AC422" s="169" t="str">
        <f t="shared" si="184"/>
        <v/>
      </c>
      <c r="AD422" s="215" t="str">
        <f t="shared" si="185"/>
        <v/>
      </c>
      <c r="AE422" s="253"/>
      <c r="AF422" s="240"/>
      <c r="AG422" s="240"/>
      <c r="AH422" s="217" t="str">
        <f t="shared" si="188"/>
        <v>Team E6Team E5</v>
      </c>
    </row>
    <row r="423" spans="2:34" ht="12" customHeight="1" x14ac:dyDescent="0.2">
      <c r="B423" s="299" t="str">
        <f t="shared" si="189"/>
        <v/>
      </c>
      <c r="C423" s="300" t="str">
        <f t="shared" si="190"/>
        <v/>
      </c>
      <c r="D423" s="301" t="str">
        <f t="shared" si="191"/>
        <v/>
      </c>
      <c r="E423" s="302" t="str">
        <f t="shared" si="192"/>
        <v/>
      </c>
      <c r="F423" s="302" t="str">
        <f t="shared" si="193"/>
        <v/>
      </c>
      <c r="G423" s="303" t="str">
        <f t="shared" si="194"/>
        <v/>
      </c>
      <c r="H423" s="304" t="str">
        <f>IFERROR(VLOOKUP($C423&amp;H$419,$Z$64:$AB$639,3,0),"")</f>
        <v/>
      </c>
      <c r="I423" s="302" t="str">
        <f>IFERROR(VLOOKUP($C423&amp;I$419,$Z$64:$AB$639,3,0),"")</f>
        <v/>
      </c>
      <c r="J423" s="302" t="str">
        <f>IFERROR(VLOOKUP($C423&amp;J$419,$Z$64:$AB$639,3,0),"")</f>
        <v/>
      </c>
      <c r="K423" s="305" t="str">
        <f>""</f>
        <v/>
      </c>
      <c r="L423" s="302" t="str">
        <f>IFERROR(VLOOKUP($C423&amp;L$419,$Z$64:$AB$639,3,0),"")</f>
        <v/>
      </c>
      <c r="M423" s="306" t="str">
        <f>IFERROR(VLOOKUP($C423&amp;M$419,$Z$64:$AB$639,3,0),"")</f>
        <v/>
      </c>
      <c r="N423" s="304" t="str">
        <f>IFERROR(VLOOKUP($C423&amp;H$419,$AC$64:$AD$639,2,0),"")</f>
        <v/>
      </c>
      <c r="O423" s="302" t="str">
        <f>IFERROR(VLOOKUP($C423&amp;I$419,$AC$64:$AD$639,2,0),"")</f>
        <v/>
      </c>
      <c r="P423" s="302" t="str">
        <f>IFERROR(VLOOKUP($C423&amp;J$419,$AC$64:$AD$639,2,0),"")</f>
        <v/>
      </c>
      <c r="Q423" s="305" t="str">
        <f>""</f>
        <v/>
      </c>
      <c r="R423" s="302" t="str">
        <f>IFERROR(VLOOKUP($C423&amp;L$419,$AC$64:$AD$639,2,0),"")</f>
        <v/>
      </c>
      <c r="S423" s="306" t="str">
        <f>IFERROR(VLOOKUP($C423&amp;M$419,$AC$64:$AD$639,2,0),"")</f>
        <v/>
      </c>
      <c r="T423" s="307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 : 0</v>
      </c>
      <c r="AC423" s="169" t="str">
        <f t="shared" si="184"/>
        <v/>
      </c>
      <c r="AD423" s="215" t="str">
        <f t="shared" si="185"/>
        <v/>
      </c>
      <c r="AE423" s="253"/>
      <c r="AF423" s="240"/>
      <c r="AG423" s="240"/>
      <c r="AH423" s="217" t="str">
        <f t="shared" si="188"/>
        <v>Team F6Team F5</v>
      </c>
    </row>
    <row r="424" spans="2:34" ht="12" customHeight="1" x14ac:dyDescent="0.2">
      <c r="B424" s="299" t="str">
        <f t="shared" si="189"/>
        <v/>
      </c>
      <c r="C424" s="300" t="str">
        <f t="shared" si="190"/>
        <v/>
      </c>
      <c r="D424" s="301" t="str">
        <f t="shared" si="191"/>
        <v/>
      </c>
      <c r="E424" s="302" t="str">
        <f t="shared" si="192"/>
        <v/>
      </c>
      <c r="F424" s="302" t="str">
        <f t="shared" si="193"/>
        <v/>
      </c>
      <c r="G424" s="303" t="str">
        <f t="shared" si="194"/>
        <v/>
      </c>
      <c r="H424" s="304" t="str">
        <f>IFERROR(VLOOKUP($C424&amp;H$419,$Z$64:$AB$639,3,0),"")</f>
        <v/>
      </c>
      <c r="I424" s="302" t="str">
        <f>IFERROR(VLOOKUP($C424&amp;I$419,$Z$64:$AB$639,3,0),"")</f>
        <v/>
      </c>
      <c r="J424" s="302" t="str">
        <f>IFERROR(VLOOKUP($C424&amp;J$419,$Z$64:$AB$639,3,0),"")</f>
        <v/>
      </c>
      <c r="K424" s="302" t="str">
        <f>IFERROR(VLOOKUP($C424&amp;K$419,$Z$64:$AB$639,3,0),"")</f>
        <v/>
      </c>
      <c r="L424" s="305" t="str">
        <f>""</f>
        <v/>
      </c>
      <c r="M424" s="306" t="str">
        <f>IFERROR(VLOOKUP($C424&amp;M$419,$Z$64:$AB$639,3,0),"")</f>
        <v/>
      </c>
      <c r="N424" s="304" t="str">
        <f>IFERROR(VLOOKUP($C424&amp;H$419,$AC$64:$AD$639,2,0),"")</f>
        <v/>
      </c>
      <c r="O424" s="302" t="str">
        <f>IFERROR(VLOOKUP($C424&amp;I$419,$AC$64:$AD$639,2,0),"")</f>
        <v/>
      </c>
      <c r="P424" s="302" t="str">
        <f>IFERROR(VLOOKUP($C424&amp;J$419,$AC$64:$AD$639,2,0),"")</f>
        <v/>
      </c>
      <c r="Q424" s="302" t="str">
        <f>IFERROR(VLOOKUP($C424&amp;K$419,$AC$64:$AD$639,2,0),"")</f>
        <v/>
      </c>
      <c r="R424" s="305" t="str">
        <f>""</f>
        <v/>
      </c>
      <c r="S424" s="306" t="str">
        <f>IFERROR(VLOOKUP($C424&amp;M$419,$AC$64:$AD$639,2,0),"")</f>
        <v/>
      </c>
      <c r="T424" s="307" t="str">
        <f t="shared" si="195"/>
        <v/>
      </c>
      <c r="Y424" s="211" t="s">
        <v>231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 : 5</v>
      </c>
      <c r="AC424" s="169" t="str">
        <f t="shared" si="184"/>
        <v/>
      </c>
      <c r="AD424" s="215" t="str">
        <f t="shared" si="185"/>
        <v/>
      </c>
      <c r="AE424" s="253"/>
      <c r="AF424" s="240"/>
      <c r="AG424" s="240"/>
      <c r="AH424" s="217" t="str">
        <f t="shared" si="188"/>
        <v>Eintracht Frankfurt1. FC Riedwald</v>
      </c>
    </row>
    <row r="425" spans="2:34" ht="12" customHeight="1" thickBot="1" x14ac:dyDescent="0.25">
      <c r="B425" s="308" t="str">
        <f t="shared" si="189"/>
        <v/>
      </c>
      <c r="C425" s="309" t="str">
        <f t="shared" si="190"/>
        <v/>
      </c>
      <c r="D425" s="310" t="str">
        <f t="shared" si="191"/>
        <v/>
      </c>
      <c r="E425" s="311" t="str">
        <f t="shared" si="192"/>
        <v/>
      </c>
      <c r="F425" s="311" t="str">
        <f t="shared" si="193"/>
        <v/>
      </c>
      <c r="G425" s="312" t="str">
        <f t="shared" si="194"/>
        <v/>
      </c>
      <c r="H425" s="313" t="str">
        <f>IFERROR(VLOOKUP($C425&amp;H$419,$Z$64:$AB$639,3,0),"")</f>
        <v/>
      </c>
      <c r="I425" s="311" t="str">
        <f>IFERROR(VLOOKUP($C425&amp;I$419,$Z$64:$AB$639,3,0),"")</f>
        <v/>
      </c>
      <c r="J425" s="311" t="str">
        <f>IFERROR(VLOOKUP($C425&amp;J$419,$Z$64:$AB$639,3,0),"")</f>
        <v/>
      </c>
      <c r="K425" s="311" t="str">
        <f>IFERROR(VLOOKUP($C425&amp;K$419,$Z$64:$AB$639,3,0),"")</f>
        <v/>
      </c>
      <c r="L425" s="311" t="str">
        <f>IFERROR(VLOOKUP($C425&amp;L$419,$Z$64:$AB$639,3,0),"")</f>
        <v/>
      </c>
      <c r="M425" s="314" t="str">
        <f>""</f>
        <v/>
      </c>
      <c r="N425" s="313" t="str">
        <f>IFERROR(VLOOKUP($C425&amp;H$419,$AC$64:$AD$639,2,0),"")</f>
        <v/>
      </c>
      <c r="O425" s="311" t="str">
        <f>IFERROR(VLOOKUP($C425&amp;I$419,$AC$64:$AD$639,2,0),"")</f>
        <v/>
      </c>
      <c r="P425" s="311" t="str">
        <f>IFERROR(VLOOKUP($C425&amp;J$419,$AC$64:$AD$639,2,0),"")</f>
        <v/>
      </c>
      <c r="Q425" s="311" t="str">
        <f>IFERROR(VLOOKUP($C425&amp;K$419,$AC$64:$AD$639,2,0),"")</f>
        <v/>
      </c>
      <c r="R425" s="311" t="str">
        <f>IFERROR(VLOOKUP($C425&amp;L$419,$AC$64:$AD$639,2,0),"")</f>
        <v/>
      </c>
      <c r="S425" s="314" t="str">
        <f>""</f>
        <v/>
      </c>
      <c r="T425" s="315" t="str">
        <f t="shared" si="195"/>
        <v/>
      </c>
      <c r="Y425" s="211" t="s">
        <v>232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 : 0</v>
      </c>
      <c r="AC425" s="169" t="str">
        <f t="shared" si="184"/>
        <v/>
      </c>
      <c r="AD425" s="215" t="str">
        <f t="shared" si="185"/>
        <v/>
      </c>
      <c r="AE425" s="253"/>
      <c r="AF425" s="240"/>
      <c r="AG425" s="240"/>
      <c r="AH425" s="217" t="str">
        <f t="shared" si="188"/>
        <v>Manchester CitySSV Wildbach</v>
      </c>
    </row>
    <row r="426" spans="2:34" ht="12" customHeight="1" thickTop="1" thickBot="1" x14ac:dyDescent="0.25">
      <c r="B426" s="316" t="str">
        <f>""</f>
        <v/>
      </c>
      <c r="C426" s="316" t="str">
        <f>""</f>
        <v/>
      </c>
      <c r="D426" s="316" t="str">
        <f>""</f>
        <v/>
      </c>
      <c r="E426" s="316" t="str">
        <f>""</f>
        <v/>
      </c>
      <c r="F426" s="316" t="str">
        <f>""</f>
        <v/>
      </c>
      <c r="G426" s="316" t="str">
        <f>""</f>
        <v/>
      </c>
      <c r="H426" s="317" t="str">
        <f>""</f>
        <v/>
      </c>
      <c r="I426" s="317" t="str">
        <f>""</f>
        <v/>
      </c>
      <c r="J426" s="317" t="str">
        <f>""</f>
        <v/>
      </c>
      <c r="K426" s="317" t="str">
        <f>""</f>
        <v/>
      </c>
      <c r="L426" s="317" t="str">
        <f>""</f>
        <v/>
      </c>
      <c r="M426" s="317" t="str">
        <f>""</f>
        <v/>
      </c>
      <c r="N426" s="318" t="str">
        <f>""</f>
        <v/>
      </c>
      <c r="O426" s="318" t="str">
        <f>""</f>
        <v/>
      </c>
      <c r="P426" s="318" t="str">
        <f>""</f>
        <v/>
      </c>
      <c r="Q426" s="318" t="str">
        <f>""</f>
        <v/>
      </c>
      <c r="R426" s="318" t="str">
        <f>""</f>
        <v/>
      </c>
      <c r="S426" s="318" t="str">
        <f>""</f>
        <v/>
      </c>
      <c r="T426" s="318" t="str">
        <f>""</f>
        <v/>
      </c>
      <c r="Y426" s="211" t="s">
        <v>233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 : 1</v>
      </c>
      <c r="AC426" s="169" t="str">
        <f t="shared" si="184"/>
        <v/>
      </c>
      <c r="AD426" s="215" t="str">
        <f t="shared" si="185"/>
        <v/>
      </c>
      <c r="AE426" s="253"/>
      <c r="AF426" s="240"/>
      <c r="AG426" s="240"/>
      <c r="AH426" s="217" t="str">
        <f t="shared" si="188"/>
        <v>SSV WildeckKickers Offenbach</v>
      </c>
    </row>
    <row r="427" spans="2:34" ht="12" customHeight="1" thickBot="1" x14ac:dyDescent="0.25">
      <c r="B427" s="318" t="str">
        <f>""</f>
        <v/>
      </c>
      <c r="C427" s="318" t="str">
        <f>""</f>
        <v/>
      </c>
      <c r="D427" s="318" t="str">
        <f>""</f>
        <v/>
      </c>
      <c r="E427" s="318" t="str">
        <f>""</f>
        <v/>
      </c>
      <c r="F427" s="318" t="str">
        <f>""</f>
        <v/>
      </c>
      <c r="G427" s="318" t="str">
        <f>""</f>
        <v/>
      </c>
      <c r="H427" s="319" t="str">
        <f t="shared" ref="H427:M427" si="196">IF(LEN(H428)&gt;$J$74,LEFT(H428,$J$74)&amp;".",H428)</f>
        <v/>
      </c>
      <c r="I427" s="320" t="str">
        <f t="shared" si="196"/>
        <v/>
      </c>
      <c r="J427" s="320" t="str">
        <f t="shared" si="196"/>
        <v/>
      </c>
      <c r="K427" s="320" t="str">
        <f t="shared" si="196"/>
        <v/>
      </c>
      <c r="L427" s="320" t="str">
        <f t="shared" si="196"/>
        <v/>
      </c>
      <c r="M427" s="321" t="str">
        <f t="shared" si="196"/>
        <v/>
      </c>
      <c r="N427" s="319" t="str">
        <f>H427</f>
        <v/>
      </c>
      <c r="O427" s="320" t="str">
        <f t="shared" ref="O427:S427" si="197">I427</f>
        <v/>
      </c>
      <c r="P427" s="320" t="str">
        <f t="shared" si="197"/>
        <v/>
      </c>
      <c r="Q427" s="320" t="str">
        <f t="shared" si="197"/>
        <v/>
      </c>
      <c r="R427" s="320" t="str">
        <f t="shared" si="197"/>
        <v/>
      </c>
      <c r="S427" s="321" t="str">
        <f t="shared" si="197"/>
        <v/>
      </c>
      <c r="T427" s="238" t="str">
        <f>""</f>
        <v/>
      </c>
      <c r="Y427" s="211" t="s">
        <v>234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 : 2</v>
      </c>
      <c r="AC427" s="169" t="str">
        <f t="shared" si="184"/>
        <v/>
      </c>
      <c r="AD427" s="215" t="str">
        <f t="shared" si="185"/>
        <v/>
      </c>
      <c r="AE427" s="253"/>
      <c r="AF427" s="240"/>
      <c r="AG427" s="240"/>
      <c r="AH427" s="217" t="str">
        <f t="shared" si="188"/>
        <v>Team D2Team D1</v>
      </c>
    </row>
    <row r="428" spans="2:34" ht="12" customHeight="1" thickTop="1" thickBot="1" x14ac:dyDescent="0.25">
      <c r="B428" s="283" t="str">
        <f>""</f>
        <v/>
      </c>
      <c r="C428" s="284" t="s">
        <v>79</v>
      </c>
      <c r="D428" s="285" t="s">
        <v>97</v>
      </c>
      <c r="E428" s="286" t="s">
        <v>174</v>
      </c>
      <c r="F428" s="286" t="s">
        <v>175</v>
      </c>
      <c r="G428" s="287" t="s">
        <v>176</v>
      </c>
      <c r="H428" s="288" t="str">
        <f>C429</f>
        <v/>
      </c>
      <c r="I428" s="289" t="str">
        <f>C430</f>
        <v/>
      </c>
      <c r="J428" s="289" t="str">
        <f>C431</f>
        <v/>
      </c>
      <c r="K428" s="289" t="str">
        <f>C432</f>
        <v/>
      </c>
      <c r="L428" s="289" t="str">
        <f>C433</f>
        <v/>
      </c>
      <c r="M428" s="290" t="str">
        <f>C434</f>
        <v/>
      </c>
      <c r="N428" s="288" t="str">
        <f>C429</f>
        <v/>
      </c>
      <c r="O428" s="289" t="str">
        <f>C430</f>
        <v/>
      </c>
      <c r="P428" s="289" t="str">
        <f>C431</f>
        <v/>
      </c>
      <c r="Q428" s="289" t="str">
        <f>C432</f>
        <v/>
      </c>
      <c r="R428" s="289" t="str">
        <f>C433</f>
        <v/>
      </c>
      <c r="S428" s="290" t="str">
        <f>C434</f>
        <v/>
      </c>
      <c r="T428" s="238" t="str">
        <f>""</f>
        <v/>
      </c>
      <c r="Y428" s="211" t="s">
        <v>235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 : 4</v>
      </c>
      <c r="AC428" s="169" t="str">
        <f t="shared" si="184"/>
        <v/>
      </c>
      <c r="AD428" s="215" t="str">
        <f t="shared" si="185"/>
        <v/>
      </c>
      <c r="AE428" s="253"/>
      <c r="AF428" s="240"/>
      <c r="AG428" s="240"/>
      <c r="AH428" s="217" t="str">
        <f t="shared" si="188"/>
        <v>Team E2Team E1</v>
      </c>
    </row>
    <row r="429" spans="2:34" ht="12" customHeight="1" x14ac:dyDescent="0.2">
      <c r="B429" s="291" t="str">
        <f t="shared" ref="B429:B434" si="198">IF($C429="","",INDEX($B$375:$B$383,MATCH($C429,$C$375:$C$383,0)))</f>
        <v/>
      </c>
      <c r="C429" s="292" t="str">
        <f t="shared" ref="C429:C434" si="199">IF($K$13=0,"",$AM4)</f>
        <v/>
      </c>
      <c r="D429" s="293" t="str">
        <f t="shared" ref="D429:D434" si="200">IF($C429="","",VLOOKUP($C429,$C$17:$AC$25,25,0))</f>
        <v/>
      </c>
      <c r="E429" s="294" t="str">
        <f t="shared" ref="E429:E434" si="201">IF($C429="","",VLOOKUP($C429,$C$17:$AC$25,26,0))</f>
        <v/>
      </c>
      <c r="F429" s="294" t="str">
        <f t="shared" ref="F429:F434" si="202">IF($C429="","",VLOOKUP($C429,$C$17:$AC$25,27,0))</f>
        <v/>
      </c>
      <c r="G429" s="295" t="str">
        <f t="shared" ref="G429:G434" si="203">IF($C429="","",VLOOKUP($C429,$C$81:$D$89,2,0))</f>
        <v/>
      </c>
      <c r="H429" s="296" t="str">
        <f>""</f>
        <v/>
      </c>
      <c r="I429" s="294" t="str">
        <f>IFERROR(VLOOKUP($C429&amp;I$428,$Z$64:$AB$639,3,0),"")</f>
        <v/>
      </c>
      <c r="J429" s="294" t="str">
        <f>IFERROR(VLOOKUP($C429&amp;J$428,$Z$64:$AB$639,3,0),"")</f>
        <v/>
      </c>
      <c r="K429" s="294" t="str">
        <f>IFERROR(VLOOKUP($C429&amp;K$428,$Z$64:$AB$639,3,0),"")</f>
        <v/>
      </c>
      <c r="L429" s="294" t="str">
        <f>IFERROR(VLOOKUP($C429&amp;L$428,$Z$64:$AB$639,3,0),"")</f>
        <v/>
      </c>
      <c r="M429" s="297" t="str">
        <f>IFERROR(VLOOKUP($C429&amp;M$428,$Z$64:$AB$639,3,0),"")</f>
        <v/>
      </c>
      <c r="N429" s="296" t="str">
        <f>""</f>
        <v/>
      </c>
      <c r="O429" s="294" t="str">
        <f>IFERROR(VLOOKUP($C429&amp;I$428,$AC$64:$AD$639,2,0),"")</f>
        <v/>
      </c>
      <c r="P429" s="294" t="str">
        <f>IFERROR(VLOOKUP($C429&amp;J$428,$AC$64:$AD$639,2,0),"")</f>
        <v/>
      </c>
      <c r="Q429" s="294" t="str">
        <f>IFERROR(VLOOKUP($C429&amp;K$428,$AC$64:$AD$639,2,0),"")</f>
        <v/>
      </c>
      <c r="R429" s="294" t="str">
        <f>IFERROR(VLOOKUP($C429&amp;L$428,$AC$64:$AD$639,2,0),"")</f>
        <v/>
      </c>
      <c r="S429" s="297" t="str">
        <f>IFERROR(VLOOKUP($C429&amp;M$428,$AC$64:$AD$639,2,0),"")</f>
        <v/>
      </c>
      <c r="T429" s="298" t="str">
        <f t="shared" ref="T429:T434" si="204">C429</f>
        <v/>
      </c>
      <c r="Y429" s="211" t="s">
        <v>236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 : 0</v>
      </c>
      <c r="AC429" s="169" t="str">
        <f t="shared" si="184"/>
        <v/>
      </c>
      <c r="AD429" s="215" t="str">
        <f t="shared" si="185"/>
        <v/>
      </c>
      <c r="AE429" s="253"/>
      <c r="AF429" s="240"/>
      <c r="AG429" s="240"/>
      <c r="AH429" s="217" t="str">
        <f t="shared" si="188"/>
        <v>Team F2Team F1</v>
      </c>
    </row>
    <row r="430" spans="2:34" ht="12" customHeight="1" x14ac:dyDescent="0.2">
      <c r="B430" s="299" t="str">
        <f t="shared" si="198"/>
        <v/>
      </c>
      <c r="C430" s="300" t="str">
        <f t="shared" si="199"/>
        <v/>
      </c>
      <c r="D430" s="301" t="str">
        <f t="shared" si="200"/>
        <v/>
      </c>
      <c r="E430" s="302" t="str">
        <f t="shared" si="201"/>
        <v/>
      </c>
      <c r="F430" s="302" t="str">
        <f t="shared" si="202"/>
        <v/>
      </c>
      <c r="G430" s="303" t="str">
        <f t="shared" si="203"/>
        <v/>
      </c>
      <c r="H430" s="304" t="str">
        <f>IFERROR(VLOOKUP($C430&amp;H$428,$Z$64:$AB$639,3,0),"")</f>
        <v/>
      </c>
      <c r="I430" s="305" t="str">
        <f>""</f>
        <v/>
      </c>
      <c r="J430" s="302" t="str">
        <f>IFERROR(VLOOKUP($C430&amp;J$428,$Z$64:$AB$639,3,0),"")</f>
        <v/>
      </c>
      <c r="K430" s="302" t="str">
        <f>IFERROR(VLOOKUP($C430&amp;K$428,$Z$64:$AB$639,3,0),"")</f>
        <v/>
      </c>
      <c r="L430" s="302" t="str">
        <f>IFERROR(VLOOKUP($C430&amp;L$428,$Z$64:$AB$639,3,0),"")</f>
        <v/>
      </c>
      <c r="M430" s="306" t="str">
        <f>IFERROR(VLOOKUP($C430&amp;M$428,$Z$64:$AB$639,3,0),"")</f>
        <v/>
      </c>
      <c r="N430" s="304" t="str">
        <f>IFERROR(VLOOKUP($C430&amp;H$428,$AC$64:$AD$639,2,0),"")</f>
        <v/>
      </c>
      <c r="O430" s="305" t="str">
        <f>""</f>
        <v/>
      </c>
      <c r="P430" s="302" t="str">
        <f>IFERROR(VLOOKUP($C430&amp;J$428,$AC$64:$AD$639,2,0),"")</f>
        <v/>
      </c>
      <c r="Q430" s="302" t="str">
        <f>IFERROR(VLOOKUP($C430&amp;K$428,$AC$64:$AD$639,2,0),"")</f>
        <v/>
      </c>
      <c r="R430" s="302" t="str">
        <f>IFERROR(VLOOKUP($C430&amp;L$428,$AC$64:$AD$639,2,0),"")</f>
        <v/>
      </c>
      <c r="S430" s="306" t="str">
        <f>IFERROR(VLOOKUP($C430&amp;M$428,$AC$64:$AD$639,2,0),"")</f>
        <v/>
      </c>
      <c r="T430" s="307" t="str">
        <f t="shared" si="204"/>
        <v/>
      </c>
      <c r="Y430" s="211" t="s">
        <v>237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 : 2</v>
      </c>
      <c r="AC430" s="169" t="str">
        <f t="shared" si="184"/>
        <v/>
      </c>
      <c r="AD430" s="215" t="str">
        <f t="shared" si="185"/>
        <v/>
      </c>
      <c r="AE430" s="253"/>
      <c r="AF430" s="240"/>
      <c r="AG430" s="240"/>
      <c r="AH430" s="217" t="str">
        <f t="shared" si="188"/>
        <v>FC BarcelonaFV Zahnschmerzen</v>
      </c>
    </row>
    <row r="431" spans="2:34" ht="12" customHeight="1" x14ac:dyDescent="0.2">
      <c r="B431" s="299" t="str">
        <f t="shared" si="198"/>
        <v/>
      </c>
      <c r="C431" s="300" t="str">
        <f t="shared" si="199"/>
        <v/>
      </c>
      <c r="D431" s="301" t="str">
        <f t="shared" si="200"/>
        <v/>
      </c>
      <c r="E431" s="302" t="str">
        <f t="shared" si="201"/>
        <v/>
      </c>
      <c r="F431" s="302" t="str">
        <f t="shared" si="202"/>
        <v/>
      </c>
      <c r="G431" s="303" t="str">
        <f t="shared" si="203"/>
        <v/>
      </c>
      <c r="H431" s="304" t="str">
        <f>IFERROR(VLOOKUP($C431&amp;H$428,$Z$64:$AB$639,3,0),"")</f>
        <v/>
      </c>
      <c r="I431" s="302" t="str">
        <f>IFERROR(VLOOKUP($C431&amp;I$428,$Z$64:$AB$639,3,0),"")</f>
        <v/>
      </c>
      <c r="J431" s="305" t="str">
        <f>""</f>
        <v/>
      </c>
      <c r="K431" s="302" t="str">
        <f>IFERROR(VLOOKUP($C431&amp;K$428,$Z$64:$AB$639,3,0),"")</f>
        <v/>
      </c>
      <c r="L431" s="302" t="str">
        <f>IFERROR(VLOOKUP($C431&amp;L$428,$Z$64:$AB$639,3,0),"")</f>
        <v/>
      </c>
      <c r="M431" s="306" t="str">
        <f>IFERROR(VLOOKUP($C431&amp;M$428,$Z$64:$AB$639,3,0),"")</f>
        <v/>
      </c>
      <c r="N431" s="304" t="str">
        <f>IFERROR(VLOOKUP($C431&amp;H$428,$AC$64:$AD$639,2,0),"")</f>
        <v/>
      </c>
      <c r="O431" s="302" t="str">
        <f>IFERROR(VLOOKUP($C431&amp;I$428,$AC$64:$AD$639,2,0),"")</f>
        <v/>
      </c>
      <c r="P431" s="305" t="str">
        <f>""</f>
        <v/>
      </c>
      <c r="Q431" s="302" t="str">
        <f>IFERROR(VLOOKUP($C431&amp;K$428,$AC$64:$AD$639,2,0),"")</f>
        <v/>
      </c>
      <c r="R431" s="302" t="str">
        <f>IFERROR(VLOOKUP($C431&amp;L$428,$AC$64:$AD$639,2,0),"")</f>
        <v/>
      </c>
      <c r="S431" s="306" t="str">
        <f>IFERROR(VLOOKUP($C431&amp;M$428,$AC$64:$AD$639,2,0),"")</f>
        <v/>
      </c>
      <c r="T431" s="307" t="str">
        <f t="shared" si="204"/>
        <v/>
      </c>
      <c r="Y431" s="211" t="s">
        <v>238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 : 3</v>
      </c>
      <c r="AC431" s="169" t="str">
        <f t="shared" si="184"/>
        <v/>
      </c>
      <c r="AD431" s="215" t="str">
        <f t="shared" si="185"/>
        <v/>
      </c>
      <c r="AE431" s="253"/>
      <c r="AF431" s="240"/>
      <c r="AG431" s="240"/>
      <c r="AH431" s="217" t="str">
        <f t="shared" si="188"/>
        <v>Arsenal LondonLok Leipzig</v>
      </c>
    </row>
    <row r="432" spans="2:34" ht="12" customHeight="1" x14ac:dyDescent="0.2">
      <c r="B432" s="299" t="str">
        <f t="shared" si="198"/>
        <v/>
      </c>
      <c r="C432" s="300" t="str">
        <f t="shared" si="199"/>
        <v/>
      </c>
      <c r="D432" s="301" t="str">
        <f t="shared" si="200"/>
        <v/>
      </c>
      <c r="E432" s="302" t="str">
        <f t="shared" si="201"/>
        <v/>
      </c>
      <c r="F432" s="302" t="str">
        <f t="shared" si="202"/>
        <v/>
      </c>
      <c r="G432" s="303" t="str">
        <f t="shared" si="203"/>
        <v/>
      </c>
      <c r="H432" s="304" t="str">
        <f>IFERROR(VLOOKUP($C432&amp;H$428,$Z$64:$AB$639,3,0),"")</f>
        <v/>
      </c>
      <c r="I432" s="302" t="str">
        <f>IFERROR(VLOOKUP($C432&amp;I$428,$Z$64:$AB$639,3,0),"")</f>
        <v/>
      </c>
      <c r="J432" s="302" t="str">
        <f>IFERROR(VLOOKUP($C432&amp;J$428,$Z$64:$AB$639,3,0),"")</f>
        <v/>
      </c>
      <c r="K432" s="305" t="str">
        <f>""</f>
        <v/>
      </c>
      <c r="L432" s="302" t="str">
        <f>IFERROR(VLOOKUP($C432&amp;L$428,$Z$64:$AB$639,3,0),"")</f>
        <v/>
      </c>
      <c r="M432" s="306" t="str">
        <f>IFERROR(VLOOKUP($C432&amp;M$428,$Z$64:$AB$639,3,0),"")</f>
        <v/>
      </c>
      <c r="N432" s="304" t="str">
        <f>IFERROR(VLOOKUP($C432&amp;H$428,$AC$64:$AD$639,2,0),"")</f>
        <v/>
      </c>
      <c r="O432" s="302" t="str">
        <f>IFERROR(VLOOKUP($C432&amp;I$428,$AC$64:$AD$639,2,0),"")</f>
        <v/>
      </c>
      <c r="P432" s="302" t="str">
        <f>IFERROR(VLOOKUP($C432&amp;J$428,$AC$64:$AD$639,2,0),"")</f>
        <v/>
      </c>
      <c r="Q432" s="305" t="str">
        <f>""</f>
        <v/>
      </c>
      <c r="R432" s="302" t="str">
        <f>IFERROR(VLOOKUP($C432&amp;L$428,$AC$64:$AD$639,2,0),"")</f>
        <v/>
      </c>
      <c r="S432" s="306" t="str">
        <f>IFERROR(VLOOKUP($C432&amp;M$428,$AC$64:$AD$639,2,0),"")</f>
        <v/>
      </c>
      <c r="T432" s="307" t="str">
        <f t="shared" si="204"/>
        <v/>
      </c>
      <c r="Y432" s="211" t="s">
        <v>239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 : 0</v>
      </c>
      <c r="AC432" s="169" t="str">
        <f t="shared" si="184"/>
        <v/>
      </c>
      <c r="AD432" s="215" t="str">
        <f t="shared" si="185"/>
        <v/>
      </c>
      <c r="AE432" s="253"/>
      <c r="AF432" s="240"/>
      <c r="AG432" s="240"/>
      <c r="AH432" s="217" t="str">
        <f t="shared" si="188"/>
        <v>Borussia DortmundFC Brügge</v>
      </c>
    </row>
    <row r="433" spans="2:34" ht="12" customHeight="1" x14ac:dyDescent="0.2">
      <c r="B433" s="299" t="str">
        <f t="shared" si="198"/>
        <v/>
      </c>
      <c r="C433" s="300" t="str">
        <f t="shared" si="199"/>
        <v/>
      </c>
      <c r="D433" s="301" t="str">
        <f t="shared" si="200"/>
        <v/>
      </c>
      <c r="E433" s="302" t="str">
        <f t="shared" si="201"/>
        <v/>
      </c>
      <c r="F433" s="302" t="str">
        <f t="shared" si="202"/>
        <v/>
      </c>
      <c r="G433" s="303" t="str">
        <f t="shared" si="203"/>
        <v/>
      </c>
      <c r="H433" s="304" t="str">
        <f>IFERROR(VLOOKUP($C433&amp;H$428,$Z$64:$AB$639,3,0),"")</f>
        <v/>
      </c>
      <c r="I433" s="302" t="str">
        <f>IFERROR(VLOOKUP($C433&amp;I$428,$Z$64:$AB$639,3,0),"")</f>
        <v/>
      </c>
      <c r="J433" s="302" t="str">
        <f>IFERROR(VLOOKUP($C433&amp;J$428,$Z$64:$AB$639,3,0),"")</f>
        <v/>
      </c>
      <c r="K433" s="302" t="str">
        <f>IFERROR(VLOOKUP($C433&amp;K$428,$Z$64:$AB$639,3,0),"")</f>
        <v/>
      </c>
      <c r="L433" s="305" t="str">
        <f>""</f>
        <v/>
      </c>
      <c r="M433" s="306" t="str">
        <f>IFERROR(VLOOKUP($C433&amp;M$428,$Z$64:$AB$639,3,0),"")</f>
        <v/>
      </c>
      <c r="N433" s="304" t="str">
        <f>IFERROR(VLOOKUP($C433&amp;H$428,$AC$64:$AD$639,2,0),"")</f>
        <v/>
      </c>
      <c r="O433" s="302" t="str">
        <f>IFERROR(VLOOKUP($C433&amp;I$428,$AC$64:$AD$639,2,0),"")</f>
        <v/>
      </c>
      <c r="P433" s="302" t="str">
        <f>IFERROR(VLOOKUP($C433&amp;J$428,$AC$64:$AD$639,2,0),"")</f>
        <v/>
      </c>
      <c r="Q433" s="302" t="str">
        <f>IFERROR(VLOOKUP($C433&amp;K$428,$AC$64:$AD$639,2,0),"")</f>
        <v/>
      </c>
      <c r="R433" s="305" t="str">
        <f>""</f>
        <v/>
      </c>
      <c r="S433" s="306" t="str">
        <f>IFERROR(VLOOKUP($C433&amp;M$428,$AC$64:$AD$639,2,0),"")</f>
        <v/>
      </c>
      <c r="T433" s="307" t="str">
        <f t="shared" si="204"/>
        <v/>
      </c>
      <c r="Y433" s="211" t="s">
        <v>240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 : 5</v>
      </c>
      <c r="AC433" s="169" t="str">
        <f t="shared" si="184"/>
        <v/>
      </c>
      <c r="AD433" s="215" t="str">
        <f t="shared" si="185"/>
        <v/>
      </c>
      <c r="AE433" s="253"/>
      <c r="AF433" s="240"/>
      <c r="AG433" s="240"/>
      <c r="AH433" s="217" t="str">
        <f t="shared" si="188"/>
        <v>Team D3Team D6</v>
      </c>
    </row>
    <row r="434" spans="2:34" ht="12" customHeight="1" thickBot="1" x14ac:dyDescent="0.25">
      <c r="B434" s="308" t="str">
        <f t="shared" si="198"/>
        <v/>
      </c>
      <c r="C434" s="309" t="str">
        <f t="shared" si="199"/>
        <v/>
      </c>
      <c r="D434" s="310" t="str">
        <f t="shared" si="200"/>
        <v/>
      </c>
      <c r="E434" s="311" t="str">
        <f t="shared" si="201"/>
        <v/>
      </c>
      <c r="F434" s="311" t="str">
        <f t="shared" si="202"/>
        <v/>
      </c>
      <c r="G434" s="312" t="str">
        <f t="shared" si="203"/>
        <v/>
      </c>
      <c r="H434" s="313" t="str">
        <f>IFERROR(VLOOKUP($C434&amp;H$428,$Z$64:$AB$639,3,0),"")</f>
        <v/>
      </c>
      <c r="I434" s="311" t="str">
        <f>IFERROR(VLOOKUP($C434&amp;I$428,$Z$64:$AB$639,3,0),"")</f>
        <v/>
      </c>
      <c r="J434" s="311" t="str">
        <f>IFERROR(VLOOKUP($C434&amp;J$428,$Z$64:$AB$639,3,0),"")</f>
        <v/>
      </c>
      <c r="K434" s="311" t="str">
        <f>IFERROR(VLOOKUP($C434&amp;K$428,$Z$64:$AB$639,3,0),"")</f>
        <v/>
      </c>
      <c r="L434" s="311" t="str">
        <f>IFERROR(VLOOKUP($C434&amp;L$428,$Z$64:$AB$639,3,0),"")</f>
        <v/>
      </c>
      <c r="M434" s="314" t="str">
        <f>""</f>
        <v/>
      </c>
      <c r="N434" s="313" t="str">
        <f>IFERROR(VLOOKUP($C434&amp;H$428,$AC$64:$AD$639,2,0),"")</f>
        <v/>
      </c>
      <c r="O434" s="311" t="str">
        <f>IFERROR(VLOOKUP($C434&amp;I$428,$AC$64:$AD$639,2,0),"")</f>
        <v/>
      </c>
      <c r="P434" s="311" t="str">
        <f>IFERROR(VLOOKUP($C434&amp;J$428,$AC$64:$AD$639,2,0),"")</f>
        <v/>
      </c>
      <c r="Q434" s="311" t="str">
        <f>IFERROR(VLOOKUP($C434&amp;K$428,$AC$64:$AD$639,2,0),"")</f>
        <v/>
      </c>
      <c r="R434" s="311" t="str">
        <f>IFERROR(VLOOKUP($C434&amp;L$428,$AC$64:$AD$639,2,0),"")</f>
        <v/>
      </c>
      <c r="S434" s="314" t="str">
        <f>""</f>
        <v/>
      </c>
      <c r="T434" s="315" t="str">
        <f t="shared" si="204"/>
        <v/>
      </c>
      <c r="Y434" s="211" t="s">
        <v>241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 : 0</v>
      </c>
      <c r="AC434" s="169" t="str">
        <f t="shared" si="184"/>
        <v/>
      </c>
      <c r="AD434" s="215" t="str">
        <f t="shared" si="185"/>
        <v/>
      </c>
      <c r="AE434" s="253"/>
      <c r="AF434" s="240"/>
      <c r="AG434" s="240"/>
      <c r="AH434" s="217" t="str">
        <f t="shared" si="188"/>
        <v>Team E3Team E6</v>
      </c>
    </row>
    <row r="435" spans="2:34" ht="12.75" thickTop="1" x14ac:dyDescent="0.2">
      <c r="Y435" s="211" t="s">
        <v>242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 : 1</v>
      </c>
      <c r="AC435" s="169" t="str">
        <f t="shared" si="184"/>
        <v/>
      </c>
      <c r="AD435" s="215" t="str">
        <f t="shared" si="185"/>
        <v/>
      </c>
      <c r="AE435" s="253"/>
      <c r="AF435" s="240"/>
      <c r="AG435" s="240"/>
      <c r="AH435" s="217" t="str">
        <f t="shared" si="188"/>
        <v>Team F3Team F6</v>
      </c>
    </row>
    <row r="436" spans="2:34" x14ac:dyDescent="0.2">
      <c r="Y436" s="211" t="s">
        <v>243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 : 2</v>
      </c>
      <c r="AC436" s="169" t="str">
        <f t="shared" si="184"/>
        <v/>
      </c>
      <c r="AD436" s="215" t="str">
        <f t="shared" si="185"/>
        <v/>
      </c>
      <c r="AE436" s="253"/>
      <c r="AF436" s="240"/>
      <c r="AG436" s="240"/>
      <c r="AH436" s="217" t="str">
        <f t="shared" si="188"/>
        <v>Beinbruch SCMaibach 1822 eV</v>
      </c>
    </row>
    <row r="437" spans="2:34" x14ac:dyDescent="0.2">
      <c r="Y437" s="211" t="s">
        <v>244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 : 4</v>
      </c>
      <c r="AC437" s="169" t="str">
        <f t="shared" si="184"/>
        <v/>
      </c>
      <c r="AD437" s="215" t="str">
        <f t="shared" si="185"/>
        <v/>
      </c>
      <c r="AE437" s="253"/>
      <c r="AF437" s="240"/>
      <c r="AG437" s="240"/>
      <c r="AH437" s="217" t="str">
        <f t="shared" si="188"/>
        <v>SC WaldbachFC Grönlingen</v>
      </c>
    </row>
    <row r="438" spans="2:34" x14ac:dyDescent="0.2">
      <c r="Y438" s="211" t="s">
        <v>245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 : 0</v>
      </c>
      <c r="AC438" s="169" t="str">
        <f t="shared" si="184"/>
        <v/>
      </c>
      <c r="AD438" s="215" t="str">
        <f t="shared" si="185"/>
        <v/>
      </c>
      <c r="AE438" s="253"/>
      <c r="AF438" s="240"/>
      <c r="AG438" s="240"/>
      <c r="AH438" s="217" t="str">
        <f t="shared" si="188"/>
        <v>FV LübeckHSV</v>
      </c>
    </row>
    <row r="439" spans="2:34" x14ac:dyDescent="0.2">
      <c r="Y439" s="211" t="s">
        <v>246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 : 2</v>
      </c>
      <c r="AC439" s="169" t="str">
        <f t="shared" si="184"/>
        <v/>
      </c>
      <c r="AD439" s="215" t="str">
        <f t="shared" si="185"/>
        <v/>
      </c>
      <c r="AE439" s="253"/>
      <c r="AF439" s="240"/>
      <c r="AG439" s="240"/>
      <c r="AH439" s="217" t="str">
        <f t="shared" si="188"/>
        <v>Team D5Team D4</v>
      </c>
    </row>
    <row r="440" spans="2:34" x14ac:dyDescent="0.2">
      <c r="Y440" s="211" t="s">
        <v>247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 : 3</v>
      </c>
      <c r="AC440" s="169" t="str">
        <f t="shared" si="184"/>
        <v/>
      </c>
      <c r="AD440" s="215" t="str">
        <f t="shared" si="185"/>
        <v/>
      </c>
      <c r="AE440" s="253"/>
      <c r="AF440" s="240"/>
      <c r="AG440" s="240"/>
      <c r="AH440" s="217" t="str">
        <f t="shared" si="188"/>
        <v>Team E5Team E4</v>
      </c>
    </row>
    <row r="441" spans="2:34" x14ac:dyDescent="0.2">
      <c r="Y441" s="211" t="s">
        <v>248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 : 14</v>
      </c>
      <c r="AC441" s="169" t="str">
        <f t="shared" si="184"/>
        <v/>
      </c>
      <c r="AD441" s="215" t="str">
        <f t="shared" si="185"/>
        <v/>
      </c>
      <c r="AE441" s="253"/>
      <c r="AF441" s="240"/>
      <c r="AG441" s="240"/>
      <c r="AH441" s="217" t="str">
        <f t="shared" si="188"/>
        <v>Team F5Team F4</v>
      </c>
    </row>
    <row r="442" spans="2:34" x14ac:dyDescent="0.2">
      <c r="Y442" s="211" t="s">
        <v>249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3"/>
      <c r="AF442" s="240"/>
      <c r="AG442" s="240"/>
      <c r="AH442" s="217" t="str">
        <f t="shared" si="188"/>
        <v/>
      </c>
    </row>
    <row r="443" spans="2:34" x14ac:dyDescent="0.2">
      <c r="Y443" s="211" t="s">
        <v>250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3"/>
      <c r="AF443" s="240"/>
      <c r="AG443" s="240"/>
      <c r="AH443" s="217" t="str">
        <f t="shared" si="188"/>
        <v/>
      </c>
    </row>
    <row r="444" spans="2:34" x14ac:dyDescent="0.2">
      <c r="Y444" s="211" t="s">
        <v>251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3"/>
      <c r="AF444" s="240"/>
      <c r="AG444" s="240"/>
      <c r="AH444" s="217" t="str">
        <f t="shared" si="188"/>
        <v/>
      </c>
    </row>
    <row r="445" spans="2:34" x14ac:dyDescent="0.2">
      <c r="Y445" s="211" t="s">
        <v>252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3"/>
      <c r="AF445" s="240"/>
      <c r="AG445" s="240"/>
      <c r="AH445" s="217" t="str">
        <f t="shared" si="188"/>
        <v/>
      </c>
    </row>
    <row r="446" spans="2:34" x14ac:dyDescent="0.2">
      <c r="Y446" s="211" t="s">
        <v>253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3"/>
      <c r="AF446" s="240"/>
      <c r="AG446" s="240"/>
      <c r="AH446" s="217" t="str">
        <f t="shared" si="188"/>
        <v/>
      </c>
    </row>
    <row r="447" spans="2:34" x14ac:dyDescent="0.2">
      <c r="Y447" s="211" t="s">
        <v>254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3"/>
      <c r="AF447" s="240"/>
      <c r="AG447" s="240"/>
      <c r="AH447" s="217" t="str">
        <f t="shared" si="188"/>
        <v/>
      </c>
    </row>
    <row r="448" spans="2:34" x14ac:dyDescent="0.2">
      <c r="Y448" s="211" t="s">
        <v>255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3"/>
      <c r="AF448" s="240"/>
      <c r="AG448" s="240"/>
      <c r="AH448" s="217" t="str">
        <f t="shared" si="188"/>
        <v/>
      </c>
    </row>
    <row r="449" spans="25:34" x14ac:dyDescent="0.2">
      <c r="Y449" s="211" t="s">
        <v>256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3"/>
      <c r="AF449" s="240"/>
      <c r="AG449" s="240"/>
      <c r="AH449" s="217" t="str">
        <f t="shared" si="188"/>
        <v/>
      </c>
    </row>
    <row r="450" spans="25:34" x14ac:dyDescent="0.2">
      <c r="Y450" s="211" t="s">
        <v>257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3"/>
      <c r="AF450" s="240"/>
      <c r="AG450" s="240"/>
      <c r="AH450" s="217" t="str">
        <f t="shared" si="188"/>
        <v/>
      </c>
    </row>
    <row r="451" spans="25:34" x14ac:dyDescent="0.2">
      <c r="Y451" s="211" t="s">
        <v>258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3"/>
      <c r="AF451" s="240"/>
      <c r="AG451" s="240"/>
      <c r="AH451" s="217" t="str">
        <f t="shared" si="188"/>
        <v/>
      </c>
    </row>
    <row r="452" spans="25:34" x14ac:dyDescent="0.2">
      <c r="Y452" s="211" t="s">
        <v>259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3"/>
      <c r="AF452" s="240"/>
      <c r="AG452" s="240"/>
      <c r="AH452" s="217" t="str">
        <f t="shared" si="188"/>
        <v/>
      </c>
    </row>
    <row r="453" spans="25:34" x14ac:dyDescent="0.2">
      <c r="Y453" s="211" t="s">
        <v>260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3"/>
      <c r="AF453" s="240"/>
      <c r="AG453" s="240"/>
      <c r="AH453" s="217" t="str">
        <f t="shared" si="188"/>
        <v/>
      </c>
    </row>
    <row r="454" spans="25:34" x14ac:dyDescent="0.2">
      <c r="Y454" s="211" t="s">
        <v>261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3"/>
      <c r="AF454" s="240"/>
      <c r="AG454" s="240"/>
      <c r="AH454" s="217" t="str">
        <f t="shared" si="188"/>
        <v/>
      </c>
    </row>
    <row r="455" spans="25:34" x14ac:dyDescent="0.2">
      <c r="Y455" s="211" t="s">
        <v>262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3"/>
      <c r="AF455" s="240"/>
      <c r="AG455" s="240"/>
      <c r="AH455" s="217" t="str">
        <f t="shared" si="188"/>
        <v/>
      </c>
    </row>
    <row r="456" spans="25:34" x14ac:dyDescent="0.2">
      <c r="Y456" s="211" t="s">
        <v>263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3"/>
      <c r="AF456" s="240"/>
      <c r="AG456" s="240"/>
      <c r="AH456" s="217" t="str">
        <f t="shared" si="188"/>
        <v/>
      </c>
    </row>
    <row r="457" spans="25:34" x14ac:dyDescent="0.2">
      <c r="Y457" s="211" t="s">
        <v>264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3"/>
      <c r="AF457" s="240"/>
      <c r="AG457" s="240"/>
      <c r="AH457" s="217" t="str">
        <f t="shared" si="188"/>
        <v/>
      </c>
    </row>
    <row r="458" spans="25:34" x14ac:dyDescent="0.2">
      <c r="Y458" s="211" t="s">
        <v>265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3"/>
      <c r="AF458" s="240"/>
      <c r="AG458" s="240"/>
      <c r="AH458" s="217" t="str">
        <f t="shared" si="188"/>
        <v/>
      </c>
    </row>
    <row r="459" spans="25:34" x14ac:dyDescent="0.2">
      <c r="Y459" s="211" t="s">
        <v>266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3"/>
      <c r="AF459" s="240"/>
      <c r="AG459" s="240"/>
      <c r="AH459" s="217" t="str">
        <f t="shared" si="188"/>
        <v/>
      </c>
    </row>
    <row r="460" spans="25:34" x14ac:dyDescent="0.2">
      <c r="Y460" s="211" t="s">
        <v>267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3"/>
      <c r="AF460" s="240"/>
      <c r="AG460" s="240"/>
      <c r="AH460" s="217" t="str">
        <f t="shared" si="188"/>
        <v/>
      </c>
    </row>
    <row r="461" spans="25:34" x14ac:dyDescent="0.2">
      <c r="Y461" s="211" t="s">
        <v>268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3"/>
      <c r="AF461" s="240"/>
      <c r="AG461" s="240"/>
      <c r="AH461" s="217" t="str">
        <f t="shared" si="188"/>
        <v/>
      </c>
    </row>
    <row r="462" spans="25:34" x14ac:dyDescent="0.2">
      <c r="Y462" s="211" t="s">
        <v>269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3"/>
      <c r="AF462" s="240"/>
      <c r="AG462" s="240"/>
      <c r="AH462" s="217" t="str">
        <f t="shared" si="188"/>
        <v/>
      </c>
    </row>
    <row r="463" spans="25:34" x14ac:dyDescent="0.2">
      <c r="Y463" s="211" t="s">
        <v>270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3"/>
      <c r="AF463" s="240"/>
      <c r="AG463" s="240"/>
      <c r="AH463" s="217" t="str">
        <f t="shared" si="188"/>
        <v/>
      </c>
    </row>
    <row r="464" spans="25:34" x14ac:dyDescent="0.2">
      <c r="Y464" s="211" t="s">
        <v>271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3"/>
      <c r="AF464" s="240"/>
      <c r="AG464" s="240"/>
      <c r="AH464" s="217" t="str">
        <f t="shared" si="188"/>
        <v/>
      </c>
    </row>
    <row r="465" spans="25:34" x14ac:dyDescent="0.2">
      <c r="Y465" s="211" t="s">
        <v>272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3"/>
      <c r="AF465" s="240"/>
      <c r="AG465" s="240"/>
      <c r="AH465" s="217" t="str">
        <f t="shared" si="188"/>
        <v/>
      </c>
    </row>
    <row r="466" spans="25:34" x14ac:dyDescent="0.2">
      <c r="Y466" s="211" t="s">
        <v>273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3"/>
      <c r="AF466" s="240"/>
      <c r="AG466" s="240"/>
      <c r="AH466" s="217" t="str">
        <f t="shared" si="188"/>
        <v/>
      </c>
    </row>
    <row r="467" spans="25:34" x14ac:dyDescent="0.2">
      <c r="Y467" s="211" t="s">
        <v>274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3"/>
      <c r="AF467" s="240"/>
      <c r="AG467" s="240"/>
      <c r="AH467" s="217" t="str">
        <f t="shared" si="188"/>
        <v/>
      </c>
    </row>
    <row r="468" spans="25:34" x14ac:dyDescent="0.2">
      <c r="Y468" s="211" t="s">
        <v>275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3"/>
      <c r="AF468" s="240"/>
      <c r="AG468" s="240"/>
      <c r="AH468" s="217" t="str">
        <f t="shared" si="188"/>
        <v/>
      </c>
    </row>
    <row r="469" spans="25:34" x14ac:dyDescent="0.2">
      <c r="Y469" s="211" t="s">
        <v>276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3"/>
      <c r="AF469" s="240"/>
      <c r="AG469" s="240"/>
      <c r="AH469" s="217" t="str">
        <f t="shared" si="188"/>
        <v/>
      </c>
    </row>
    <row r="470" spans="25:34" x14ac:dyDescent="0.2">
      <c r="Y470" s="211" t="s">
        <v>277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3"/>
      <c r="AF470" s="240"/>
      <c r="AG470" s="240"/>
      <c r="AH470" s="217" t="str">
        <f t="shared" si="188"/>
        <v/>
      </c>
    </row>
    <row r="471" spans="25:34" x14ac:dyDescent="0.2">
      <c r="Y471" s="211" t="s">
        <v>278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3"/>
      <c r="AF471" s="240"/>
      <c r="AG471" s="240"/>
      <c r="AH471" s="217" t="str">
        <f t="shared" si="188"/>
        <v/>
      </c>
    </row>
    <row r="472" spans="25:34" x14ac:dyDescent="0.2">
      <c r="Y472" s="211" t="s">
        <v>279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3"/>
      <c r="AF472" s="240"/>
      <c r="AG472" s="240"/>
      <c r="AH472" s="217" t="str">
        <f t="shared" si="188"/>
        <v/>
      </c>
    </row>
    <row r="473" spans="25:34" x14ac:dyDescent="0.2">
      <c r="Y473" s="211" t="s">
        <v>280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3"/>
      <c r="AF473" s="240"/>
      <c r="AG473" s="240"/>
      <c r="AH473" s="217" t="str">
        <f t="shared" si="188"/>
        <v/>
      </c>
    </row>
    <row r="474" spans="25:34" x14ac:dyDescent="0.2">
      <c r="Y474" s="211" t="s">
        <v>281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3"/>
      <c r="AF474" s="240"/>
      <c r="AG474" s="240"/>
      <c r="AH474" s="217" t="str">
        <f t="shared" si="188"/>
        <v/>
      </c>
    </row>
    <row r="475" spans="25:34" x14ac:dyDescent="0.2">
      <c r="Y475" s="211" t="s">
        <v>282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3"/>
      <c r="AF475" s="240"/>
      <c r="AG475" s="240"/>
      <c r="AH475" s="217" t="str">
        <f t="shared" si="188"/>
        <v/>
      </c>
    </row>
    <row r="476" spans="25:34" x14ac:dyDescent="0.2">
      <c r="Y476" s="211" t="s">
        <v>283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3"/>
      <c r="AF476" s="240"/>
      <c r="AG476" s="240"/>
      <c r="AH476" s="217" t="str">
        <f t="shared" si="188"/>
        <v/>
      </c>
    </row>
    <row r="477" spans="25:34" x14ac:dyDescent="0.2">
      <c r="Y477" s="211" t="s">
        <v>284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3"/>
      <c r="AF477" s="240"/>
      <c r="AG477" s="240"/>
      <c r="AH477" s="217" t="str">
        <f t="shared" si="188"/>
        <v/>
      </c>
    </row>
    <row r="478" spans="25:34" x14ac:dyDescent="0.2">
      <c r="Y478" s="211" t="s">
        <v>285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3"/>
      <c r="AF478" s="240"/>
      <c r="AG478" s="240"/>
      <c r="AH478" s="217" t="str">
        <f t="shared" si="188"/>
        <v/>
      </c>
    </row>
    <row r="479" spans="25:34" x14ac:dyDescent="0.2">
      <c r="Y479" s="211" t="s">
        <v>286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3"/>
      <c r="AF479" s="240"/>
      <c r="AG479" s="240"/>
      <c r="AH479" s="217" t="str">
        <f t="shared" si="188"/>
        <v/>
      </c>
    </row>
    <row r="480" spans="25:34" x14ac:dyDescent="0.2">
      <c r="Y480" s="211" t="s">
        <v>287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3"/>
      <c r="AF480" s="240"/>
      <c r="AG480" s="240"/>
      <c r="AH480" s="217" t="str">
        <f t="shared" si="188"/>
        <v/>
      </c>
    </row>
    <row r="481" spans="25:34" x14ac:dyDescent="0.2">
      <c r="Y481" s="211" t="s">
        <v>288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3"/>
      <c r="AF481" s="240"/>
      <c r="AG481" s="240"/>
      <c r="AH481" s="217" t="str">
        <f t="shared" si="188"/>
        <v/>
      </c>
    </row>
    <row r="482" spans="25:34" x14ac:dyDescent="0.2">
      <c r="Y482" s="211" t="s">
        <v>289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3"/>
      <c r="AF482" s="240"/>
      <c r="AG482" s="240"/>
      <c r="AH482" s="217" t="str">
        <f t="shared" ref="AH482:AH545" si="210">Z482</f>
        <v/>
      </c>
    </row>
    <row r="483" spans="25:34" x14ac:dyDescent="0.2">
      <c r="Y483" s="211" t="s">
        <v>290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3"/>
      <c r="AF483" s="240"/>
      <c r="AG483" s="240"/>
      <c r="AH483" s="217" t="str">
        <f t="shared" si="210"/>
        <v/>
      </c>
    </row>
    <row r="484" spans="25:34" x14ac:dyDescent="0.2">
      <c r="Y484" s="211" t="s">
        <v>291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3"/>
      <c r="AF484" s="240"/>
      <c r="AG484" s="240"/>
      <c r="AH484" s="217" t="str">
        <f t="shared" si="210"/>
        <v/>
      </c>
    </row>
    <row r="485" spans="25:34" x14ac:dyDescent="0.2">
      <c r="Y485" s="211" t="s">
        <v>292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3"/>
      <c r="AF485" s="240"/>
      <c r="AG485" s="240"/>
      <c r="AH485" s="217" t="str">
        <f t="shared" si="210"/>
        <v/>
      </c>
    </row>
    <row r="486" spans="25:34" x14ac:dyDescent="0.2">
      <c r="Y486" s="211" t="s">
        <v>293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3"/>
      <c r="AF486" s="240"/>
      <c r="AG486" s="240"/>
      <c r="AH486" s="217" t="str">
        <f t="shared" si="210"/>
        <v/>
      </c>
    </row>
    <row r="487" spans="25:34" x14ac:dyDescent="0.2">
      <c r="Y487" s="211" t="s">
        <v>294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3"/>
      <c r="AF487" s="240"/>
      <c r="AG487" s="240"/>
      <c r="AH487" s="217" t="str">
        <f t="shared" si="210"/>
        <v/>
      </c>
    </row>
    <row r="488" spans="25:34" x14ac:dyDescent="0.2">
      <c r="Y488" s="211" t="s">
        <v>295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3"/>
      <c r="AF488" s="240"/>
      <c r="AG488" s="240"/>
      <c r="AH488" s="217" t="str">
        <f t="shared" si="210"/>
        <v/>
      </c>
    </row>
    <row r="489" spans="25:34" x14ac:dyDescent="0.2">
      <c r="Y489" s="211" t="s">
        <v>296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3"/>
      <c r="AF489" s="240"/>
      <c r="AG489" s="240"/>
      <c r="AH489" s="217" t="str">
        <f t="shared" si="210"/>
        <v/>
      </c>
    </row>
    <row r="490" spans="25:34" x14ac:dyDescent="0.2">
      <c r="Y490" s="211" t="s">
        <v>297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3"/>
      <c r="AF490" s="240"/>
      <c r="AG490" s="240"/>
      <c r="AH490" s="217" t="str">
        <f t="shared" si="210"/>
        <v/>
      </c>
    </row>
    <row r="491" spans="25:34" x14ac:dyDescent="0.2">
      <c r="Y491" s="211" t="s">
        <v>298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3"/>
      <c r="AF491" s="240"/>
      <c r="AG491" s="240"/>
      <c r="AH491" s="217" t="str">
        <f t="shared" si="210"/>
        <v/>
      </c>
    </row>
    <row r="492" spans="25:34" x14ac:dyDescent="0.2">
      <c r="Y492" s="211" t="s">
        <v>299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3"/>
      <c r="AF492" s="240"/>
      <c r="AG492" s="240"/>
      <c r="AH492" s="217" t="str">
        <f t="shared" si="210"/>
        <v/>
      </c>
    </row>
    <row r="493" spans="25:34" x14ac:dyDescent="0.2">
      <c r="Y493" s="211" t="s">
        <v>300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3"/>
      <c r="AF493" s="240"/>
      <c r="AG493" s="240"/>
      <c r="AH493" s="217" t="str">
        <f t="shared" si="210"/>
        <v/>
      </c>
    </row>
    <row r="494" spans="25:34" x14ac:dyDescent="0.2">
      <c r="Y494" s="211" t="s">
        <v>301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3"/>
      <c r="AF494" s="240"/>
      <c r="AG494" s="240"/>
      <c r="AH494" s="217" t="str">
        <f t="shared" si="210"/>
        <v/>
      </c>
    </row>
    <row r="495" spans="25:34" x14ac:dyDescent="0.2">
      <c r="Y495" s="211" t="s">
        <v>302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3"/>
      <c r="AF495" s="240"/>
      <c r="AG495" s="240"/>
      <c r="AH495" s="217" t="str">
        <f t="shared" si="210"/>
        <v/>
      </c>
    </row>
    <row r="496" spans="25:34" x14ac:dyDescent="0.2">
      <c r="Y496" s="211" t="s">
        <v>303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3"/>
      <c r="AF496" s="240"/>
      <c r="AG496" s="240"/>
      <c r="AH496" s="217" t="str">
        <f t="shared" si="210"/>
        <v/>
      </c>
    </row>
    <row r="497" spans="25:34" x14ac:dyDescent="0.2">
      <c r="Y497" s="211" t="s">
        <v>304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3"/>
      <c r="AF497" s="240"/>
      <c r="AG497" s="240"/>
      <c r="AH497" s="217" t="str">
        <f t="shared" si="210"/>
        <v/>
      </c>
    </row>
    <row r="498" spans="25:34" x14ac:dyDescent="0.2">
      <c r="Y498" s="211" t="s">
        <v>305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3"/>
      <c r="AF498" s="240"/>
      <c r="AG498" s="240"/>
      <c r="AH498" s="217" t="str">
        <f t="shared" si="210"/>
        <v/>
      </c>
    </row>
    <row r="499" spans="25:34" x14ac:dyDescent="0.2">
      <c r="Y499" s="211" t="s">
        <v>306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3"/>
      <c r="AF499" s="240"/>
      <c r="AG499" s="240"/>
      <c r="AH499" s="217" t="str">
        <f t="shared" si="210"/>
        <v/>
      </c>
    </row>
    <row r="500" spans="25:34" x14ac:dyDescent="0.2">
      <c r="Y500" s="211" t="s">
        <v>307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3"/>
      <c r="AF500" s="240"/>
      <c r="AG500" s="240"/>
      <c r="AH500" s="217" t="str">
        <f t="shared" si="210"/>
        <v/>
      </c>
    </row>
    <row r="501" spans="25:34" x14ac:dyDescent="0.2">
      <c r="Y501" s="211" t="s">
        <v>308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3"/>
      <c r="AF501" s="240"/>
      <c r="AG501" s="240"/>
      <c r="AH501" s="217" t="str">
        <f t="shared" si="210"/>
        <v/>
      </c>
    </row>
    <row r="502" spans="25:34" x14ac:dyDescent="0.2">
      <c r="Y502" s="211" t="s">
        <v>309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3"/>
      <c r="AF502" s="240"/>
      <c r="AG502" s="240"/>
      <c r="AH502" s="217" t="str">
        <f t="shared" si="210"/>
        <v/>
      </c>
    </row>
    <row r="503" spans="25:34" x14ac:dyDescent="0.2">
      <c r="Y503" s="211" t="s">
        <v>310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3"/>
      <c r="AF503" s="240"/>
      <c r="AG503" s="240"/>
      <c r="AH503" s="217" t="str">
        <f t="shared" si="210"/>
        <v/>
      </c>
    </row>
    <row r="504" spans="25:34" x14ac:dyDescent="0.2">
      <c r="Y504" s="211" t="s">
        <v>311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3"/>
      <c r="AF504" s="240"/>
      <c r="AG504" s="240"/>
      <c r="AH504" s="217" t="str">
        <f t="shared" si="210"/>
        <v/>
      </c>
    </row>
    <row r="505" spans="25:34" x14ac:dyDescent="0.2">
      <c r="Y505" s="211" t="s">
        <v>312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3"/>
      <c r="AF505" s="240"/>
      <c r="AG505" s="240"/>
      <c r="AH505" s="217" t="str">
        <f t="shared" si="210"/>
        <v/>
      </c>
    </row>
    <row r="506" spans="25:34" x14ac:dyDescent="0.2">
      <c r="Y506" s="211" t="s">
        <v>313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3"/>
      <c r="AF506" s="240"/>
      <c r="AG506" s="240"/>
      <c r="AH506" s="217" t="str">
        <f t="shared" si="210"/>
        <v/>
      </c>
    </row>
    <row r="507" spans="25:34" x14ac:dyDescent="0.2">
      <c r="Y507" s="211" t="s">
        <v>314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3"/>
      <c r="AF507" s="240"/>
      <c r="AG507" s="240"/>
      <c r="AH507" s="217" t="str">
        <f t="shared" si="210"/>
        <v/>
      </c>
    </row>
    <row r="508" spans="25:34" x14ac:dyDescent="0.2">
      <c r="Y508" s="211" t="s">
        <v>315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3"/>
      <c r="AF508" s="240"/>
      <c r="AG508" s="240"/>
      <c r="AH508" s="217" t="str">
        <f t="shared" si="210"/>
        <v/>
      </c>
    </row>
    <row r="509" spans="25:34" x14ac:dyDescent="0.2">
      <c r="Y509" s="211" t="s">
        <v>316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3"/>
      <c r="AF509" s="240"/>
      <c r="AG509" s="240"/>
      <c r="AH509" s="217" t="str">
        <f t="shared" si="210"/>
        <v/>
      </c>
    </row>
    <row r="510" spans="25:34" x14ac:dyDescent="0.2">
      <c r="Y510" s="211" t="s">
        <v>317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3"/>
      <c r="AF510" s="240"/>
      <c r="AG510" s="240"/>
      <c r="AH510" s="217" t="str">
        <f t="shared" si="210"/>
        <v/>
      </c>
    </row>
    <row r="511" spans="25:34" x14ac:dyDescent="0.2">
      <c r="Y511" s="211" t="s">
        <v>318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3"/>
      <c r="AF511" s="240"/>
      <c r="AG511" s="240"/>
      <c r="AH511" s="217" t="str">
        <f t="shared" si="210"/>
        <v/>
      </c>
    </row>
    <row r="512" spans="25:34" x14ac:dyDescent="0.2">
      <c r="Y512" s="211" t="s">
        <v>319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3"/>
      <c r="AF512" s="240"/>
      <c r="AG512" s="240"/>
      <c r="AH512" s="217" t="str">
        <f t="shared" si="210"/>
        <v/>
      </c>
    </row>
    <row r="513" spans="25:34" x14ac:dyDescent="0.2">
      <c r="Y513" s="211" t="s">
        <v>320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3"/>
      <c r="AF513" s="240"/>
      <c r="AG513" s="240"/>
      <c r="AH513" s="217" t="str">
        <f t="shared" si="210"/>
        <v/>
      </c>
    </row>
    <row r="514" spans="25:34" x14ac:dyDescent="0.2">
      <c r="Y514" s="211" t="s">
        <v>321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3"/>
      <c r="AF514" s="240"/>
      <c r="AG514" s="240"/>
      <c r="AH514" s="217" t="str">
        <f t="shared" si="210"/>
        <v/>
      </c>
    </row>
    <row r="515" spans="25:34" x14ac:dyDescent="0.2">
      <c r="Y515" s="211" t="s">
        <v>322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3"/>
      <c r="AF515" s="240"/>
      <c r="AG515" s="240"/>
      <c r="AH515" s="217" t="str">
        <f t="shared" si="210"/>
        <v/>
      </c>
    </row>
    <row r="516" spans="25:34" x14ac:dyDescent="0.2">
      <c r="Y516" s="211" t="s">
        <v>323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3"/>
      <c r="AF516" s="240"/>
      <c r="AG516" s="240"/>
      <c r="AH516" s="217" t="str">
        <f t="shared" si="210"/>
        <v/>
      </c>
    </row>
    <row r="517" spans="25:34" x14ac:dyDescent="0.2">
      <c r="Y517" s="211" t="s">
        <v>324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3"/>
      <c r="AF517" s="240"/>
      <c r="AG517" s="240"/>
      <c r="AH517" s="217" t="str">
        <f t="shared" si="210"/>
        <v/>
      </c>
    </row>
    <row r="518" spans="25:34" x14ac:dyDescent="0.2">
      <c r="Y518" s="211" t="s">
        <v>325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3"/>
      <c r="AF518" s="240"/>
      <c r="AG518" s="240"/>
      <c r="AH518" s="217" t="str">
        <f t="shared" si="210"/>
        <v/>
      </c>
    </row>
    <row r="519" spans="25:34" x14ac:dyDescent="0.2">
      <c r="Y519" s="211" t="s">
        <v>326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3"/>
      <c r="AF519" s="240"/>
      <c r="AG519" s="240"/>
      <c r="AH519" s="217" t="str">
        <f t="shared" si="210"/>
        <v/>
      </c>
    </row>
    <row r="520" spans="25:34" x14ac:dyDescent="0.2">
      <c r="Y520" s="211" t="s">
        <v>327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3"/>
      <c r="AF520" s="240"/>
      <c r="AG520" s="240"/>
      <c r="AH520" s="217" t="str">
        <f t="shared" si="210"/>
        <v/>
      </c>
    </row>
    <row r="521" spans="25:34" x14ac:dyDescent="0.2">
      <c r="Y521" s="211" t="s">
        <v>328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3"/>
      <c r="AF521" s="240"/>
      <c r="AG521" s="240"/>
      <c r="AH521" s="217" t="str">
        <f t="shared" si="210"/>
        <v/>
      </c>
    </row>
    <row r="522" spans="25:34" x14ac:dyDescent="0.2">
      <c r="Y522" s="211" t="s">
        <v>329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3"/>
      <c r="AF522" s="240"/>
      <c r="AG522" s="240"/>
      <c r="AH522" s="217" t="str">
        <f t="shared" si="210"/>
        <v/>
      </c>
    </row>
    <row r="523" spans="25:34" x14ac:dyDescent="0.2">
      <c r="Y523" s="211" t="s">
        <v>330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3"/>
      <c r="AF523" s="240"/>
      <c r="AG523" s="240"/>
      <c r="AH523" s="217" t="str">
        <f t="shared" si="210"/>
        <v/>
      </c>
    </row>
    <row r="524" spans="25:34" x14ac:dyDescent="0.2">
      <c r="Y524" s="211" t="s">
        <v>331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3"/>
      <c r="AF524" s="240"/>
      <c r="AG524" s="240"/>
      <c r="AH524" s="217" t="str">
        <f t="shared" si="210"/>
        <v/>
      </c>
    </row>
    <row r="525" spans="25:34" x14ac:dyDescent="0.2">
      <c r="Y525" s="211" t="s">
        <v>332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3"/>
      <c r="AF525" s="240"/>
      <c r="AG525" s="240"/>
      <c r="AH525" s="217" t="str">
        <f t="shared" si="210"/>
        <v/>
      </c>
    </row>
    <row r="526" spans="25:34" x14ac:dyDescent="0.2">
      <c r="Y526" s="211" t="s">
        <v>333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3"/>
      <c r="AF526" s="240"/>
      <c r="AG526" s="240"/>
      <c r="AH526" s="217" t="str">
        <f t="shared" si="210"/>
        <v/>
      </c>
    </row>
    <row r="527" spans="25:34" x14ac:dyDescent="0.2">
      <c r="Y527" s="211" t="s">
        <v>334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3"/>
      <c r="AF527" s="240"/>
      <c r="AG527" s="240"/>
      <c r="AH527" s="217" t="str">
        <f t="shared" si="210"/>
        <v/>
      </c>
    </row>
    <row r="528" spans="25:34" x14ac:dyDescent="0.2">
      <c r="Y528" s="211" t="s">
        <v>335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3"/>
      <c r="AF528" s="240"/>
      <c r="AG528" s="240"/>
      <c r="AH528" s="217" t="str">
        <f t="shared" si="210"/>
        <v/>
      </c>
    </row>
    <row r="529" spans="25:34" x14ac:dyDescent="0.2">
      <c r="Y529" s="211" t="s">
        <v>336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3"/>
      <c r="AF529" s="240"/>
      <c r="AG529" s="240"/>
      <c r="AH529" s="217" t="str">
        <f t="shared" si="210"/>
        <v/>
      </c>
    </row>
    <row r="530" spans="25:34" x14ac:dyDescent="0.2">
      <c r="Y530" s="211" t="s">
        <v>337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3"/>
      <c r="AF530" s="240"/>
      <c r="AG530" s="240"/>
      <c r="AH530" s="217" t="str">
        <f t="shared" si="210"/>
        <v/>
      </c>
    </row>
    <row r="531" spans="25:34" x14ac:dyDescent="0.2">
      <c r="Y531" s="211" t="s">
        <v>338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3"/>
      <c r="AF531" s="240"/>
      <c r="AG531" s="240"/>
      <c r="AH531" s="217" t="str">
        <f t="shared" si="210"/>
        <v/>
      </c>
    </row>
    <row r="532" spans="25:34" x14ac:dyDescent="0.2">
      <c r="Y532" s="211" t="s">
        <v>339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3"/>
      <c r="AF532" s="240"/>
      <c r="AG532" s="240"/>
      <c r="AH532" s="217" t="str">
        <f t="shared" si="210"/>
        <v/>
      </c>
    </row>
    <row r="533" spans="25:34" x14ac:dyDescent="0.2">
      <c r="Y533" s="211" t="s">
        <v>340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3"/>
      <c r="AF533" s="240"/>
      <c r="AG533" s="240"/>
      <c r="AH533" s="217" t="str">
        <f t="shared" si="210"/>
        <v/>
      </c>
    </row>
    <row r="534" spans="25:34" x14ac:dyDescent="0.2">
      <c r="Y534" s="211" t="s">
        <v>341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3"/>
      <c r="AF534" s="240"/>
      <c r="AG534" s="240"/>
      <c r="AH534" s="217" t="str">
        <f t="shared" si="210"/>
        <v/>
      </c>
    </row>
    <row r="535" spans="25:34" x14ac:dyDescent="0.2">
      <c r="Y535" s="211" t="s">
        <v>342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3"/>
      <c r="AF535" s="240"/>
      <c r="AG535" s="240"/>
      <c r="AH535" s="217" t="str">
        <f t="shared" si="210"/>
        <v/>
      </c>
    </row>
    <row r="536" spans="25:34" x14ac:dyDescent="0.2">
      <c r="Y536" s="211" t="s">
        <v>343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3"/>
      <c r="AF536" s="240"/>
      <c r="AG536" s="240"/>
      <c r="AH536" s="217" t="str">
        <f t="shared" si="210"/>
        <v/>
      </c>
    </row>
    <row r="537" spans="25:34" x14ac:dyDescent="0.2">
      <c r="Y537" s="211" t="s">
        <v>344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3"/>
      <c r="AF537" s="240"/>
      <c r="AG537" s="240"/>
      <c r="AH537" s="217" t="str">
        <f t="shared" si="210"/>
        <v/>
      </c>
    </row>
    <row r="538" spans="25:34" x14ac:dyDescent="0.2">
      <c r="Y538" s="211" t="s">
        <v>345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3"/>
      <c r="AF538" s="240"/>
      <c r="AG538" s="240"/>
      <c r="AH538" s="217" t="str">
        <f t="shared" si="210"/>
        <v/>
      </c>
    </row>
    <row r="539" spans="25:34" x14ac:dyDescent="0.2">
      <c r="Y539" s="211" t="s">
        <v>346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3"/>
      <c r="AF539" s="240"/>
      <c r="AG539" s="240"/>
      <c r="AH539" s="217" t="str">
        <f t="shared" si="210"/>
        <v/>
      </c>
    </row>
    <row r="540" spans="25:34" x14ac:dyDescent="0.2">
      <c r="Y540" s="211" t="s">
        <v>347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3"/>
      <c r="AF540" s="240"/>
      <c r="AG540" s="240"/>
      <c r="AH540" s="217" t="str">
        <f t="shared" si="210"/>
        <v/>
      </c>
    </row>
    <row r="541" spans="25:34" x14ac:dyDescent="0.2">
      <c r="Y541" s="211" t="s">
        <v>348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3"/>
      <c r="AF541" s="240"/>
      <c r="AG541" s="240"/>
      <c r="AH541" s="217" t="str">
        <f t="shared" si="210"/>
        <v/>
      </c>
    </row>
    <row r="542" spans="25:34" x14ac:dyDescent="0.2">
      <c r="Y542" s="211" t="s">
        <v>349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3"/>
      <c r="AF542" s="240"/>
      <c r="AG542" s="240"/>
      <c r="AH542" s="217" t="str">
        <f t="shared" si="210"/>
        <v/>
      </c>
    </row>
    <row r="543" spans="25:34" x14ac:dyDescent="0.2">
      <c r="Y543" s="211" t="s">
        <v>350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3"/>
      <c r="AF543" s="240"/>
      <c r="AG543" s="240"/>
      <c r="AH543" s="217" t="str">
        <f t="shared" si="210"/>
        <v/>
      </c>
    </row>
    <row r="544" spans="25:34" x14ac:dyDescent="0.2">
      <c r="Y544" s="211" t="s">
        <v>351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3"/>
      <c r="AF544" s="240"/>
      <c r="AG544" s="240"/>
      <c r="AH544" s="217" t="str">
        <f t="shared" si="210"/>
        <v/>
      </c>
    </row>
    <row r="545" spans="25:34" x14ac:dyDescent="0.2">
      <c r="Y545" s="211" t="s">
        <v>352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3"/>
      <c r="AF545" s="240"/>
      <c r="AG545" s="240"/>
      <c r="AH545" s="217" t="str">
        <f t="shared" si="210"/>
        <v/>
      </c>
    </row>
    <row r="546" spans="25:34" x14ac:dyDescent="0.2">
      <c r="Y546" s="211" t="s">
        <v>353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3"/>
      <c r="AF546" s="240"/>
      <c r="AG546" s="240"/>
      <c r="AH546" s="217" t="str">
        <f t="shared" ref="AH546:AH609" si="216">Z546</f>
        <v/>
      </c>
    </row>
    <row r="547" spans="25:34" x14ac:dyDescent="0.2">
      <c r="Y547" s="211" t="s">
        <v>354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3"/>
      <c r="AF547" s="240"/>
      <c r="AG547" s="240"/>
      <c r="AH547" s="217" t="str">
        <f t="shared" si="216"/>
        <v/>
      </c>
    </row>
    <row r="548" spans="25:34" x14ac:dyDescent="0.2">
      <c r="Y548" s="211" t="s">
        <v>355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3"/>
      <c r="AF548" s="240"/>
      <c r="AG548" s="240"/>
      <c r="AH548" s="217" t="str">
        <f t="shared" si="216"/>
        <v/>
      </c>
    </row>
    <row r="549" spans="25:34" x14ac:dyDescent="0.2">
      <c r="Y549" s="211" t="s">
        <v>356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3"/>
      <c r="AF549" s="240"/>
      <c r="AG549" s="240"/>
      <c r="AH549" s="217" t="str">
        <f t="shared" si="216"/>
        <v/>
      </c>
    </row>
    <row r="550" spans="25:34" x14ac:dyDescent="0.2">
      <c r="Y550" s="211" t="s">
        <v>357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3"/>
      <c r="AF550" s="240"/>
      <c r="AG550" s="240"/>
      <c r="AH550" s="217" t="str">
        <f t="shared" si="216"/>
        <v/>
      </c>
    </row>
    <row r="551" spans="25:34" x14ac:dyDescent="0.2">
      <c r="Y551" s="211" t="s">
        <v>358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3"/>
      <c r="AF551" s="240"/>
      <c r="AG551" s="240"/>
      <c r="AH551" s="217" t="str">
        <f t="shared" si="216"/>
        <v/>
      </c>
    </row>
    <row r="552" spans="25:34" x14ac:dyDescent="0.2">
      <c r="Y552" s="211" t="s">
        <v>359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3"/>
      <c r="AF552" s="240"/>
      <c r="AG552" s="240"/>
      <c r="AH552" s="217" t="str">
        <f t="shared" si="216"/>
        <v/>
      </c>
    </row>
    <row r="553" spans="25:34" x14ac:dyDescent="0.2">
      <c r="Y553" s="211" t="s">
        <v>360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3"/>
      <c r="AF553" s="240"/>
      <c r="AG553" s="240"/>
      <c r="AH553" s="217" t="str">
        <f t="shared" si="216"/>
        <v/>
      </c>
    </row>
    <row r="554" spans="25:34" x14ac:dyDescent="0.2">
      <c r="Y554" s="211" t="s">
        <v>361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3"/>
      <c r="AF554" s="240"/>
      <c r="AG554" s="240"/>
      <c r="AH554" s="217" t="str">
        <f t="shared" si="216"/>
        <v/>
      </c>
    </row>
    <row r="555" spans="25:34" x14ac:dyDescent="0.2">
      <c r="Y555" s="211" t="s">
        <v>362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3"/>
      <c r="AF555" s="240"/>
      <c r="AG555" s="240"/>
      <c r="AH555" s="217" t="str">
        <f t="shared" si="216"/>
        <v/>
      </c>
    </row>
    <row r="556" spans="25:34" x14ac:dyDescent="0.2">
      <c r="Y556" s="211" t="s">
        <v>363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3"/>
      <c r="AF556" s="240"/>
      <c r="AG556" s="240"/>
      <c r="AH556" s="217" t="str">
        <f t="shared" si="216"/>
        <v/>
      </c>
    </row>
    <row r="557" spans="25:34" x14ac:dyDescent="0.2">
      <c r="Y557" s="211" t="s">
        <v>364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3"/>
      <c r="AF557" s="240"/>
      <c r="AG557" s="240"/>
      <c r="AH557" s="217" t="str">
        <f t="shared" si="216"/>
        <v/>
      </c>
    </row>
    <row r="558" spans="25:34" x14ac:dyDescent="0.2">
      <c r="Y558" s="211" t="s">
        <v>365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3"/>
      <c r="AF558" s="240"/>
      <c r="AG558" s="240"/>
      <c r="AH558" s="217" t="str">
        <f t="shared" si="216"/>
        <v/>
      </c>
    </row>
    <row r="559" spans="25:34" x14ac:dyDescent="0.2">
      <c r="Y559" s="211" t="s">
        <v>366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3"/>
      <c r="AF559" s="240"/>
      <c r="AG559" s="240"/>
      <c r="AH559" s="217" t="str">
        <f t="shared" si="216"/>
        <v/>
      </c>
    </row>
    <row r="560" spans="25:34" x14ac:dyDescent="0.2">
      <c r="Y560" s="211" t="s">
        <v>367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3"/>
      <c r="AF560" s="240"/>
      <c r="AG560" s="240"/>
      <c r="AH560" s="217" t="str">
        <f t="shared" si="216"/>
        <v/>
      </c>
    </row>
    <row r="561" spans="25:34" x14ac:dyDescent="0.2">
      <c r="Y561" s="211" t="s">
        <v>368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3"/>
      <c r="AF561" s="240"/>
      <c r="AG561" s="240"/>
      <c r="AH561" s="217" t="str">
        <f t="shared" si="216"/>
        <v/>
      </c>
    </row>
    <row r="562" spans="25:34" x14ac:dyDescent="0.2">
      <c r="Y562" s="211" t="s">
        <v>369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3"/>
      <c r="AF562" s="240"/>
      <c r="AG562" s="240"/>
      <c r="AH562" s="217" t="str">
        <f t="shared" si="216"/>
        <v/>
      </c>
    </row>
    <row r="563" spans="25:34" x14ac:dyDescent="0.2">
      <c r="Y563" s="211" t="s">
        <v>370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3"/>
      <c r="AF563" s="240"/>
      <c r="AG563" s="240"/>
      <c r="AH563" s="217" t="str">
        <f t="shared" si="216"/>
        <v/>
      </c>
    </row>
    <row r="564" spans="25:34" x14ac:dyDescent="0.2">
      <c r="Y564" s="211" t="s">
        <v>371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3"/>
      <c r="AF564" s="240"/>
      <c r="AG564" s="240"/>
      <c r="AH564" s="217" t="str">
        <f t="shared" si="216"/>
        <v/>
      </c>
    </row>
    <row r="565" spans="25:34" x14ac:dyDescent="0.2">
      <c r="Y565" s="211" t="s">
        <v>372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3"/>
      <c r="AF565" s="240"/>
      <c r="AG565" s="240"/>
      <c r="AH565" s="217" t="str">
        <f t="shared" si="216"/>
        <v/>
      </c>
    </row>
    <row r="566" spans="25:34" x14ac:dyDescent="0.2">
      <c r="Y566" s="211" t="s">
        <v>373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3"/>
      <c r="AF566" s="240"/>
      <c r="AG566" s="240"/>
      <c r="AH566" s="217" t="str">
        <f t="shared" si="216"/>
        <v/>
      </c>
    </row>
    <row r="567" spans="25:34" x14ac:dyDescent="0.2">
      <c r="Y567" s="211" t="s">
        <v>374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3"/>
      <c r="AF567" s="240"/>
      <c r="AG567" s="240"/>
      <c r="AH567" s="217" t="str">
        <f t="shared" si="216"/>
        <v/>
      </c>
    </row>
    <row r="568" spans="25:34" x14ac:dyDescent="0.2">
      <c r="Y568" s="211" t="s">
        <v>375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3"/>
      <c r="AF568" s="240"/>
      <c r="AG568" s="240"/>
      <c r="AH568" s="217" t="str">
        <f t="shared" si="216"/>
        <v/>
      </c>
    </row>
    <row r="569" spans="25:34" x14ac:dyDescent="0.2">
      <c r="Y569" s="211" t="s">
        <v>376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3"/>
      <c r="AF569" s="240"/>
      <c r="AG569" s="240"/>
      <c r="AH569" s="217" t="str">
        <f t="shared" si="216"/>
        <v/>
      </c>
    </row>
    <row r="570" spans="25:34" x14ac:dyDescent="0.2">
      <c r="Y570" s="211" t="s">
        <v>377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3"/>
      <c r="AF570" s="240"/>
      <c r="AG570" s="240"/>
      <c r="AH570" s="217" t="str">
        <f t="shared" si="216"/>
        <v/>
      </c>
    </row>
    <row r="571" spans="25:34" x14ac:dyDescent="0.2">
      <c r="Y571" s="211" t="s">
        <v>378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3"/>
      <c r="AF571" s="240"/>
      <c r="AG571" s="240"/>
      <c r="AH571" s="217" t="str">
        <f t="shared" si="216"/>
        <v/>
      </c>
    </row>
    <row r="572" spans="25:34" x14ac:dyDescent="0.2">
      <c r="Y572" s="211" t="s">
        <v>379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3"/>
      <c r="AF572" s="240"/>
      <c r="AG572" s="240"/>
      <c r="AH572" s="217" t="str">
        <f t="shared" si="216"/>
        <v/>
      </c>
    </row>
    <row r="573" spans="25:34" x14ac:dyDescent="0.2">
      <c r="Y573" s="211" t="s">
        <v>380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3"/>
      <c r="AF573" s="240"/>
      <c r="AG573" s="240"/>
      <c r="AH573" s="217" t="str">
        <f t="shared" si="216"/>
        <v/>
      </c>
    </row>
    <row r="574" spans="25:34" x14ac:dyDescent="0.2">
      <c r="Y574" s="211" t="s">
        <v>381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3"/>
      <c r="AF574" s="240"/>
      <c r="AG574" s="240"/>
      <c r="AH574" s="217" t="str">
        <f t="shared" si="216"/>
        <v/>
      </c>
    </row>
    <row r="575" spans="25:34" x14ac:dyDescent="0.2">
      <c r="Y575" s="211" t="s">
        <v>382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3"/>
      <c r="AF575" s="240"/>
      <c r="AG575" s="240"/>
      <c r="AH575" s="217" t="str">
        <f t="shared" si="216"/>
        <v/>
      </c>
    </row>
    <row r="576" spans="25:34" x14ac:dyDescent="0.2">
      <c r="Y576" s="211" t="s">
        <v>383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3"/>
      <c r="AF576" s="240"/>
      <c r="AG576" s="240"/>
      <c r="AH576" s="217" t="str">
        <f t="shared" si="216"/>
        <v/>
      </c>
    </row>
    <row r="577" spans="25:34" x14ac:dyDescent="0.2">
      <c r="Y577" s="211" t="s">
        <v>384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3"/>
      <c r="AF577" s="240"/>
      <c r="AG577" s="240"/>
      <c r="AH577" s="217" t="str">
        <f t="shared" si="216"/>
        <v/>
      </c>
    </row>
    <row r="578" spans="25:34" x14ac:dyDescent="0.2">
      <c r="Y578" s="211" t="s">
        <v>385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3"/>
      <c r="AF578" s="240"/>
      <c r="AG578" s="240"/>
      <c r="AH578" s="217" t="str">
        <f t="shared" si="216"/>
        <v/>
      </c>
    </row>
    <row r="579" spans="25:34" x14ac:dyDescent="0.2">
      <c r="Y579" s="211" t="s">
        <v>386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3"/>
      <c r="AF579" s="240"/>
      <c r="AG579" s="240"/>
      <c r="AH579" s="217" t="str">
        <f t="shared" si="216"/>
        <v/>
      </c>
    </row>
    <row r="580" spans="25:34" x14ac:dyDescent="0.2">
      <c r="Y580" s="211" t="s">
        <v>387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3"/>
      <c r="AF580" s="240"/>
      <c r="AG580" s="240"/>
      <c r="AH580" s="217" t="str">
        <f t="shared" si="216"/>
        <v/>
      </c>
    </row>
    <row r="581" spans="25:34" x14ac:dyDescent="0.2">
      <c r="Y581" s="211" t="s">
        <v>388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3"/>
      <c r="AF581" s="240"/>
      <c r="AG581" s="240"/>
      <c r="AH581" s="217" t="str">
        <f t="shared" si="216"/>
        <v/>
      </c>
    </row>
    <row r="582" spans="25:34" x14ac:dyDescent="0.2">
      <c r="Y582" s="211" t="s">
        <v>389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3"/>
      <c r="AF582" s="240"/>
      <c r="AG582" s="240"/>
      <c r="AH582" s="217" t="str">
        <f t="shared" si="216"/>
        <v/>
      </c>
    </row>
    <row r="583" spans="25:34" x14ac:dyDescent="0.2">
      <c r="Y583" s="211" t="s">
        <v>390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3"/>
      <c r="AF583" s="240"/>
      <c r="AG583" s="240"/>
      <c r="AH583" s="217" t="str">
        <f t="shared" si="216"/>
        <v/>
      </c>
    </row>
    <row r="584" spans="25:34" x14ac:dyDescent="0.2">
      <c r="Y584" s="211" t="s">
        <v>391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3"/>
      <c r="AF584" s="240"/>
      <c r="AG584" s="240"/>
      <c r="AH584" s="217" t="str">
        <f t="shared" si="216"/>
        <v/>
      </c>
    </row>
    <row r="585" spans="25:34" x14ac:dyDescent="0.2">
      <c r="Y585" s="211" t="s">
        <v>392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3"/>
      <c r="AF585" s="240"/>
      <c r="AG585" s="240"/>
      <c r="AH585" s="217" t="str">
        <f t="shared" si="216"/>
        <v/>
      </c>
    </row>
    <row r="586" spans="25:34" x14ac:dyDescent="0.2">
      <c r="Y586" s="211" t="s">
        <v>393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3"/>
      <c r="AF586" s="240"/>
      <c r="AG586" s="240"/>
      <c r="AH586" s="217" t="str">
        <f t="shared" si="216"/>
        <v/>
      </c>
    </row>
    <row r="587" spans="25:34" x14ac:dyDescent="0.2">
      <c r="Y587" s="211" t="s">
        <v>394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3"/>
      <c r="AF587" s="240"/>
      <c r="AG587" s="240"/>
      <c r="AH587" s="217" t="str">
        <f t="shared" si="216"/>
        <v/>
      </c>
    </row>
    <row r="588" spans="25:34" x14ac:dyDescent="0.2">
      <c r="Y588" s="211" t="s">
        <v>395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3"/>
      <c r="AF588" s="240"/>
      <c r="AG588" s="240"/>
      <c r="AH588" s="217" t="str">
        <f t="shared" si="216"/>
        <v/>
      </c>
    </row>
    <row r="589" spans="25:34" x14ac:dyDescent="0.2">
      <c r="Y589" s="211" t="s">
        <v>396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3"/>
      <c r="AF589" s="240"/>
      <c r="AG589" s="240"/>
      <c r="AH589" s="217" t="str">
        <f t="shared" si="216"/>
        <v/>
      </c>
    </row>
    <row r="590" spans="25:34" x14ac:dyDescent="0.2">
      <c r="Y590" s="211" t="s">
        <v>397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3"/>
      <c r="AF590" s="240"/>
      <c r="AG590" s="240"/>
      <c r="AH590" s="217" t="str">
        <f t="shared" si="216"/>
        <v/>
      </c>
    </row>
    <row r="591" spans="25:34" x14ac:dyDescent="0.2">
      <c r="Y591" s="211" t="s">
        <v>398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3"/>
      <c r="AF591" s="240"/>
      <c r="AG591" s="240"/>
      <c r="AH591" s="217" t="str">
        <f t="shared" si="216"/>
        <v/>
      </c>
    </row>
    <row r="592" spans="25:34" x14ac:dyDescent="0.2">
      <c r="Y592" s="211" t="s">
        <v>399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3"/>
      <c r="AF592" s="240"/>
      <c r="AG592" s="240"/>
      <c r="AH592" s="217" t="str">
        <f t="shared" si="216"/>
        <v/>
      </c>
    </row>
    <row r="593" spans="25:34" x14ac:dyDescent="0.2">
      <c r="Y593" s="211" t="s">
        <v>400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3"/>
      <c r="AF593" s="240"/>
      <c r="AG593" s="240"/>
      <c r="AH593" s="217" t="str">
        <f t="shared" si="216"/>
        <v/>
      </c>
    </row>
    <row r="594" spans="25:34" x14ac:dyDescent="0.2">
      <c r="Y594" s="211" t="s">
        <v>401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3"/>
      <c r="AF594" s="240"/>
      <c r="AG594" s="240"/>
      <c r="AH594" s="217" t="str">
        <f t="shared" si="216"/>
        <v/>
      </c>
    </row>
    <row r="595" spans="25:34" x14ac:dyDescent="0.2">
      <c r="Y595" s="211" t="s">
        <v>402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3"/>
      <c r="AF595" s="240"/>
      <c r="AG595" s="240"/>
      <c r="AH595" s="217" t="str">
        <f t="shared" si="216"/>
        <v/>
      </c>
    </row>
    <row r="596" spans="25:34" x14ac:dyDescent="0.2">
      <c r="Y596" s="211" t="s">
        <v>403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3"/>
      <c r="AF596" s="240"/>
      <c r="AG596" s="240"/>
      <c r="AH596" s="217" t="str">
        <f t="shared" si="216"/>
        <v/>
      </c>
    </row>
    <row r="597" spans="25:34" x14ac:dyDescent="0.2">
      <c r="Y597" s="211" t="s">
        <v>404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3"/>
      <c r="AF597" s="240"/>
      <c r="AG597" s="240"/>
      <c r="AH597" s="217" t="str">
        <f t="shared" si="216"/>
        <v/>
      </c>
    </row>
    <row r="598" spans="25:34" x14ac:dyDescent="0.2">
      <c r="Y598" s="211" t="s">
        <v>405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3"/>
      <c r="AF598" s="240"/>
      <c r="AG598" s="240"/>
      <c r="AH598" s="217" t="str">
        <f t="shared" si="216"/>
        <v/>
      </c>
    </row>
    <row r="599" spans="25:34" x14ac:dyDescent="0.2">
      <c r="Y599" s="211" t="s">
        <v>406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3"/>
      <c r="AF599" s="240"/>
      <c r="AG599" s="240"/>
      <c r="AH599" s="217" t="str">
        <f t="shared" si="216"/>
        <v/>
      </c>
    </row>
    <row r="600" spans="25:34" x14ac:dyDescent="0.2">
      <c r="Y600" s="211" t="s">
        <v>407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3"/>
      <c r="AF600" s="240"/>
      <c r="AG600" s="240"/>
      <c r="AH600" s="217" t="str">
        <f t="shared" si="216"/>
        <v/>
      </c>
    </row>
    <row r="601" spans="25:34" x14ac:dyDescent="0.2">
      <c r="Y601" s="211" t="s">
        <v>408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3"/>
      <c r="AF601" s="240"/>
      <c r="AG601" s="240"/>
      <c r="AH601" s="217" t="str">
        <f t="shared" si="216"/>
        <v/>
      </c>
    </row>
    <row r="602" spans="25:34" x14ac:dyDescent="0.2">
      <c r="Y602" s="211" t="s">
        <v>409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3"/>
      <c r="AF602" s="240"/>
      <c r="AG602" s="240"/>
      <c r="AH602" s="217" t="str">
        <f t="shared" si="216"/>
        <v/>
      </c>
    </row>
    <row r="603" spans="25:34" x14ac:dyDescent="0.2">
      <c r="Y603" s="211" t="s">
        <v>410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3"/>
      <c r="AF603" s="240"/>
      <c r="AG603" s="240"/>
      <c r="AH603" s="217" t="str">
        <f t="shared" si="216"/>
        <v/>
      </c>
    </row>
    <row r="604" spans="25:34" x14ac:dyDescent="0.2">
      <c r="Y604" s="211" t="s">
        <v>411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3"/>
      <c r="AF604" s="240"/>
      <c r="AG604" s="240"/>
      <c r="AH604" s="217" t="str">
        <f t="shared" si="216"/>
        <v/>
      </c>
    </row>
    <row r="605" spans="25:34" x14ac:dyDescent="0.2">
      <c r="Y605" s="211" t="s">
        <v>412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3"/>
      <c r="AF605" s="240"/>
      <c r="AG605" s="240"/>
      <c r="AH605" s="217" t="str">
        <f t="shared" si="216"/>
        <v/>
      </c>
    </row>
    <row r="606" spans="25:34" x14ac:dyDescent="0.2">
      <c r="Y606" s="211" t="s">
        <v>413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3"/>
      <c r="AF606" s="240"/>
      <c r="AG606" s="240"/>
      <c r="AH606" s="217" t="str">
        <f t="shared" si="216"/>
        <v/>
      </c>
    </row>
    <row r="607" spans="25:34" x14ac:dyDescent="0.2">
      <c r="Y607" s="211" t="s">
        <v>414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3"/>
      <c r="AF607" s="240"/>
      <c r="AG607" s="240"/>
      <c r="AH607" s="217" t="str">
        <f t="shared" si="216"/>
        <v/>
      </c>
    </row>
    <row r="608" spans="25:34" x14ac:dyDescent="0.2">
      <c r="Y608" s="211" t="s">
        <v>415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3"/>
      <c r="AF608" s="240"/>
      <c r="AG608" s="240"/>
      <c r="AH608" s="217" t="str">
        <f t="shared" si="216"/>
        <v/>
      </c>
    </row>
    <row r="609" spans="25:34" x14ac:dyDescent="0.2">
      <c r="Y609" s="211" t="s">
        <v>416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3"/>
      <c r="AF609" s="240"/>
      <c r="AG609" s="240"/>
      <c r="AH609" s="217" t="str">
        <f t="shared" si="216"/>
        <v/>
      </c>
    </row>
    <row r="610" spans="25:34" x14ac:dyDescent="0.2">
      <c r="Y610" s="211" t="s">
        <v>417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3"/>
      <c r="AF610" s="240"/>
      <c r="AG610" s="240"/>
      <c r="AH610" s="217" t="str">
        <f t="shared" ref="AH610:AH639" si="222">Z610</f>
        <v/>
      </c>
    </row>
    <row r="611" spans="25:34" x14ac:dyDescent="0.2">
      <c r="Y611" s="211" t="s">
        <v>418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3"/>
      <c r="AF611" s="240"/>
      <c r="AG611" s="240"/>
      <c r="AH611" s="217" t="str">
        <f t="shared" si="222"/>
        <v/>
      </c>
    </row>
    <row r="612" spans="25:34" x14ac:dyDescent="0.2">
      <c r="Y612" s="211" t="s">
        <v>419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3"/>
      <c r="AF612" s="240"/>
      <c r="AG612" s="240"/>
      <c r="AH612" s="217" t="str">
        <f t="shared" si="222"/>
        <v/>
      </c>
    </row>
    <row r="613" spans="25:34" x14ac:dyDescent="0.2">
      <c r="Y613" s="211" t="s">
        <v>420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3"/>
      <c r="AF613" s="240"/>
      <c r="AG613" s="240"/>
      <c r="AH613" s="217" t="str">
        <f t="shared" si="222"/>
        <v/>
      </c>
    </row>
    <row r="614" spans="25:34" x14ac:dyDescent="0.2">
      <c r="Y614" s="211" t="s">
        <v>421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3"/>
      <c r="AF614" s="240"/>
      <c r="AG614" s="240"/>
      <c r="AH614" s="217" t="str">
        <f t="shared" si="222"/>
        <v/>
      </c>
    </row>
    <row r="615" spans="25:34" x14ac:dyDescent="0.2">
      <c r="Y615" s="211" t="s">
        <v>422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3"/>
      <c r="AF615" s="240"/>
      <c r="AG615" s="240"/>
      <c r="AH615" s="217" t="str">
        <f t="shared" si="222"/>
        <v/>
      </c>
    </row>
    <row r="616" spans="25:34" x14ac:dyDescent="0.2">
      <c r="Y616" s="211" t="s">
        <v>423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3"/>
      <c r="AF616" s="240"/>
      <c r="AG616" s="240"/>
      <c r="AH616" s="217" t="str">
        <f t="shared" si="222"/>
        <v/>
      </c>
    </row>
    <row r="617" spans="25:34" x14ac:dyDescent="0.2">
      <c r="Y617" s="211" t="s">
        <v>424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3"/>
      <c r="AF617" s="240"/>
      <c r="AG617" s="240"/>
      <c r="AH617" s="217" t="str">
        <f t="shared" si="222"/>
        <v/>
      </c>
    </row>
    <row r="618" spans="25:34" x14ac:dyDescent="0.2">
      <c r="Y618" s="211" t="s">
        <v>425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3"/>
      <c r="AF618" s="240"/>
      <c r="AG618" s="240"/>
      <c r="AH618" s="217" t="str">
        <f t="shared" si="222"/>
        <v/>
      </c>
    </row>
    <row r="619" spans="25:34" x14ac:dyDescent="0.2">
      <c r="Y619" s="211" t="s">
        <v>426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3"/>
      <c r="AF619" s="240"/>
      <c r="AG619" s="240"/>
      <c r="AH619" s="217" t="str">
        <f t="shared" si="222"/>
        <v/>
      </c>
    </row>
    <row r="620" spans="25:34" x14ac:dyDescent="0.2">
      <c r="Y620" s="211" t="s">
        <v>427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3"/>
      <c r="AF620" s="240"/>
      <c r="AG620" s="240"/>
      <c r="AH620" s="217" t="str">
        <f t="shared" si="222"/>
        <v/>
      </c>
    </row>
    <row r="621" spans="25:34" x14ac:dyDescent="0.2">
      <c r="Y621" s="211" t="s">
        <v>428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3"/>
      <c r="AF621" s="240"/>
      <c r="AG621" s="240"/>
      <c r="AH621" s="217" t="str">
        <f t="shared" si="222"/>
        <v/>
      </c>
    </row>
    <row r="622" spans="25:34" x14ac:dyDescent="0.2">
      <c r="Y622" s="211" t="s">
        <v>429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3"/>
      <c r="AF622" s="240"/>
      <c r="AG622" s="240"/>
      <c r="AH622" s="217" t="str">
        <f t="shared" si="222"/>
        <v/>
      </c>
    </row>
    <row r="623" spans="25:34" x14ac:dyDescent="0.2">
      <c r="Y623" s="211" t="s">
        <v>430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3"/>
      <c r="AF623" s="240"/>
      <c r="AG623" s="240"/>
      <c r="AH623" s="217" t="str">
        <f t="shared" si="222"/>
        <v/>
      </c>
    </row>
    <row r="624" spans="25:34" x14ac:dyDescent="0.2">
      <c r="Y624" s="211" t="s">
        <v>431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3"/>
      <c r="AF624" s="240"/>
      <c r="AG624" s="240"/>
      <c r="AH624" s="217" t="str">
        <f t="shared" si="222"/>
        <v/>
      </c>
    </row>
    <row r="625" spans="25:34" x14ac:dyDescent="0.2">
      <c r="Y625" s="211" t="s">
        <v>432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3"/>
      <c r="AF625" s="240"/>
      <c r="AG625" s="240"/>
      <c r="AH625" s="217" t="str">
        <f t="shared" si="222"/>
        <v/>
      </c>
    </row>
    <row r="626" spans="25:34" x14ac:dyDescent="0.2">
      <c r="Y626" s="211" t="s">
        <v>433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3"/>
      <c r="AF626" s="240"/>
      <c r="AG626" s="240"/>
      <c r="AH626" s="217" t="str">
        <f t="shared" si="222"/>
        <v/>
      </c>
    </row>
    <row r="627" spans="25:34" x14ac:dyDescent="0.2">
      <c r="Y627" s="211" t="s">
        <v>434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3"/>
      <c r="AF627" s="240"/>
      <c r="AG627" s="240"/>
      <c r="AH627" s="217" t="str">
        <f t="shared" si="222"/>
        <v/>
      </c>
    </row>
    <row r="628" spans="25:34" x14ac:dyDescent="0.2">
      <c r="Y628" s="211" t="s">
        <v>435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3"/>
      <c r="AF628" s="240"/>
      <c r="AG628" s="240"/>
      <c r="AH628" s="217" t="str">
        <f t="shared" si="222"/>
        <v/>
      </c>
    </row>
    <row r="629" spans="25:34" x14ac:dyDescent="0.2">
      <c r="Y629" s="211" t="s">
        <v>436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3"/>
      <c r="AF629" s="240"/>
      <c r="AG629" s="240"/>
      <c r="AH629" s="217" t="str">
        <f t="shared" si="222"/>
        <v/>
      </c>
    </row>
    <row r="630" spans="25:34" x14ac:dyDescent="0.2">
      <c r="Y630" s="211" t="s">
        <v>437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3"/>
      <c r="AF630" s="240"/>
      <c r="AG630" s="240"/>
      <c r="AH630" s="217" t="str">
        <f t="shared" si="222"/>
        <v/>
      </c>
    </row>
    <row r="631" spans="25:34" x14ac:dyDescent="0.2">
      <c r="Y631" s="211" t="s">
        <v>438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3"/>
      <c r="AF631" s="240"/>
      <c r="AG631" s="240"/>
      <c r="AH631" s="217" t="str">
        <f t="shared" si="222"/>
        <v/>
      </c>
    </row>
    <row r="632" spans="25:34" x14ac:dyDescent="0.2">
      <c r="Y632" s="211" t="s">
        <v>439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3"/>
      <c r="AF632" s="240"/>
      <c r="AG632" s="240"/>
      <c r="AH632" s="217" t="str">
        <f t="shared" si="222"/>
        <v/>
      </c>
    </row>
    <row r="633" spans="25:34" x14ac:dyDescent="0.2">
      <c r="Y633" s="211" t="s">
        <v>440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3"/>
      <c r="AF633" s="240"/>
      <c r="AG633" s="240"/>
      <c r="AH633" s="217" t="str">
        <f t="shared" si="222"/>
        <v/>
      </c>
    </row>
    <row r="634" spans="25:34" x14ac:dyDescent="0.2">
      <c r="Y634" s="211" t="s">
        <v>441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3"/>
      <c r="AF634" s="240"/>
      <c r="AG634" s="240"/>
      <c r="AH634" s="217" t="str">
        <f t="shared" si="222"/>
        <v/>
      </c>
    </row>
    <row r="635" spans="25:34" x14ac:dyDescent="0.2">
      <c r="Y635" s="211" t="s">
        <v>442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3"/>
      <c r="AF635" s="240"/>
      <c r="AG635" s="240"/>
      <c r="AH635" s="217" t="str">
        <f t="shared" si="222"/>
        <v/>
      </c>
    </row>
    <row r="636" spans="25:34" x14ac:dyDescent="0.2">
      <c r="Y636" s="211" t="s">
        <v>443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3"/>
      <c r="AF636" s="240"/>
      <c r="AG636" s="240"/>
      <c r="AH636" s="217" t="str">
        <f t="shared" si="222"/>
        <v/>
      </c>
    </row>
    <row r="637" spans="25:34" x14ac:dyDescent="0.2">
      <c r="Y637" s="211" t="s">
        <v>444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3"/>
      <c r="AF637" s="240"/>
      <c r="AG637" s="240"/>
      <c r="AH637" s="217" t="str">
        <f t="shared" si="222"/>
        <v/>
      </c>
    </row>
    <row r="638" spans="25:34" x14ac:dyDescent="0.2">
      <c r="Y638" s="211" t="s">
        <v>445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3"/>
      <c r="AF638" s="240"/>
      <c r="AG638" s="240"/>
      <c r="AH638" s="217" t="str">
        <f t="shared" si="222"/>
        <v/>
      </c>
    </row>
    <row r="639" spans="25:34" ht="12.75" thickBot="1" x14ac:dyDescent="0.25">
      <c r="Y639" s="244" t="s">
        <v>446</v>
      </c>
      <c r="Z639" s="322" t="str">
        <f t="shared" si="217"/>
        <v/>
      </c>
      <c r="AA639" s="246">
        <f t="shared" si="218"/>
        <v>0</v>
      </c>
      <c r="AB639" s="246" t="str">
        <f t="shared" si="219"/>
        <v/>
      </c>
      <c r="AC639" s="323" t="str">
        <f t="shared" si="220"/>
        <v/>
      </c>
      <c r="AD639" s="249" t="str">
        <f t="shared" si="221"/>
        <v/>
      </c>
      <c r="AE639" s="324"/>
      <c r="AF639" s="325"/>
      <c r="AG639" s="325"/>
      <c r="AH639" s="251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6" priority="1">
      <formula>OR(AND($B402=$B401,$C401&lt;&gt;""),AND($B402=$B403,$C403&lt;&gt;""))</formula>
    </cfRule>
  </conditionalFormatting>
  <conditionalFormatting sqref="B434:T434">
    <cfRule type="expression" dxfId="45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30BE-880B-46BB-B7AF-216081067046}">
  <dimension ref="A1:CB640"/>
  <sheetViews>
    <sheetView topLeftCell="A46" zoomScaleNormal="100" workbookViewId="0">
      <selection activeCell="D83" sqref="D83"/>
    </sheetView>
  </sheetViews>
  <sheetFormatPr baseColWidth="10" defaultColWidth="2.7109375" defaultRowHeight="12" x14ac:dyDescent="0.2"/>
  <cols>
    <col min="1" max="1" width="6.5703125" style="238" customWidth="1"/>
    <col min="2" max="2" width="7.42578125" style="238" customWidth="1"/>
    <col min="3" max="3" width="17.42578125" style="238" customWidth="1"/>
    <col min="4" max="4" width="8.85546875" style="238" customWidth="1"/>
    <col min="5" max="5" width="8" style="238" customWidth="1"/>
    <col min="6" max="6" width="7.85546875" style="238" customWidth="1"/>
    <col min="7" max="7" width="7.140625" style="238" customWidth="1"/>
    <col min="8" max="9" width="18.7109375" style="238" customWidth="1"/>
    <col min="10" max="10" width="8.28515625" style="238" customWidth="1"/>
    <col min="11" max="11" width="7.42578125" style="238" customWidth="1"/>
    <col min="12" max="12" width="15.5703125" style="238" customWidth="1"/>
    <col min="13" max="13" width="7.42578125" style="238" customWidth="1"/>
    <col min="14" max="15" width="7.140625" style="238" customWidth="1"/>
    <col min="16" max="16" width="12.42578125" style="238" customWidth="1"/>
    <col min="17" max="17" width="6.7109375" style="238" customWidth="1"/>
    <col min="18" max="18" width="17.5703125" style="238" customWidth="1"/>
    <col min="19" max="19" width="7.42578125" style="238" customWidth="1"/>
    <col min="20" max="20" width="6" style="238" customWidth="1"/>
    <col min="21" max="21" width="7.140625" style="238" customWidth="1"/>
    <col min="22" max="22" width="17.5703125" style="238" customWidth="1"/>
    <col min="23" max="23" width="21.140625" style="238" customWidth="1"/>
    <col min="24" max="24" width="8.42578125" style="238" customWidth="1"/>
    <col min="25" max="25" width="9.85546875" style="238" customWidth="1"/>
    <col min="26" max="26" width="14.42578125" style="238" customWidth="1"/>
    <col min="27" max="27" width="8.7109375" style="238" customWidth="1"/>
    <col min="28" max="28" width="8.85546875" style="238" customWidth="1"/>
    <col min="29" max="29" width="12.5703125" style="238" customWidth="1"/>
    <col min="30" max="30" width="10.5703125" style="238" customWidth="1"/>
    <col min="31" max="31" width="12.85546875" style="238" customWidth="1"/>
    <col min="32" max="32" width="8" style="238" customWidth="1"/>
    <col min="33" max="33" width="9" style="238" customWidth="1"/>
    <col min="34" max="34" width="16.140625" style="238" customWidth="1"/>
    <col min="35" max="35" width="9.28515625" style="238" customWidth="1"/>
    <col min="36" max="36" width="8" style="238" customWidth="1"/>
    <col min="37" max="39" width="4.7109375" style="238" customWidth="1"/>
    <col min="40" max="40" width="8.5703125" style="238" customWidth="1"/>
    <col min="41" max="41" width="9" style="238" customWidth="1"/>
    <col min="42" max="43" width="4.7109375" style="238" customWidth="1"/>
    <col min="44" max="44" width="7.5703125" style="238" customWidth="1"/>
    <col min="45" max="45" width="8.42578125" style="238" customWidth="1"/>
    <col min="46" max="69" width="4.7109375" style="238" customWidth="1"/>
    <col min="70" max="70" width="13.7109375" style="238" customWidth="1"/>
    <col min="71" max="80" width="6.7109375" style="238" customWidth="1"/>
    <col min="81" max="16384" width="2.7109375" style="238"/>
  </cols>
  <sheetData>
    <row r="1" spans="1:42" s="137" customFormat="1" ht="15.75" x14ac:dyDescent="0.2">
      <c r="A1" s="343" t="s">
        <v>447</v>
      </c>
      <c r="B1" s="343"/>
      <c r="D1" s="344" t="s">
        <v>168</v>
      </c>
      <c r="E1" s="344"/>
      <c r="F1" s="344"/>
      <c r="G1" s="344"/>
      <c r="H1" s="344"/>
      <c r="I1" s="344"/>
    </row>
    <row r="2" spans="1:42" s="137" customFormat="1" x14ac:dyDescent="0.2">
      <c r="A2" s="345">
        <v>45461</v>
      </c>
      <c r="B2" s="345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98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137" customFormat="1" ht="12.75" thickTop="1" x14ac:dyDescent="0.2">
      <c r="A4" s="145"/>
      <c r="B4" s="139">
        <v>1</v>
      </c>
      <c r="C4" s="146">
        <f>RANK(D4,$D$4:$D$12,1)</f>
        <v>2</v>
      </c>
      <c r="D4" s="138">
        <f>E4+ROW()/1000+(F4="")*10</f>
        <v>2.004</v>
      </c>
      <c r="E4" s="147">
        <f>IF($AI$15,RANK(AH17,AH$17:AH$25,1),RANK(X17,X$17:X$25,1))</f>
        <v>2</v>
      </c>
      <c r="F4" s="148" t="str">
        <f t="shared" ref="F4:F12" si="1">$R64</f>
        <v>Team D1</v>
      </c>
      <c r="G4" s="139">
        <f t="shared" ref="G4:G12" si="2">SUMIFS($X$64:$X$351,$V$64:$V$351,$F4)+SUMIFS($Y$64:$Y$351,$W$64:$W$351,$F4)</f>
        <v>14</v>
      </c>
      <c r="H4" s="139">
        <f t="shared" ref="H4:H12" si="3">SUMIFS($Y$64:$Y$351,$V$64:$V$351,$F4)+SUMIFS($X$64:$X$351,$W$64:$W$351,$F4)</f>
        <v>13</v>
      </c>
      <c r="I4" s="138">
        <f t="shared" ref="I4:I12" si="4">G4-H4</f>
        <v>1</v>
      </c>
      <c r="J4" s="139">
        <f>$L4*$E$72+$M4+$E81</f>
        <v>8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2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1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1</v>
      </c>
      <c r="D5" s="138">
        <f t="shared" ref="D5:D12" si="12">E5+ROW()/1000+(F5="")*10</f>
        <v>1.0049999999999999</v>
      </c>
      <c r="E5" s="147">
        <f t="shared" ref="E5:E12" si="13">IF($AI$15,RANK(AH18,AH$17:AH$25,1),RANK(X18,X$17:X$25,1))</f>
        <v>1</v>
      </c>
      <c r="F5" s="148" t="str">
        <f t="shared" si="1"/>
        <v>Team D2</v>
      </c>
      <c r="G5" s="139">
        <f t="shared" si="2"/>
        <v>18</v>
      </c>
      <c r="H5" s="139">
        <f t="shared" si="3"/>
        <v>8</v>
      </c>
      <c r="I5" s="138">
        <f t="shared" si="4"/>
        <v>10</v>
      </c>
      <c r="J5" s="139">
        <f t="shared" ref="J5:J12" si="14">$L5*$E$72+$M5+$E82</f>
        <v>10</v>
      </c>
      <c r="K5" s="139">
        <f t="shared" ref="K5:K11" si="15">L5+M5+N5</f>
        <v>5</v>
      </c>
      <c r="L5" s="139">
        <f t="shared" si="5"/>
        <v>3</v>
      </c>
      <c r="M5" s="139">
        <f t="shared" si="6"/>
        <v>1</v>
      </c>
      <c r="N5" s="139">
        <f t="shared" si="7"/>
        <v>1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5</v>
      </c>
      <c r="D6" s="138">
        <f t="shared" si="12"/>
        <v>5.0060000000000002</v>
      </c>
      <c r="E6" s="147">
        <f t="shared" si="13"/>
        <v>5</v>
      </c>
      <c r="F6" s="148" t="str">
        <f t="shared" si="1"/>
        <v>Team D3</v>
      </c>
      <c r="G6" s="139">
        <f t="shared" si="2"/>
        <v>9</v>
      </c>
      <c r="H6" s="139">
        <f t="shared" si="3"/>
        <v>16</v>
      </c>
      <c r="I6" s="138">
        <f t="shared" si="4"/>
        <v>-7</v>
      </c>
      <c r="J6" s="139">
        <f t="shared" si="14"/>
        <v>5</v>
      </c>
      <c r="K6" s="139">
        <f t="shared" si="15"/>
        <v>5</v>
      </c>
      <c r="L6" s="139">
        <f t="shared" si="5"/>
        <v>1</v>
      </c>
      <c r="M6" s="139">
        <f t="shared" si="6"/>
        <v>2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3</v>
      </c>
      <c r="D7" s="138">
        <f t="shared" si="12"/>
        <v>3.0070000000000001</v>
      </c>
      <c r="E7" s="147">
        <f t="shared" si="13"/>
        <v>3</v>
      </c>
      <c r="F7" s="148" t="str">
        <f t="shared" si="1"/>
        <v>Team D4</v>
      </c>
      <c r="G7" s="139">
        <f t="shared" si="2"/>
        <v>15</v>
      </c>
      <c r="H7" s="139">
        <f t="shared" si="3"/>
        <v>11</v>
      </c>
      <c r="I7" s="138">
        <f t="shared" si="4"/>
        <v>4</v>
      </c>
      <c r="J7" s="139">
        <f t="shared" si="14"/>
        <v>7</v>
      </c>
      <c r="K7" s="139">
        <f t="shared" si="15"/>
        <v>5</v>
      </c>
      <c r="L7" s="139">
        <f t="shared" si="5"/>
        <v>2</v>
      </c>
      <c r="M7" s="139">
        <f t="shared" si="6"/>
        <v>1</v>
      </c>
      <c r="N7" s="139">
        <f t="shared" si="7"/>
        <v>2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4</v>
      </c>
      <c r="D8" s="138">
        <f t="shared" si="12"/>
        <v>4.008</v>
      </c>
      <c r="E8" s="147">
        <f t="shared" si="13"/>
        <v>4</v>
      </c>
      <c r="F8" s="148" t="str">
        <f t="shared" si="1"/>
        <v>Team D5</v>
      </c>
      <c r="G8" s="139">
        <f t="shared" si="2"/>
        <v>10</v>
      </c>
      <c r="H8" s="139">
        <f t="shared" si="3"/>
        <v>10</v>
      </c>
      <c r="I8" s="138">
        <f t="shared" si="4"/>
        <v>0</v>
      </c>
      <c r="J8" s="139">
        <f t="shared" si="14"/>
        <v>6</v>
      </c>
      <c r="K8" s="139">
        <f t="shared" si="15"/>
        <v>5</v>
      </c>
      <c r="L8" s="139">
        <f t="shared" si="5"/>
        <v>1</v>
      </c>
      <c r="M8" s="139">
        <f t="shared" si="6"/>
        <v>3</v>
      </c>
      <c r="N8" s="139">
        <f t="shared" si="7"/>
        <v>1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6</v>
      </c>
      <c r="D9" s="138">
        <f t="shared" si="12"/>
        <v>6.0090000000000003</v>
      </c>
      <c r="E9" s="147">
        <f t="shared" si="13"/>
        <v>6</v>
      </c>
      <c r="F9" s="148" t="str">
        <f t="shared" si="1"/>
        <v>Team D6</v>
      </c>
      <c r="G9" s="139">
        <f t="shared" si="2"/>
        <v>9</v>
      </c>
      <c r="H9" s="139">
        <f t="shared" si="3"/>
        <v>17</v>
      </c>
      <c r="I9" s="138">
        <f t="shared" si="4"/>
        <v>-8</v>
      </c>
      <c r="J9" s="139">
        <f t="shared" si="14"/>
        <v>4</v>
      </c>
      <c r="K9" s="139">
        <f t="shared" si="15"/>
        <v>5</v>
      </c>
      <c r="L9" s="139">
        <f t="shared" si="5"/>
        <v>1</v>
      </c>
      <c r="M9" s="139">
        <f t="shared" si="6"/>
        <v>1</v>
      </c>
      <c r="N9" s="139">
        <f t="shared" si="7"/>
        <v>3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9" t="s">
        <v>107</v>
      </c>
      <c r="AE15" s="350"/>
      <c r="AF15" s="350"/>
      <c r="AG15" s="350"/>
      <c r="AH15" s="351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103</v>
      </c>
      <c r="Y16" s="2" t="s">
        <v>108</v>
      </c>
      <c r="Z16" s="159" t="s">
        <v>109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105</v>
      </c>
      <c r="AF16" s="139" t="s">
        <v>105</v>
      </c>
      <c r="AG16" s="139" t="s">
        <v>106</v>
      </c>
      <c r="AH16" s="159" t="s">
        <v>103</v>
      </c>
    </row>
    <row r="17" spans="2:80" s="137" customFormat="1" ht="12.75" thickTop="1" x14ac:dyDescent="0.2">
      <c r="C17" s="137" t="str">
        <f t="shared" ref="C17:C25" si="33">$R64</f>
        <v>Team D1</v>
      </c>
      <c r="D17" s="139">
        <f t="shared" ref="D17:G25" si="34">K4</f>
        <v>5</v>
      </c>
      <c r="E17" s="139">
        <f t="shared" si="34"/>
        <v>2</v>
      </c>
      <c r="F17" s="139">
        <f t="shared" si="34"/>
        <v>2</v>
      </c>
      <c r="G17" s="139">
        <f t="shared" si="34"/>
        <v>1</v>
      </c>
      <c r="H17" s="139">
        <f t="shared" ref="H17:K25" si="35">G4</f>
        <v>14</v>
      </c>
      <c r="I17" s="139">
        <f t="shared" si="35"/>
        <v>13</v>
      </c>
      <c r="J17" s="138">
        <f t="shared" si="35"/>
        <v>1</v>
      </c>
      <c r="K17" s="139">
        <f t="shared" si="35"/>
        <v>8</v>
      </c>
      <c r="L17" s="160">
        <f t="shared" ref="L17:L25" si="36">K17*$L$64+(J17+$N$65)*$L$65+H17*$L$66</f>
        <v>8501014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2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2.0108999999999999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2</v>
      </c>
      <c r="AE17" s="160">
        <f>(J17+$N$65)*$L$65+H17*$L$66</f>
        <v>501014</v>
      </c>
      <c r="AF17" s="139">
        <f>RANK($AE17,$AE$17:$AE$25)</f>
        <v>3</v>
      </c>
      <c r="AG17" s="139">
        <f>RANK($W17,$W$17:$W$25)</f>
        <v>1</v>
      </c>
      <c r="AH17" s="167">
        <f>AD17+AG17/100+AF17/10000+(10-Y17)/1000000</f>
        <v>2.01031</v>
      </c>
      <c r="AI17" s="139"/>
    </row>
    <row r="18" spans="2:80" s="137" customFormat="1" x14ac:dyDescent="0.2">
      <c r="C18" s="137" t="str">
        <f t="shared" si="33"/>
        <v>Team D2</v>
      </c>
      <c r="D18" s="139">
        <f t="shared" si="34"/>
        <v>5</v>
      </c>
      <c r="E18" s="139">
        <f t="shared" si="34"/>
        <v>3</v>
      </c>
      <c r="F18" s="139">
        <f t="shared" si="34"/>
        <v>1</v>
      </c>
      <c r="G18" s="139">
        <f t="shared" si="34"/>
        <v>1</v>
      </c>
      <c r="H18" s="139">
        <f t="shared" si="35"/>
        <v>18</v>
      </c>
      <c r="I18" s="139">
        <f t="shared" si="35"/>
        <v>8</v>
      </c>
      <c r="J18" s="138">
        <f t="shared" si="35"/>
        <v>10</v>
      </c>
      <c r="K18" s="139">
        <f t="shared" si="35"/>
        <v>10</v>
      </c>
      <c r="L18" s="160">
        <f t="shared" si="36"/>
        <v>10510018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1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1.0108999999999999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1</v>
      </c>
      <c r="AE18" s="160">
        <f t="shared" ref="AE18:AE25" si="54">(J18+$N$65)*$L$65+H18*$L$66</f>
        <v>510018</v>
      </c>
      <c r="AF18" s="139">
        <f t="shared" ref="AF18:AF25" si="55">RANK($AE18,$AE$17:$AE$25)</f>
        <v>1</v>
      </c>
      <c r="AG18" s="139">
        <f t="shared" ref="AG18:AG25" si="56">RANK($W18,$W$17:$W$25)</f>
        <v>1</v>
      </c>
      <c r="AH18" s="171">
        <f t="shared" ref="AH18:AH25" si="57">AD18+AG18/100+AF18/10000+(10-Y18)/1000000</f>
        <v>1.0101100000000001</v>
      </c>
      <c r="AI18" s="139"/>
    </row>
    <row r="19" spans="2:80" s="137" customFormat="1" x14ac:dyDescent="0.2">
      <c r="C19" s="137" t="str">
        <f t="shared" si="33"/>
        <v>Team D3</v>
      </c>
      <c r="D19" s="139">
        <f t="shared" si="34"/>
        <v>5</v>
      </c>
      <c r="E19" s="139">
        <f t="shared" si="34"/>
        <v>1</v>
      </c>
      <c r="F19" s="139">
        <f t="shared" si="34"/>
        <v>2</v>
      </c>
      <c r="G19" s="139">
        <f t="shared" si="34"/>
        <v>2</v>
      </c>
      <c r="H19" s="139">
        <f t="shared" si="35"/>
        <v>9</v>
      </c>
      <c r="I19" s="139">
        <f t="shared" si="35"/>
        <v>16</v>
      </c>
      <c r="J19" s="138">
        <f t="shared" si="35"/>
        <v>-7</v>
      </c>
      <c r="K19" s="139">
        <f t="shared" si="35"/>
        <v>5</v>
      </c>
      <c r="L19" s="160">
        <f t="shared" si="36"/>
        <v>5493009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5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5.0108999999999995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5</v>
      </c>
      <c r="AE19" s="160">
        <f t="shared" si="54"/>
        <v>493009</v>
      </c>
      <c r="AF19" s="139">
        <f t="shared" si="55"/>
        <v>8</v>
      </c>
      <c r="AG19" s="139">
        <f t="shared" si="56"/>
        <v>1</v>
      </c>
      <c r="AH19" s="171">
        <f t="shared" si="57"/>
        <v>5.0108099999999993</v>
      </c>
      <c r="AI19" s="139"/>
    </row>
    <row r="20" spans="2:80" s="137" customFormat="1" x14ac:dyDescent="0.2">
      <c r="C20" s="137" t="str">
        <f t="shared" si="33"/>
        <v>Team D4</v>
      </c>
      <c r="D20" s="139">
        <f t="shared" si="34"/>
        <v>5</v>
      </c>
      <c r="E20" s="139">
        <f t="shared" si="34"/>
        <v>2</v>
      </c>
      <c r="F20" s="139">
        <f t="shared" si="34"/>
        <v>1</v>
      </c>
      <c r="G20" s="139">
        <f t="shared" si="34"/>
        <v>2</v>
      </c>
      <c r="H20" s="139">
        <f t="shared" si="35"/>
        <v>15</v>
      </c>
      <c r="I20" s="139">
        <f t="shared" si="35"/>
        <v>11</v>
      </c>
      <c r="J20" s="138">
        <f t="shared" si="35"/>
        <v>4</v>
      </c>
      <c r="K20" s="139">
        <f t="shared" si="35"/>
        <v>7</v>
      </c>
      <c r="L20" s="160">
        <f t="shared" si="36"/>
        <v>7504015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3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3.0108999999999999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3</v>
      </c>
      <c r="AE20" s="160">
        <f t="shared" si="54"/>
        <v>504015</v>
      </c>
      <c r="AF20" s="139">
        <f t="shared" si="55"/>
        <v>2</v>
      </c>
      <c r="AG20" s="139">
        <f t="shared" si="56"/>
        <v>1</v>
      </c>
      <c r="AH20" s="171">
        <f t="shared" si="57"/>
        <v>3.0102099999999998</v>
      </c>
      <c r="AI20" s="139"/>
    </row>
    <row r="21" spans="2:80" s="137" customFormat="1" x14ac:dyDescent="0.2">
      <c r="C21" s="137" t="str">
        <f t="shared" si="33"/>
        <v>Team D5</v>
      </c>
      <c r="D21" s="139">
        <f t="shared" si="34"/>
        <v>5</v>
      </c>
      <c r="E21" s="139">
        <f t="shared" si="34"/>
        <v>1</v>
      </c>
      <c r="F21" s="139">
        <f t="shared" si="34"/>
        <v>3</v>
      </c>
      <c r="G21" s="139">
        <f t="shared" si="34"/>
        <v>1</v>
      </c>
      <c r="H21" s="139">
        <f t="shared" si="35"/>
        <v>10</v>
      </c>
      <c r="I21" s="139">
        <f t="shared" si="35"/>
        <v>10</v>
      </c>
      <c r="J21" s="138">
        <f t="shared" si="35"/>
        <v>0</v>
      </c>
      <c r="K21" s="139">
        <f t="shared" si="35"/>
        <v>6</v>
      </c>
      <c r="L21" s="160">
        <f t="shared" si="36"/>
        <v>6500010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4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4.0108999999999995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4</v>
      </c>
      <c r="AE21" s="160">
        <f t="shared" si="54"/>
        <v>500010</v>
      </c>
      <c r="AF21" s="139">
        <f t="shared" si="55"/>
        <v>4</v>
      </c>
      <c r="AG21" s="139">
        <f t="shared" si="56"/>
        <v>1</v>
      </c>
      <c r="AH21" s="171">
        <f t="shared" si="57"/>
        <v>4.0104099999999994</v>
      </c>
      <c r="AI21" s="139"/>
    </row>
    <row r="22" spans="2:80" s="137" customFormat="1" x14ac:dyDescent="0.2">
      <c r="C22" s="137" t="str">
        <f t="shared" si="33"/>
        <v>Team D6</v>
      </c>
      <c r="D22" s="139">
        <f t="shared" si="34"/>
        <v>5</v>
      </c>
      <c r="E22" s="139">
        <f t="shared" si="34"/>
        <v>1</v>
      </c>
      <c r="F22" s="139">
        <f t="shared" si="34"/>
        <v>1</v>
      </c>
      <c r="G22" s="139">
        <f t="shared" si="34"/>
        <v>3</v>
      </c>
      <c r="H22" s="139">
        <f t="shared" si="35"/>
        <v>9</v>
      </c>
      <c r="I22" s="139">
        <f t="shared" si="35"/>
        <v>17</v>
      </c>
      <c r="J22" s="138">
        <f t="shared" si="35"/>
        <v>-8</v>
      </c>
      <c r="K22" s="139">
        <f t="shared" si="35"/>
        <v>4</v>
      </c>
      <c r="L22" s="160">
        <f t="shared" si="36"/>
        <v>4492009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6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6.0108999999999995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6</v>
      </c>
      <c r="AE22" s="160">
        <f t="shared" si="54"/>
        <v>492009</v>
      </c>
      <c r="AF22" s="139">
        <f t="shared" si="55"/>
        <v>9</v>
      </c>
      <c r="AG22" s="139">
        <f t="shared" si="56"/>
        <v>1</v>
      </c>
      <c r="AH22" s="171">
        <f t="shared" si="57"/>
        <v>6.0109099999999991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5</v>
      </c>
      <c r="AG23" s="139">
        <f t="shared" si="56"/>
        <v>1</v>
      </c>
      <c r="AH23" s="171">
        <f t="shared" si="57"/>
        <v>7.0105099999999991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5</v>
      </c>
      <c r="AG24" s="139">
        <f t="shared" si="56"/>
        <v>1</v>
      </c>
      <c r="AH24" s="171">
        <f t="shared" si="57"/>
        <v>7.0105099999999991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5</v>
      </c>
      <c r="AG25" s="139">
        <f t="shared" si="56"/>
        <v>1</v>
      </c>
      <c r="AH25" s="175">
        <f t="shared" si="57"/>
        <v>7.0105099999999991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52">
        <v>1</v>
      </c>
      <c r="F29" s="353"/>
      <c r="G29" s="353"/>
      <c r="H29" s="353"/>
      <c r="I29" s="353"/>
      <c r="J29" s="353"/>
      <c r="K29" s="353"/>
      <c r="L29" s="354"/>
      <c r="M29" s="355">
        <v>2</v>
      </c>
      <c r="N29" s="353"/>
      <c r="O29" s="353"/>
      <c r="P29" s="353"/>
      <c r="Q29" s="353"/>
      <c r="R29" s="353"/>
      <c r="S29" s="353"/>
      <c r="T29" s="354"/>
      <c r="U29" s="355">
        <v>3</v>
      </c>
      <c r="V29" s="353"/>
      <c r="W29" s="353"/>
      <c r="X29" s="353"/>
      <c r="Y29" s="353"/>
      <c r="Z29" s="353"/>
      <c r="AA29" s="353"/>
      <c r="AB29" s="354"/>
      <c r="AC29" s="355">
        <v>4</v>
      </c>
      <c r="AD29" s="353"/>
      <c r="AE29" s="353"/>
      <c r="AF29" s="353"/>
      <c r="AG29" s="353"/>
      <c r="AH29" s="353"/>
      <c r="AI29" s="353"/>
      <c r="AJ29" s="354"/>
      <c r="AK29" s="355">
        <v>5</v>
      </c>
      <c r="AL29" s="353"/>
      <c r="AM29" s="353"/>
      <c r="AN29" s="353"/>
      <c r="AO29" s="353"/>
      <c r="AP29" s="353"/>
      <c r="AQ29" s="353"/>
      <c r="AR29" s="354"/>
      <c r="AS29" s="355">
        <v>6</v>
      </c>
      <c r="AT29" s="353"/>
      <c r="AU29" s="353"/>
      <c r="AV29" s="353"/>
      <c r="AW29" s="353"/>
      <c r="AX29" s="353"/>
      <c r="AY29" s="353"/>
      <c r="AZ29" s="354"/>
      <c r="BA29" s="355">
        <v>7</v>
      </c>
      <c r="BB29" s="353"/>
      <c r="BC29" s="353"/>
      <c r="BD29" s="353"/>
      <c r="BE29" s="353"/>
      <c r="BF29" s="353"/>
      <c r="BG29" s="353"/>
      <c r="BH29" s="354"/>
      <c r="BI29" s="355">
        <v>8</v>
      </c>
      <c r="BJ29" s="353"/>
      <c r="BK29" s="353"/>
      <c r="BL29" s="353"/>
      <c r="BM29" s="353"/>
      <c r="BN29" s="353"/>
      <c r="BO29" s="353"/>
      <c r="BP29" s="356"/>
      <c r="BQ29" s="138"/>
      <c r="BR29" s="176" t="s">
        <v>76</v>
      </c>
      <c r="BS29" s="137" t="str">
        <f>$F$4</f>
        <v>Team D1</v>
      </c>
      <c r="BT29" s="137" t="str">
        <f>$F$5</f>
        <v>Team D2</v>
      </c>
      <c r="BU29" s="137" t="str">
        <f>$F$6</f>
        <v>Team D3</v>
      </c>
      <c r="BV29" s="137" t="str">
        <f>$F$7</f>
        <v>Team D4</v>
      </c>
      <c r="BW29" s="137" t="str">
        <f>$F$8</f>
        <v>Team D5</v>
      </c>
      <c r="BX29" s="137" t="str">
        <f>$F$9</f>
        <v>Team D6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142</v>
      </c>
    </row>
    <row r="30" spans="2:80" s="137" customFormat="1" x14ac:dyDescent="0.2">
      <c r="C30" s="137" t="str">
        <f t="shared" ref="C30:C38" si="58">$R64</f>
        <v>Team D1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Team D1</v>
      </c>
      <c r="BS30" s="180"/>
      <c r="BT30" s="181">
        <f t="shared" ref="BT30:CA30" si="60">SUMIFS($X$64:$X$351,$V$64:$V$351,$BR30,$W$64:$W$351,BT$29)+SUMIFS($Y$64:$Y$351,$W$64:$W$351,$BR30,$V$64:$V$351,BT$29)</f>
        <v>2</v>
      </c>
      <c r="BU30" s="181">
        <f t="shared" si="60"/>
        <v>3</v>
      </c>
      <c r="BV30" s="181">
        <f t="shared" si="60"/>
        <v>3</v>
      </c>
      <c r="BW30" s="181">
        <f t="shared" si="60"/>
        <v>3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Team D2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Team D2</v>
      </c>
      <c r="BS31" s="182">
        <f t="shared" ref="BS31:BS38" si="61">SUMIFS($X$64:$X$351,$V$64:$V$351,$BR31,$W$64:$W$351,BS$29)+SUMIFS($Y$64:$Y$351,$W$64:$W$351,$BR31,$V$64:$V$351,BS$29)</f>
        <v>5</v>
      </c>
      <c r="BT31" s="180"/>
      <c r="BU31" s="181">
        <f t="shared" ref="BU31:CA31" si="62">SUMIFS($X$64:$X$351,$V$64:$V$351,$BR31,$W$64:$W$351,BU$29)+SUMIFS($Y$64:$Y$351,$W$64:$W$351,$BR31,$V$64:$V$351,BU$29)</f>
        <v>2</v>
      </c>
      <c r="BV31" s="181">
        <f t="shared" si="62"/>
        <v>5</v>
      </c>
      <c r="BW31" s="181">
        <f t="shared" si="62"/>
        <v>0</v>
      </c>
      <c r="BX31" s="181">
        <f t="shared" si="62"/>
        <v>6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Team D3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Team D3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2</v>
      </c>
      <c r="BU32" s="180"/>
      <c r="BV32" s="181">
        <f t="shared" ref="BV32:CA32" si="64">SUMIFS($X$64:$X$351,$V$64:$V$351,$BR32,$W$64:$W$351,BV$29)+SUMIFS($Y$64:$Y$351,$W$64:$W$351,$BR32,$V$64:$V$351,BV$29)</f>
        <v>0</v>
      </c>
      <c r="BW32" s="181">
        <f t="shared" si="64"/>
        <v>3</v>
      </c>
      <c r="BX32" s="181">
        <f t="shared" si="64"/>
        <v>1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Team D4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Team D4</v>
      </c>
      <c r="BS33" s="182">
        <f t="shared" si="61"/>
        <v>1</v>
      </c>
      <c r="BT33" s="182">
        <f t="shared" si="63"/>
        <v>1</v>
      </c>
      <c r="BU33" s="182">
        <f t="shared" ref="BU33:BU38" si="65">SUMIFS($X$64:$X$351,$V$64:$V$351,$BR33,$W$64:$W$351,BU$29)+SUMIFS($Y$64:$Y$351,$W$64:$W$351,$BR33,$V$64:$V$351,BU$29)</f>
        <v>6</v>
      </c>
      <c r="BV33" s="180"/>
      <c r="BW33" s="181">
        <f>SUMIFS($X$64:$X$351,$V$64:$V$351,$BR33,$W$64:$W$351,BW$29)+SUMIFS($Y$64:$Y$351,$W$64:$W$351,$BR33,$V$64:$V$351,BW$29)</f>
        <v>2</v>
      </c>
      <c r="BX33" s="181">
        <f>SUMIFS($X$64:$X$351,$V$64:$V$351,$BR33,$W$64:$W$351,BX$29)+SUMIFS($Y$64:$Y$351,$W$64:$W$351,$BR33,$V$64:$V$351,BX$29)</f>
        <v>5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Team D5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Team D5</v>
      </c>
      <c r="BS34" s="182">
        <f t="shared" si="61"/>
        <v>3</v>
      </c>
      <c r="BT34" s="182">
        <f t="shared" si="63"/>
        <v>3</v>
      </c>
      <c r="BU34" s="182">
        <f t="shared" si="65"/>
        <v>0</v>
      </c>
      <c r="BV34" s="182">
        <f>SUMIFS($X$64:$X$351,$V$64:$V$351,$BR34,$W$64:$W$351,BV$29)+SUMIFS($Y$64:$Y$351,$W$64:$W$351,$BR34,$V$64:$V$351,BV$29)</f>
        <v>2</v>
      </c>
      <c r="BW34" s="180"/>
      <c r="BX34" s="181">
        <f>SUMIFS($X$64:$X$351,$V$64:$V$351,$BR34,$W$64:$W$351,BX$29)+SUMIFS($Y$64:$Y$351,$W$64:$W$351,$BR34,$V$64:$V$351,BX$29)</f>
        <v>2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Team D6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Team D6</v>
      </c>
      <c r="BS35" s="182">
        <f t="shared" si="61"/>
        <v>1</v>
      </c>
      <c r="BT35" s="182">
        <f t="shared" si="63"/>
        <v>0</v>
      </c>
      <c r="BU35" s="182">
        <f t="shared" si="65"/>
        <v>5</v>
      </c>
      <c r="BV35" s="182">
        <f>SUMIFS($X$64:$X$351,$V$64:$V$351,$BR35,$W$64:$W$351,BV$29)+SUMIFS($Y$64:$Y$351,$W$64:$W$351,$BR35,$V$64:$V$351,BV$29)</f>
        <v>1</v>
      </c>
      <c r="BW35" s="182">
        <f>SUMIFS($X$64:$X$351,$V$64:$V$351,$BR35,$W$64:$W$351,BW$29)+SUMIFS($Y$64:$Y$351,$W$64:$W$351,$BR35,$V$64:$V$351,BW$29)</f>
        <v>2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Team D1</v>
      </c>
      <c r="BT40" s="137" t="str">
        <f>$F$5</f>
        <v>Team D2</v>
      </c>
      <c r="BU40" s="137" t="str">
        <f>$F$6</f>
        <v>Team D3</v>
      </c>
      <c r="BV40" s="137" t="str">
        <f>$F$7</f>
        <v>Team D4</v>
      </c>
      <c r="BW40" s="137" t="str">
        <f>$F$8</f>
        <v>Team D5</v>
      </c>
      <c r="BX40" s="137" t="str">
        <f>$F$9</f>
        <v>Team D6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142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Team D1</v>
      </c>
      <c r="BS41" s="180"/>
      <c r="BT41" s="181">
        <f>BT30-BS31</f>
        <v>-3</v>
      </c>
      <c r="BU41" s="181">
        <f>BU30-BS32</f>
        <v>0</v>
      </c>
      <c r="BV41" s="181">
        <f>BV30-BS33</f>
        <v>2</v>
      </c>
      <c r="BW41" s="181">
        <f>BW30-BS34</f>
        <v>0</v>
      </c>
      <c r="BX41" s="181">
        <f>BX30-BS35</f>
        <v>2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Team D2</v>
      </c>
      <c r="BS42" s="182">
        <f>IF(BT41="","",-1*BT41)</f>
        <v>3</v>
      </c>
      <c r="BT42" s="180"/>
      <c r="BU42" s="181">
        <f>BU31-BT32</f>
        <v>0</v>
      </c>
      <c r="BV42" s="181">
        <f>BV31-BT33</f>
        <v>4</v>
      </c>
      <c r="BW42" s="181">
        <f>BW31-BT34</f>
        <v>-3</v>
      </c>
      <c r="BX42" s="181">
        <f>BX31-BT35</f>
        <v>6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Team D3</v>
      </c>
      <c r="BS43" s="182">
        <f>IF(BU41="","",-1*BU41)</f>
        <v>0</v>
      </c>
      <c r="BT43" s="182">
        <f>IF(BU42="","",-1*BU42)</f>
        <v>0</v>
      </c>
      <c r="BU43" s="180"/>
      <c r="BV43" s="181">
        <f>BV32-BU33</f>
        <v>-6</v>
      </c>
      <c r="BW43" s="181">
        <f>BW32-BU34</f>
        <v>3</v>
      </c>
      <c r="BX43" s="181">
        <f>BX32-BU35</f>
        <v>-4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Team D4</v>
      </c>
      <c r="BS44" s="182">
        <f>IF(BV41="","",-1*BV41)</f>
        <v>-2</v>
      </c>
      <c r="BT44" s="182">
        <f>IF(BV42="","",-1*BV42)</f>
        <v>-4</v>
      </c>
      <c r="BU44" s="182">
        <f>IF(BV43="","",-1*BV43)</f>
        <v>6</v>
      </c>
      <c r="BV44" s="180"/>
      <c r="BW44" s="181">
        <f>BW33-BV34</f>
        <v>0</v>
      </c>
      <c r="BX44" s="181">
        <f>BX33-BV35</f>
        <v>4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Team D5</v>
      </c>
      <c r="BS45" s="182">
        <f>IF(BW41="","",-1*BW41)</f>
        <v>0</v>
      </c>
      <c r="BT45" s="182">
        <f>IF(BW42="","",-1*BW42)</f>
        <v>3</v>
      </c>
      <c r="BU45" s="182">
        <f>IF(BW43="","",-1*BW43)</f>
        <v>-3</v>
      </c>
      <c r="BV45" s="182">
        <f>IF(BW44="","",-1*BW44)</f>
        <v>0</v>
      </c>
      <c r="BW45" s="180"/>
      <c r="BX45" s="181">
        <f>BX34-BW35</f>
        <v>0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Team D6</v>
      </c>
      <c r="BS46" s="182">
        <f>IF(BX41="","",-1*BX41)</f>
        <v>-2</v>
      </c>
      <c r="BT46" s="182">
        <f>IF(BX42="","",-1*BX42)</f>
        <v>-6</v>
      </c>
      <c r="BU46" s="182">
        <f>IF(BX43="","",-1*BX43)</f>
        <v>4</v>
      </c>
      <c r="BV46" s="182">
        <f>IF(BX44="","",-1*BX44)</f>
        <v>-4</v>
      </c>
      <c r="BW46" s="182">
        <f>IF(BX45="","",-1*BX45)</f>
        <v>0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Team D1</v>
      </c>
      <c r="BT51" s="137" t="str">
        <f>$F$5</f>
        <v>Team D2</v>
      </c>
      <c r="BU51" s="137" t="str">
        <f>$F$6</f>
        <v>Team D3</v>
      </c>
      <c r="BV51" s="137" t="str">
        <f>$F$7</f>
        <v>Team D4</v>
      </c>
      <c r="BW51" s="137" t="str">
        <f>$F$8</f>
        <v>Team D5</v>
      </c>
      <c r="BX51" s="137" t="str">
        <f>$F$9</f>
        <v>Team D6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142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Team D1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1</v>
      </c>
      <c r="BV52" s="181">
        <f t="shared" si="69"/>
        <v>3</v>
      </c>
      <c r="BW52" s="181">
        <f t="shared" si="69"/>
        <v>1</v>
      </c>
      <c r="BX52" s="181">
        <f t="shared" si="69"/>
        <v>3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Team D2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1</v>
      </c>
      <c r="BV53" s="181">
        <f t="shared" si="71"/>
        <v>3</v>
      </c>
      <c r="BW53" s="181">
        <f t="shared" si="71"/>
        <v>0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Team D3</v>
      </c>
      <c r="BS54" s="182">
        <f t="shared" si="70"/>
        <v>1</v>
      </c>
      <c r="BT54" s="182">
        <f t="shared" ref="BT54:BT60" si="72">SUMIFS($AE$64:$AE$351,$V$64:$V$351,$BR54,$W$64:$W$351,BT$51)+SUMIFS($AF$64:$AF$351,$W$64:$W$351,$BR54,$V$64:$V$351,BT$51)</f>
        <v>1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3</v>
      </c>
      <c r="BX54" s="181">
        <f t="shared" si="73"/>
        <v>0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Team D4</v>
      </c>
      <c r="BS55" s="182">
        <f t="shared" si="70"/>
        <v>0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1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Team D5</v>
      </c>
      <c r="BS56" s="182">
        <f t="shared" si="70"/>
        <v>1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1</v>
      </c>
      <c r="BW56" s="180"/>
      <c r="BX56" s="181">
        <f>SUMIFS($AE$64:$AE$351,$V$64:$V$351,$BR56,$W$64:$W$351,BX$51)+SUMIFS($AF$64:$AF$351,$W$64:$W$351,$BR56,$V$64:$V$351,BX$51)</f>
        <v>1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Team D6</v>
      </c>
      <c r="BS57" s="182">
        <f t="shared" si="70"/>
        <v>0</v>
      </c>
      <c r="BT57" s="182">
        <f t="shared" si="72"/>
        <v>0</v>
      </c>
      <c r="BU57" s="182">
        <f t="shared" si="74"/>
        <v>3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1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104</v>
      </c>
      <c r="Z63" s="187" t="s">
        <v>101</v>
      </c>
      <c r="AA63" s="187" t="s">
        <v>9</v>
      </c>
      <c r="AB63" s="187" t="s">
        <v>99</v>
      </c>
      <c r="AC63" s="188" t="s">
        <v>102</v>
      </c>
      <c r="AD63" s="187" t="s">
        <v>100</v>
      </c>
      <c r="AE63" s="357" t="s">
        <v>92</v>
      </c>
      <c r="AF63" s="357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Team D1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 : 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142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180</v>
      </c>
      <c r="Q65" s="209" t="s">
        <v>3</v>
      </c>
      <c r="R65" s="210" t="str">
        <f>IF($C82=0,"",$C82)</f>
        <v>Team D2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 : 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142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Team D3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 : 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142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136</v>
      </c>
      <c r="M67" s="142" t="s">
        <v>137</v>
      </c>
      <c r="Q67" s="209" t="s">
        <v>5</v>
      </c>
      <c r="R67" s="210" t="str">
        <f t="shared" si="81"/>
        <v>Team D4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 : 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142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Team D5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 : 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142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8" t="s">
        <v>141</v>
      </c>
      <c r="C69" s="358"/>
      <c r="D69" s="358"/>
      <c r="E69" s="358"/>
      <c r="F69" s="358"/>
      <c r="G69" s="358"/>
      <c r="H69" s="358"/>
      <c r="I69" s="358"/>
      <c r="J69" s="358"/>
      <c r="K69" s="358"/>
      <c r="Q69" s="209" t="s">
        <v>7</v>
      </c>
      <c r="R69" s="210" t="str">
        <f t="shared" si="81"/>
        <v>Team D6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 : 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142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 : 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142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169"/>
      <c r="F71" s="169"/>
      <c r="G71" s="169"/>
      <c r="H71" s="169"/>
      <c r="I71" s="169"/>
      <c r="J71" s="169"/>
      <c r="K71" s="169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 : 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142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C72" s="137" t="s">
        <v>129</v>
      </c>
      <c r="E72" s="220">
        <v>3</v>
      </c>
      <c r="L72" s="138"/>
      <c r="M72" s="138"/>
      <c r="Q72" s="221" t="s">
        <v>12</v>
      </c>
      <c r="R72" s="222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 : 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142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thickBot="1" x14ac:dyDescent="0.25">
      <c r="C73" s="169"/>
      <c r="D73" s="169"/>
      <c r="E73" s="138"/>
      <c r="H73" s="348" t="s">
        <v>169</v>
      </c>
      <c r="I73" s="348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 : 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142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C74" s="137" t="s">
        <v>128</v>
      </c>
      <c r="E74" s="220">
        <v>1</v>
      </c>
      <c r="H74" s="348"/>
      <c r="I74" s="348"/>
      <c r="J74" s="220">
        <v>6</v>
      </c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 : 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142</v>
      </c>
    </row>
    <row r="75" spans="2:43" s="137" customFormat="1" x14ac:dyDescent="0.2">
      <c r="C75" s="137" t="s">
        <v>131</v>
      </c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 : 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142</v>
      </c>
    </row>
    <row r="76" spans="2:43" s="137" customFormat="1" x14ac:dyDescent="0.2">
      <c r="C76" s="137" t="s">
        <v>130</v>
      </c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 : 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142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 : 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142</v>
      </c>
    </row>
    <row r="78" spans="2:43" s="137" customFormat="1" ht="12" customHeight="1" x14ac:dyDescent="0.2">
      <c r="B78" s="359" t="s">
        <v>164</v>
      </c>
      <c r="C78" s="359"/>
      <c r="D78" s="359"/>
      <c r="E78" s="359"/>
      <c r="F78" s="359"/>
      <c r="G78" s="359"/>
      <c r="H78" s="359"/>
      <c r="I78" s="359"/>
      <c r="J78" s="359"/>
      <c r="K78" s="359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 : 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142</v>
      </c>
    </row>
    <row r="79" spans="2:43" s="137" customFormat="1" ht="12" customHeight="1" x14ac:dyDescent="0.2"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 : 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142</v>
      </c>
    </row>
    <row r="80" spans="2:43" s="137" customFormat="1" ht="13.5" customHeight="1" thickBot="1" x14ac:dyDescent="0.25">
      <c r="C80" s="223" t="s">
        <v>167</v>
      </c>
      <c r="D80" s="140" t="s">
        <v>115</v>
      </c>
      <c r="E80" s="140" t="s">
        <v>166</v>
      </c>
      <c r="F80" s="223"/>
      <c r="G80" s="224" t="s">
        <v>132</v>
      </c>
      <c r="H80" s="141" t="s">
        <v>134</v>
      </c>
      <c r="I80" s="141" t="s">
        <v>135</v>
      </c>
      <c r="J80" s="360" t="s">
        <v>133</v>
      </c>
      <c r="K80" s="360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 : 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142</v>
      </c>
    </row>
    <row r="81" spans="2:35" s="137" customFormat="1" ht="12.75" thickTop="1" x14ac:dyDescent="0.2">
      <c r="B81" s="139" t="s">
        <v>2</v>
      </c>
      <c r="C81" s="225" t="str">
        <f>Spielplan!$C33</f>
        <v>Team D1</v>
      </c>
      <c r="D81" s="226">
        <f>Spielplan!$D33</f>
        <v>0</v>
      </c>
      <c r="E81" s="227">
        <f>Spielplan!$E33</f>
        <v>0</v>
      </c>
      <c r="G81" s="139" t="s">
        <v>2</v>
      </c>
      <c r="H81" s="228" t="str">
        <f>Spielplan!$J6</f>
        <v>1. FC Riedwald</v>
      </c>
      <c r="I81" s="229" t="str">
        <f>Spielplan!$L6</f>
        <v>FV Zahnschmerzen</v>
      </c>
      <c r="J81" s="138">
        <f>IF(Spielplan!$M6="","",Spielplan!$M6)</f>
        <v>4</v>
      </c>
      <c r="K81" s="230">
        <f>IF(Spielplan!$O6="","",Spielplan!$O6)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 : 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142</v>
      </c>
    </row>
    <row r="82" spans="2:35" s="137" customFormat="1" x14ac:dyDescent="0.2">
      <c r="B82" s="139" t="s">
        <v>3</v>
      </c>
      <c r="C82" s="231" t="str">
        <f>Spielplan!$C34</f>
        <v>Team D2</v>
      </c>
      <c r="D82" s="232">
        <f>Spielplan!$D34</f>
        <v>0</v>
      </c>
      <c r="E82" s="233">
        <f>Spielplan!$E34</f>
        <v>0</v>
      </c>
      <c r="G82" s="139" t="s">
        <v>3</v>
      </c>
      <c r="H82" s="234" t="str">
        <f>Spielplan!$J7</f>
        <v>SSV Wildbach</v>
      </c>
      <c r="I82" s="169" t="str">
        <f>Spielplan!$L7</f>
        <v>Lok Leipzig</v>
      </c>
      <c r="J82" s="138">
        <f>IF(Spielplan!$M7="","",Spielplan!$M7)</f>
        <v>3</v>
      </c>
      <c r="K82" s="230">
        <f>IF(Spielplan!$O7="","",Spielplan!$O7)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 : 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142</v>
      </c>
    </row>
    <row r="83" spans="2:35" s="137" customFormat="1" x14ac:dyDescent="0.2">
      <c r="B83" s="138" t="s">
        <v>4</v>
      </c>
      <c r="C83" s="231" t="str">
        <f>Spielplan!$C35</f>
        <v>Team D3</v>
      </c>
      <c r="D83" s="232">
        <f>Spielplan!$D35</f>
        <v>0</v>
      </c>
      <c r="E83" s="233">
        <f>Spielplan!$E35</f>
        <v>0</v>
      </c>
      <c r="G83" s="139" t="s">
        <v>4</v>
      </c>
      <c r="H83" s="234" t="str">
        <f>Spielplan!$J8</f>
        <v>Kickers Offenbach</v>
      </c>
      <c r="I83" s="169" t="str">
        <f>Spielplan!$L8</f>
        <v>FC Brügge</v>
      </c>
      <c r="J83" s="138">
        <f>IF(Spielplan!$M8="","",Spielplan!$M8)</f>
        <v>3</v>
      </c>
      <c r="K83" s="230">
        <f>IF(Spielplan!$O8="","",Spielplan!$O8)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 : 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142</v>
      </c>
    </row>
    <row r="84" spans="2:35" s="137" customFormat="1" x14ac:dyDescent="0.2">
      <c r="B84" s="138" t="s">
        <v>5</v>
      </c>
      <c r="C84" s="231" t="str">
        <f>Spielplan!$C36</f>
        <v>Team D4</v>
      </c>
      <c r="D84" s="232">
        <f>Spielplan!$D36</f>
        <v>0</v>
      </c>
      <c r="E84" s="233">
        <f>Spielplan!$E36</f>
        <v>0</v>
      </c>
      <c r="G84" s="139" t="s">
        <v>5</v>
      </c>
      <c r="H84" s="234" t="str">
        <f>Spielplan!$J9</f>
        <v>Team D1</v>
      </c>
      <c r="I84" s="169" t="str">
        <f>Spielplan!$L9</f>
        <v>Team D6</v>
      </c>
      <c r="J84" s="138">
        <f>IF(Spielplan!$M9="","",Spielplan!$M9)</f>
        <v>3</v>
      </c>
      <c r="K84" s="230">
        <f>IF(Spielplan!$O9="","",Spielplan!$O9)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 : 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142</v>
      </c>
    </row>
    <row r="85" spans="2:35" s="137" customFormat="1" x14ac:dyDescent="0.2">
      <c r="B85" s="138" t="s">
        <v>6</v>
      </c>
      <c r="C85" s="231" t="str">
        <f>Spielplan!$C37</f>
        <v>Team D5</v>
      </c>
      <c r="D85" s="232">
        <f>Spielplan!$D37</f>
        <v>0</v>
      </c>
      <c r="E85" s="233">
        <f>Spielplan!$E37</f>
        <v>0</v>
      </c>
      <c r="G85" s="139" t="s">
        <v>6</v>
      </c>
      <c r="H85" s="234" t="str">
        <f>Spielplan!$J10</f>
        <v>Team E1</v>
      </c>
      <c r="I85" s="169" t="str">
        <f>Spielplan!$L10</f>
        <v>Team E6</v>
      </c>
      <c r="J85" s="138">
        <f>IF(Spielplan!$M10="","",Spielplan!$M10)</f>
        <v>3</v>
      </c>
      <c r="K85" s="230">
        <f>IF(Spielplan!$O10="","",Spielplan!$O10)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 : 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142</v>
      </c>
    </row>
    <row r="86" spans="2:35" s="137" customFormat="1" x14ac:dyDescent="0.2">
      <c r="B86" s="138" t="s">
        <v>7</v>
      </c>
      <c r="C86" s="231" t="str">
        <f>Spielplan!$C38</f>
        <v>Team D6</v>
      </c>
      <c r="D86" s="232">
        <f>Spielplan!$D38</f>
        <v>0</v>
      </c>
      <c r="E86" s="233">
        <f>Spielplan!$E38</f>
        <v>0</v>
      </c>
      <c r="G86" s="139" t="s">
        <v>7</v>
      </c>
      <c r="H86" s="234" t="str">
        <f>Spielplan!$J11</f>
        <v>Team F1</v>
      </c>
      <c r="I86" s="169" t="str">
        <f>Spielplan!$L11</f>
        <v>Team F6</v>
      </c>
      <c r="J86" s="138">
        <f>IF(Spielplan!$M11="","",Spielplan!$M11)</f>
        <v>5</v>
      </c>
      <c r="K86" s="230">
        <f>IF(Spielplan!$O11="","",Spielplan!$O11)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 : 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142</v>
      </c>
    </row>
    <row r="87" spans="2:35" s="137" customFormat="1" x14ac:dyDescent="0.2">
      <c r="B87" s="138" t="s">
        <v>10</v>
      </c>
      <c r="C87" s="231"/>
      <c r="D87" s="232"/>
      <c r="E87" s="233"/>
      <c r="G87" s="139" t="s">
        <v>10</v>
      </c>
      <c r="H87" s="234" t="str">
        <f>Spielplan!$J12</f>
        <v>Beinbruch SC</v>
      </c>
      <c r="I87" s="169" t="str">
        <f>Spielplan!$L12</f>
        <v>Eintracht Frankfurt</v>
      </c>
      <c r="J87" s="138">
        <f>IF(Spielplan!$M12="","",Spielplan!$M12)</f>
        <v>6</v>
      </c>
      <c r="K87" s="230">
        <f>IF(Spielplan!$O12="","",Spielplan!$O12)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 : 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142</v>
      </c>
    </row>
    <row r="88" spans="2:35" s="137" customFormat="1" x14ac:dyDescent="0.2">
      <c r="B88" s="138" t="s">
        <v>11</v>
      </c>
      <c r="C88" s="231"/>
      <c r="D88" s="232"/>
      <c r="E88" s="233"/>
      <c r="G88" s="139" t="s">
        <v>11</v>
      </c>
      <c r="H88" s="234" t="str">
        <f>Spielplan!$J13</f>
        <v>SC Waldbach</v>
      </c>
      <c r="I88" s="169" t="str">
        <f>Spielplan!$L13</f>
        <v>Manchester City</v>
      </c>
      <c r="J88" s="138">
        <f>IF(Spielplan!$M13="","",Spielplan!$M13)</f>
        <v>5</v>
      </c>
      <c r="K88" s="230">
        <f>IF(Spielplan!$O13="","",Spielplan!$O13)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 : 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142</v>
      </c>
    </row>
    <row r="89" spans="2:35" s="137" customFormat="1" ht="12.75" thickBot="1" x14ac:dyDescent="0.25">
      <c r="B89" s="138" t="s">
        <v>12</v>
      </c>
      <c r="C89" s="235"/>
      <c r="D89" s="236"/>
      <c r="E89" s="237"/>
      <c r="G89" s="139" t="s">
        <v>12</v>
      </c>
      <c r="H89" s="234" t="str">
        <f>Spielplan!$J14</f>
        <v>FV Lübeck</v>
      </c>
      <c r="I89" s="169" t="str">
        <f>Spielplan!$L14</f>
        <v>SSV Wildeck</v>
      </c>
      <c r="J89" s="138">
        <f>IF(Spielplan!$M14="","",Spielplan!$M14)</f>
        <v>4</v>
      </c>
      <c r="K89" s="230">
        <f>IF(Spielplan!$O14="","",Spielplan!$O14)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 : 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142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4" t="str">
        <f>Spielplan!$J15</f>
        <v>Team D5</v>
      </c>
      <c r="I90" s="169" t="str">
        <f>Spielplan!$L15</f>
        <v>Team D2</v>
      </c>
      <c r="J90" s="138">
        <f>IF(Spielplan!$M15="","",Spielplan!$M15)</f>
        <v>3</v>
      </c>
      <c r="K90" s="230">
        <f>IF(Spielplan!$O15="","",Spielplan!$O15)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 : 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142</v>
      </c>
    </row>
    <row r="91" spans="2:35" s="137" customFormat="1" x14ac:dyDescent="0.2">
      <c r="B91" s="169"/>
      <c r="C91" s="169"/>
      <c r="D91" s="169"/>
      <c r="G91" s="139" t="s">
        <v>14</v>
      </c>
      <c r="H91" s="234" t="str">
        <f>Spielplan!$J16</f>
        <v>Team E5</v>
      </c>
      <c r="I91" s="169" t="str">
        <f>Spielplan!$L16</f>
        <v>Team E2</v>
      </c>
      <c r="J91" s="138">
        <f>IF(Spielplan!$M16="","",Spielplan!$M16)</f>
        <v>5</v>
      </c>
      <c r="K91" s="230">
        <f>IF(Spielplan!$O16="","",Spielplan!$O16)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 : 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142</v>
      </c>
    </row>
    <row r="92" spans="2:35" s="137" customFormat="1" x14ac:dyDescent="0.2">
      <c r="B92" s="169"/>
      <c r="C92" s="169"/>
      <c r="D92" s="169"/>
      <c r="G92" s="139" t="s">
        <v>15</v>
      </c>
      <c r="H92" s="234" t="str">
        <f>Spielplan!$J17</f>
        <v>Team F5</v>
      </c>
      <c r="I92" s="169" t="str">
        <f>Spielplan!$L17</f>
        <v>Team F2</v>
      </c>
      <c r="J92" s="138">
        <f>IF(Spielplan!$M17="","",Spielplan!$M17)</f>
        <v>0</v>
      </c>
      <c r="K92" s="230">
        <f>IF(Spielplan!$O17="","",Spielplan!$O17)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 : 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142</v>
      </c>
    </row>
    <row r="93" spans="2:35" s="137" customFormat="1" x14ac:dyDescent="0.2">
      <c r="B93" s="169"/>
      <c r="C93" s="169"/>
      <c r="D93" s="169"/>
      <c r="G93" s="139" t="s">
        <v>16</v>
      </c>
      <c r="H93" s="234" t="str">
        <f>Spielplan!$J18</f>
        <v>FC Barcelona</v>
      </c>
      <c r="I93" s="169" t="str">
        <f>Spielplan!$L18</f>
        <v>Maibach 1822 eV</v>
      </c>
      <c r="J93" s="138">
        <f>IF(Spielplan!$M18="","",Spielplan!$M18)</f>
        <v>1</v>
      </c>
      <c r="K93" s="230">
        <f>IF(Spielplan!$O18="","",Spielplan!$O18)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 : 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142</v>
      </c>
    </row>
    <row r="94" spans="2:35" s="137" customFormat="1" x14ac:dyDescent="0.2">
      <c r="B94" s="169"/>
      <c r="C94" s="169"/>
      <c r="D94" s="169"/>
      <c r="G94" s="139" t="s">
        <v>17</v>
      </c>
      <c r="H94" s="234" t="str">
        <f>Spielplan!$J19</f>
        <v>Arsenal London</v>
      </c>
      <c r="I94" s="169" t="str">
        <f>Spielplan!$L19</f>
        <v>FC Grönlingen</v>
      </c>
      <c r="J94" s="138">
        <f>IF(Spielplan!$M19="","",Spielplan!$M19)</f>
        <v>2</v>
      </c>
      <c r="K94" s="230">
        <f>IF(Spielplan!$O19="","",Spielplan!$O19)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 : 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142</v>
      </c>
    </row>
    <row r="95" spans="2:35" s="137" customFormat="1" x14ac:dyDescent="0.2">
      <c r="G95" s="139" t="s">
        <v>18</v>
      </c>
      <c r="H95" s="234" t="str">
        <f>Spielplan!$J20</f>
        <v>Borussia Dortmund</v>
      </c>
      <c r="I95" s="169" t="str">
        <f>Spielplan!$L20</f>
        <v>HSV</v>
      </c>
      <c r="J95" s="138">
        <f>IF(Spielplan!$M20="","",Spielplan!$M20)</f>
        <v>4</v>
      </c>
      <c r="K95" s="230">
        <f>IF(Spielplan!$O20="","",Spielplan!$O20)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 : 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142</v>
      </c>
    </row>
    <row r="96" spans="2:35" s="137" customFormat="1" x14ac:dyDescent="0.2">
      <c r="G96" s="139" t="s">
        <v>19</v>
      </c>
      <c r="H96" s="234" t="str">
        <f>Spielplan!$J21</f>
        <v>Team D3</v>
      </c>
      <c r="I96" s="169" t="str">
        <f>Spielplan!$L21</f>
        <v>Team D4</v>
      </c>
      <c r="J96" s="138">
        <f>IF(Spielplan!$M21="","",Spielplan!$M21)</f>
        <v>0</v>
      </c>
      <c r="K96" s="230">
        <f>IF(Spielplan!$O21="","",Spielplan!$O21)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 : 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142</v>
      </c>
    </row>
    <row r="97" spans="2:35" s="137" customFormat="1" x14ac:dyDescent="0.2">
      <c r="G97" s="139" t="s">
        <v>20</v>
      </c>
      <c r="H97" s="234" t="str">
        <f>Spielplan!$J22</f>
        <v>Team E3</v>
      </c>
      <c r="I97" s="169" t="str">
        <f>Spielplan!$L22</f>
        <v>Team E4</v>
      </c>
      <c r="J97" s="138">
        <f>IF(Spielplan!$M22="","",Spielplan!$M22)</f>
        <v>2</v>
      </c>
      <c r="K97" s="230">
        <f>IF(Spielplan!$O22="","",Spielplan!$O22)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 : 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142</v>
      </c>
    </row>
    <row r="98" spans="2:35" s="137" customFormat="1" x14ac:dyDescent="0.2">
      <c r="G98" s="139" t="s">
        <v>21</v>
      </c>
      <c r="H98" s="234" t="str">
        <f>Spielplan!$J23</f>
        <v>Team F3</v>
      </c>
      <c r="I98" s="169" t="str">
        <f>Spielplan!$L23</f>
        <v>Team F4</v>
      </c>
      <c r="J98" s="138">
        <f>IF(Spielplan!$M23="","",Spielplan!$M23)</f>
        <v>3</v>
      </c>
      <c r="K98" s="230">
        <f>IF(Spielplan!$O23="","",Spielplan!$O23)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 : 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142</v>
      </c>
    </row>
    <row r="99" spans="2:35" s="137" customFormat="1" x14ac:dyDescent="0.2">
      <c r="G99" s="139" t="s">
        <v>22</v>
      </c>
      <c r="H99" s="234" t="str">
        <f>Spielplan!$J24</f>
        <v>Beinbruch SC</v>
      </c>
      <c r="I99" s="169" t="str">
        <f>Spielplan!$L24</f>
        <v>1. FC Riedwald</v>
      </c>
      <c r="J99" s="138">
        <f>IF(Spielplan!$M24="","",Spielplan!$M24)</f>
        <v>3</v>
      </c>
      <c r="K99" s="230">
        <f>IF(Spielplan!$O24="","",Spielplan!$O24)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 : 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142</v>
      </c>
    </row>
    <row r="100" spans="2:35" s="137" customFormat="1" x14ac:dyDescent="0.2">
      <c r="G100" s="139" t="s">
        <v>23</v>
      </c>
      <c r="H100" s="234" t="str">
        <f>Spielplan!$J25</f>
        <v>SC Waldbach</v>
      </c>
      <c r="I100" s="169" t="str">
        <f>Spielplan!$L25</f>
        <v>SSV Wildbach</v>
      </c>
      <c r="J100" s="138">
        <f>IF(Spielplan!$M25="","",Spielplan!$M25)</f>
        <v>3</v>
      </c>
      <c r="K100" s="230">
        <f>IF(Spielplan!$O25="","",Spielplan!$O25)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 : 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142</v>
      </c>
    </row>
    <row r="101" spans="2:35" s="137" customFormat="1" x14ac:dyDescent="0.2">
      <c r="G101" s="139" t="s">
        <v>24</v>
      </c>
      <c r="H101" s="234" t="str">
        <f>Spielplan!$J26</f>
        <v>FV Lübeck</v>
      </c>
      <c r="I101" s="169" t="str">
        <f>Spielplan!$L26</f>
        <v>Kickers Offenbach</v>
      </c>
      <c r="J101" s="138">
        <f>IF(Spielplan!$M26="","",Spielplan!$M26)</f>
        <v>3</v>
      </c>
      <c r="K101" s="230">
        <f>IF(Spielplan!$O26="","",Spielplan!$O26)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 : 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142</v>
      </c>
    </row>
    <row r="102" spans="2:35" s="137" customFormat="1" x14ac:dyDescent="0.2">
      <c r="G102" s="139" t="s">
        <v>25</v>
      </c>
      <c r="H102" s="234" t="str">
        <f>Spielplan!$J27</f>
        <v>Team D5</v>
      </c>
      <c r="I102" s="169" t="str">
        <f>Spielplan!$L27</f>
        <v>Team D1</v>
      </c>
      <c r="J102" s="138">
        <f>IF(Spielplan!$M27="","",Spielplan!$M27)</f>
        <v>3</v>
      </c>
      <c r="K102" s="230">
        <f>IF(Spielplan!$O27="","",Spielplan!$O27)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 : 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142</v>
      </c>
    </row>
    <row r="103" spans="2:35" s="137" customFormat="1" x14ac:dyDescent="0.2">
      <c r="G103" s="139" t="s">
        <v>26</v>
      </c>
      <c r="H103" s="234" t="str">
        <f>Spielplan!$J28</f>
        <v>Team E5</v>
      </c>
      <c r="I103" s="169" t="str">
        <f>Spielplan!$L28</f>
        <v>Team E1</v>
      </c>
      <c r="J103" s="138">
        <f>IF(Spielplan!$M28="","",Spielplan!$M28)</f>
        <v>5</v>
      </c>
      <c r="K103" s="230">
        <f>IF(Spielplan!$O28="","",Spielplan!$O28)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 : 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142</v>
      </c>
    </row>
    <row r="104" spans="2:35" s="137" customFormat="1" x14ac:dyDescent="0.2">
      <c r="G104" s="139" t="s">
        <v>27</v>
      </c>
      <c r="H104" s="234" t="str">
        <f>Spielplan!$J29</f>
        <v>Team F5</v>
      </c>
      <c r="I104" s="169" t="str">
        <f>Spielplan!$L29</f>
        <v>Team F1</v>
      </c>
      <c r="J104" s="138">
        <f>IF(Spielplan!$M29="","",Spielplan!$M29)</f>
        <v>6</v>
      </c>
      <c r="K104" s="230">
        <f>IF(Spielplan!$O29="","",Spielplan!$O29)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 : 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142</v>
      </c>
    </row>
    <row r="105" spans="2:35" s="137" customFormat="1" x14ac:dyDescent="0.2">
      <c r="B105" s="169"/>
      <c r="C105" s="169"/>
      <c r="D105" s="169"/>
      <c r="G105" s="139" t="s">
        <v>28</v>
      </c>
      <c r="H105" s="234" t="str">
        <f>Spielplan!$J30</f>
        <v>Maibach 1822 eV</v>
      </c>
      <c r="I105" s="169" t="str">
        <f>Spielplan!$L30</f>
        <v>FV Zahnschmerzen</v>
      </c>
      <c r="J105" s="138">
        <f>IF(Spielplan!$M30="","",Spielplan!$M30)</f>
        <v>5</v>
      </c>
      <c r="K105" s="230">
        <f>IF(Spielplan!$O30="","",Spielplan!$O30)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 : 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142</v>
      </c>
    </row>
    <row r="106" spans="2:35" s="137" customFormat="1" x14ac:dyDescent="0.2">
      <c r="B106" s="169"/>
      <c r="C106" s="169"/>
      <c r="D106" s="169"/>
      <c r="G106" s="139" t="s">
        <v>29</v>
      </c>
      <c r="H106" s="234" t="str">
        <f>Spielplan!$J31</f>
        <v>FC Grönlingen</v>
      </c>
      <c r="I106" s="169" t="str">
        <f>Spielplan!$L31</f>
        <v>Lok Leipzig</v>
      </c>
      <c r="J106" s="138">
        <f>IF(Spielplan!$M31="","",Spielplan!$M31)</f>
        <v>4</v>
      </c>
      <c r="K106" s="230">
        <f>IF(Spielplan!$O31="","",Spielplan!$O31)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 : 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142</v>
      </c>
    </row>
    <row r="107" spans="2:35" s="137" customFormat="1" x14ac:dyDescent="0.2">
      <c r="B107" s="169"/>
      <c r="C107" s="169"/>
      <c r="D107" s="169"/>
      <c r="G107" s="139" t="s">
        <v>30</v>
      </c>
      <c r="H107" s="234" t="str">
        <f>Spielplan!$J32</f>
        <v>HSV</v>
      </c>
      <c r="I107" s="169" t="str">
        <f>Spielplan!$L32</f>
        <v>FC Brügge</v>
      </c>
      <c r="J107" s="138">
        <f>IF(Spielplan!$M32="","",Spielplan!$M32)</f>
        <v>3</v>
      </c>
      <c r="K107" s="230">
        <f>IF(Spielplan!$O32="","",Spielplan!$O32)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 : 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142</v>
      </c>
    </row>
    <row r="108" spans="2:35" s="137" customFormat="1" x14ac:dyDescent="0.2">
      <c r="B108" s="169"/>
      <c r="C108" s="169"/>
      <c r="D108" s="169"/>
      <c r="G108" s="139" t="s">
        <v>31</v>
      </c>
      <c r="H108" s="234" t="str">
        <f>Spielplan!$J33</f>
        <v>Team D4</v>
      </c>
      <c r="I108" s="169" t="str">
        <f>Spielplan!$L33</f>
        <v>Team D6</v>
      </c>
      <c r="J108" s="138">
        <f>IF(Spielplan!$M33="","",Spielplan!$M33)</f>
        <v>5</v>
      </c>
      <c r="K108" s="230">
        <f>IF(Spielplan!$O33="","",Spielplan!$O33)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 : 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142</v>
      </c>
    </row>
    <row r="109" spans="2:35" s="137" customFormat="1" x14ac:dyDescent="0.2">
      <c r="B109" s="169"/>
      <c r="C109" s="169"/>
      <c r="D109" s="169"/>
      <c r="G109" s="139" t="s">
        <v>32</v>
      </c>
      <c r="H109" s="234" t="str">
        <f>Spielplan!$J34</f>
        <v>Team E4</v>
      </c>
      <c r="I109" s="169" t="str">
        <f>Spielplan!$L34</f>
        <v>Team E6</v>
      </c>
      <c r="J109" s="138">
        <f>IF(Spielplan!$M34="","",Spielplan!$M34)</f>
        <v>0</v>
      </c>
      <c r="K109" s="230">
        <f>IF(Spielplan!$O34="","",Spielplan!$O34)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 : 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142</v>
      </c>
    </row>
    <row r="110" spans="2:35" s="137" customFormat="1" x14ac:dyDescent="0.2">
      <c r="B110" s="169"/>
      <c r="C110" s="169"/>
      <c r="D110" s="169"/>
      <c r="G110" s="139" t="s">
        <v>33</v>
      </c>
      <c r="H110" s="234" t="str">
        <f>Spielplan!$J35</f>
        <v>Team F4</v>
      </c>
      <c r="I110" s="169" t="str">
        <f>Spielplan!$L35</f>
        <v>Team F6</v>
      </c>
      <c r="J110" s="138">
        <f>IF(Spielplan!$M35="","",Spielplan!$M35)</f>
        <v>1</v>
      </c>
      <c r="K110" s="230">
        <f>IF(Spielplan!$O35="","",Spielplan!$O35)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 : 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142</v>
      </c>
    </row>
    <row r="111" spans="2:35" s="137" customFormat="1" x14ac:dyDescent="0.2">
      <c r="B111" s="169"/>
      <c r="C111" s="169"/>
      <c r="D111" s="169"/>
      <c r="G111" s="139" t="s">
        <v>34</v>
      </c>
      <c r="H111" s="234" t="str">
        <f>Spielplan!$J36</f>
        <v>Eintracht Frankfurt</v>
      </c>
      <c r="I111" s="169" t="str">
        <f>Spielplan!$L36</f>
        <v>FC Barcelona</v>
      </c>
      <c r="J111" s="138">
        <f>IF(Spielplan!$M36="","",Spielplan!$M36)</f>
        <v>2</v>
      </c>
      <c r="K111" s="230">
        <f>IF(Spielplan!$O36="","",Spielplan!$O36)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 : 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142</v>
      </c>
    </row>
    <row r="112" spans="2:35" s="137" customFormat="1" x14ac:dyDescent="0.2">
      <c r="B112" s="169"/>
      <c r="C112" s="169"/>
      <c r="D112" s="169"/>
      <c r="G112" s="139" t="s">
        <v>35</v>
      </c>
      <c r="H112" s="234" t="str">
        <f>Spielplan!$J37</f>
        <v>Manchester City</v>
      </c>
      <c r="I112" s="169" t="str">
        <f>Spielplan!$L37</f>
        <v>Arsenal London</v>
      </c>
      <c r="J112" s="138">
        <f>IF(Spielplan!$M37="","",Spielplan!$M37)</f>
        <v>4</v>
      </c>
      <c r="K112" s="230">
        <f>IF(Spielplan!$O37="","",Spielplan!$O37)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 : 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142</v>
      </c>
    </row>
    <row r="113" spans="2:35" s="137" customFormat="1" x14ac:dyDescent="0.2">
      <c r="B113" s="169"/>
      <c r="C113" s="169"/>
      <c r="D113" s="169"/>
      <c r="G113" s="139" t="s">
        <v>36</v>
      </c>
      <c r="H113" s="234" t="str">
        <f>Spielplan!$J38</f>
        <v>SSV Wildeck</v>
      </c>
      <c r="I113" s="169" t="str">
        <f>Spielplan!$L38</f>
        <v>Borussia Dortmund</v>
      </c>
      <c r="J113" s="138">
        <f>IF(Spielplan!$M38="","",Spielplan!$M38)</f>
        <v>0</v>
      </c>
      <c r="K113" s="230">
        <f>IF(Spielplan!$O38="","",Spielplan!$O38)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 : 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142</v>
      </c>
    </row>
    <row r="114" spans="2:35" s="137" customFormat="1" x14ac:dyDescent="0.2">
      <c r="B114" s="169"/>
      <c r="C114" s="169"/>
      <c r="D114" s="169"/>
      <c r="G114" s="139" t="s">
        <v>37</v>
      </c>
      <c r="H114" s="234" t="str">
        <f>Spielplan!$J39</f>
        <v>Team D2</v>
      </c>
      <c r="I114" s="169" t="str">
        <f>Spielplan!$L39</f>
        <v>Team D3</v>
      </c>
      <c r="J114" s="138">
        <f>IF(Spielplan!$M39="","",Spielplan!$M39)</f>
        <v>2</v>
      </c>
      <c r="K114" s="230">
        <f>IF(Spielplan!$O39="","",Spielplan!$O39)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 : 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142</v>
      </c>
    </row>
    <row r="115" spans="2:35" s="137" customFormat="1" x14ac:dyDescent="0.2">
      <c r="B115" s="169"/>
      <c r="C115" s="169"/>
      <c r="D115" s="169"/>
      <c r="G115" s="139" t="s">
        <v>38</v>
      </c>
      <c r="H115" s="234" t="str">
        <f>Spielplan!$J40</f>
        <v>Team E2</v>
      </c>
      <c r="I115" s="169" t="str">
        <f>Spielplan!$L40</f>
        <v>Team E3</v>
      </c>
      <c r="J115" s="138">
        <f>IF(Spielplan!$M40="","",Spielplan!$M40)</f>
        <v>3</v>
      </c>
      <c r="K115" s="230">
        <f>IF(Spielplan!$O40="","",Spielplan!$O40)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 : 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142</v>
      </c>
    </row>
    <row r="116" spans="2:35" s="137" customFormat="1" x14ac:dyDescent="0.2">
      <c r="B116" s="169"/>
      <c r="C116" s="169"/>
      <c r="D116" s="169"/>
      <c r="G116" s="139" t="s">
        <v>39</v>
      </c>
      <c r="H116" s="234" t="str">
        <f>Spielplan!$J41</f>
        <v>Team F2</v>
      </c>
      <c r="I116" s="169" t="str">
        <f>Spielplan!$L41</f>
        <v>Team F3</v>
      </c>
      <c r="J116" s="138">
        <f>IF(Spielplan!$M41="","",Spielplan!$M41)</f>
        <v>0</v>
      </c>
      <c r="K116" s="230">
        <f>IF(Spielplan!$O41="","",Spielplan!$O41)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 : 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142</v>
      </c>
    </row>
    <row r="117" spans="2:35" s="137" customFormat="1" x14ac:dyDescent="0.2">
      <c r="B117" s="169"/>
      <c r="C117" s="169"/>
      <c r="D117" s="169"/>
      <c r="G117" s="139" t="s">
        <v>40</v>
      </c>
      <c r="H117" s="234" t="str">
        <f>Spielplan!$J42</f>
        <v>1. FC Riedwald</v>
      </c>
      <c r="I117" s="169" t="str">
        <f>Spielplan!$L42</f>
        <v>Maibach 1822 eV</v>
      </c>
      <c r="J117" s="138">
        <f>IF(Spielplan!$M42="","",Spielplan!$M42)</f>
        <v>3</v>
      </c>
      <c r="K117" s="230">
        <f>IF(Spielplan!$O42="","",Spielplan!$O42)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 : 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142</v>
      </c>
    </row>
    <row r="118" spans="2:35" s="137" customFormat="1" x14ac:dyDescent="0.2">
      <c r="B118" s="169"/>
      <c r="C118" s="169"/>
      <c r="D118" s="169"/>
      <c r="G118" s="139" t="s">
        <v>41</v>
      </c>
      <c r="H118" s="234" t="str">
        <f>Spielplan!$J43</f>
        <v>SSV Wildbach</v>
      </c>
      <c r="I118" s="169" t="str">
        <f>Spielplan!$L43</f>
        <v>FC Grönlingen</v>
      </c>
      <c r="J118" s="138">
        <f>IF(Spielplan!$M43="","",Spielplan!$M43)</f>
        <v>3</v>
      </c>
      <c r="K118" s="230">
        <f>IF(Spielplan!$O43="","",Spielplan!$O43)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 : 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142</v>
      </c>
    </row>
    <row r="119" spans="2:35" s="137" customFormat="1" x14ac:dyDescent="0.2">
      <c r="B119" s="169"/>
      <c r="C119" s="169"/>
      <c r="D119" s="169"/>
      <c r="G119" s="139" t="s">
        <v>42</v>
      </c>
      <c r="H119" s="234" t="str">
        <f>Spielplan!$J44</f>
        <v>Kickers Offenbach</v>
      </c>
      <c r="I119" s="169" t="str">
        <f>Spielplan!$L44</f>
        <v>HSV</v>
      </c>
      <c r="J119" s="138">
        <f>IF(Spielplan!$M44="","",Spielplan!$M44)</f>
        <v>3</v>
      </c>
      <c r="K119" s="230">
        <f>IF(Spielplan!$O44="","",Spielplan!$O44)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 : 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142</v>
      </c>
    </row>
    <row r="120" spans="2:35" s="137" customFormat="1" x14ac:dyDescent="0.2">
      <c r="B120" s="169"/>
      <c r="C120" s="169"/>
      <c r="D120" s="169"/>
      <c r="G120" s="139" t="s">
        <v>43</v>
      </c>
      <c r="H120" s="234" t="str">
        <f>Spielplan!$J45</f>
        <v>Team D1</v>
      </c>
      <c r="I120" s="169" t="str">
        <f>Spielplan!$L45</f>
        <v>Team D4</v>
      </c>
      <c r="J120" s="138">
        <f>IF(Spielplan!$M45="","",Spielplan!$M45)</f>
        <v>3</v>
      </c>
      <c r="K120" s="230">
        <f>IF(Spielplan!$O45="","",Spielplan!$O45)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 : 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142</v>
      </c>
    </row>
    <row r="121" spans="2:35" s="137" customFormat="1" x14ac:dyDescent="0.2">
      <c r="B121" s="169"/>
      <c r="C121" s="169"/>
      <c r="D121" s="169"/>
      <c r="G121" s="139" t="s">
        <v>44</v>
      </c>
      <c r="H121" s="234" t="str">
        <f>Spielplan!$J46</f>
        <v>Team E1</v>
      </c>
      <c r="I121" s="169" t="str">
        <f>Spielplan!$L46</f>
        <v>Team E4</v>
      </c>
      <c r="J121" s="138">
        <f>IF(Spielplan!$M46="","",Spielplan!$M46)</f>
        <v>3</v>
      </c>
      <c r="K121" s="230">
        <f>IF(Spielplan!$O46="","",Spielplan!$O46)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 : 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142</v>
      </c>
    </row>
    <row r="122" spans="2:35" s="137" customFormat="1" x14ac:dyDescent="0.2">
      <c r="B122" s="169"/>
      <c r="C122" s="169"/>
      <c r="D122" s="169"/>
      <c r="G122" s="139" t="s">
        <v>45</v>
      </c>
      <c r="H122" s="234" t="str">
        <f>Spielplan!$J47</f>
        <v>Team F1</v>
      </c>
      <c r="I122" s="169" t="str">
        <f>Spielplan!$L47</f>
        <v>Team F4</v>
      </c>
      <c r="J122" s="138">
        <f>IF(Spielplan!$M47="","",Spielplan!$M47)</f>
        <v>5</v>
      </c>
      <c r="K122" s="230">
        <f>IF(Spielplan!$O47="","",Spielplan!$O47)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 : 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142</v>
      </c>
    </row>
    <row r="123" spans="2:35" s="137" customFormat="1" x14ac:dyDescent="0.2">
      <c r="B123" s="169"/>
      <c r="C123" s="169"/>
      <c r="D123" s="169"/>
      <c r="G123" s="139" t="s">
        <v>46</v>
      </c>
      <c r="H123" s="234" t="str">
        <f>Spielplan!$J48</f>
        <v>FC Barcelona</v>
      </c>
      <c r="I123" s="169" t="str">
        <f>Spielplan!$L48</f>
        <v>Beinbruch SC</v>
      </c>
      <c r="J123" s="138">
        <f>IF(Spielplan!$M48="","",Spielplan!$M48)</f>
        <v>6</v>
      </c>
      <c r="K123" s="230">
        <f>IF(Spielplan!$O48="","",Spielplan!$O48)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 : 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142</v>
      </c>
    </row>
    <row r="124" spans="2:35" s="137" customFormat="1" x14ac:dyDescent="0.2">
      <c r="B124" s="169"/>
      <c r="C124" s="169"/>
      <c r="D124" s="169"/>
      <c r="G124" s="139" t="s">
        <v>47</v>
      </c>
      <c r="H124" s="234" t="str">
        <f>Spielplan!$J49</f>
        <v>Arsenal London</v>
      </c>
      <c r="I124" s="169" t="str">
        <f>Spielplan!$L49</f>
        <v>SC Waldbach</v>
      </c>
      <c r="J124" s="138">
        <f>IF(Spielplan!$M49="","",Spielplan!$M49)</f>
        <v>5</v>
      </c>
      <c r="K124" s="230">
        <f>IF(Spielplan!$O49="","",Spielplan!$O49)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 : 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142</v>
      </c>
    </row>
    <row r="125" spans="2:35" s="137" customFormat="1" x14ac:dyDescent="0.2">
      <c r="B125" s="169"/>
      <c r="C125" s="169"/>
      <c r="D125" s="169"/>
      <c r="G125" s="139" t="s">
        <v>48</v>
      </c>
      <c r="H125" s="234" t="str">
        <f>Spielplan!$J50</f>
        <v>Borussia Dortmund</v>
      </c>
      <c r="I125" s="169" t="str">
        <f>Spielplan!$L50</f>
        <v>FV Lübeck</v>
      </c>
      <c r="J125" s="138">
        <f>IF(Spielplan!$M50="","",Spielplan!$M50)</f>
        <v>4</v>
      </c>
      <c r="K125" s="230">
        <f>IF(Spielplan!$O50="","",Spielplan!$O50)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 : 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142</v>
      </c>
    </row>
    <row r="126" spans="2:35" s="137" customFormat="1" x14ac:dyDescent="0.2">
      <c r="B126" s="169"/>
      <c r="C126" s="169"/>
      <c r="D126" s="169"/>
      <c r="G126" s="139" t="s">
        <v>49</v>
      </c>
      <c r="H126" s="234" t="str">
        <f>Spielplan!$J51</f>
        <v>Team D3</v>
      </c>
      <c r="I126" s="169" t="str">
        <f>Spielplan!$L51</f>
        <v>Team D5</v>
      </c>
      <c r="J126" s="138">
        <f>IF(Spielplan!$M51="","",Spielplan!$M51)</f>
        <v>3</v>
      </c>
      <c r="K126" s="230">
        <f>IF(Spielplan!$O51="","",Spielplan!$O51)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 : 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142</v>
      </c>
    </row>
    <row r="127" spans="2:35" s="137" customFormat="1" x14ac:dyDescent="0.2">
      <c r="B127" s="169"/>
      <c r="C127" s="169"/>
      <c r="D127" s="169"/>
      <c r="G127" s="139" t="s">
        <v>50</v>
      </c>
      <c r="H127" s="234" t="str">
        <f>Spielplan!$J52</f>
        <v>Team E3</v>
      </c>
      <c r="I127" s="169" t="str">
        <f>Spielplan!$L52</f>
        <v>Team E5</v>
      </c>
      <c r="J127" s="138">
        <f>IF(Spielplan!$M52="","",Spielplan!$M52)</f>
        <v>5</v>
      </c>
      <c r="K127" s="230">
        <f>IF(Spielplan!$O52="","",Spielplan!$O52)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 : 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142</v>
      </c>
    </row>
    <row r="128" spans="2:35" s="137" customFormat="1" x14ac:dyDescent="0.2">
      <c r="B128" s="169"/>
      <c r="C128" s="169"/>
      <c r="D128" s="169"/>
      <c r="G128" s="139" t="s">
        <v>51</v>
      </c>
      <c r="H128" s="234" t="str">
        <f>Spielplan!$J53</f>
        <v>Team F3</v>
      </c>
      <c r="I128" s="169" t="str">
        <f>Spielplan!$L53</f>
        <v>Team F5</v>
      </c>
      <c r="J128" s="138">
        <f>IF(Spielplan!$M53="","",Spielplan!$M53)</f>
        <v>0</v>
      </c>
      <c r="K128" s="230">
        <f>IF(Spielplan!$O53="","",Spielplan!$O53)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 : 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142</v>
      </c>
    </row>
    <row r="129" spans="2:35" s="137" customFormat="1" x14ac:dyDescent="0.2">
      <c r="B129" s="169"/>
      <c r="C129" s="169"/>
      <c r="D129" s="169"/>
      <c r="G129" s="139" t="s">
        <v>52</v>
      </c>
      <c r="H129" s="234" t="str">
        <f>Spielplan!$J54</f>
        <v>FV Zahnschmerzen</v>
      </c>
      <c r="I129" s="169" t="str">
        <f>Spielplan!$L54</f>
        <v>Eintracht Frankfurt</v>
      </c>
      <c r="J129" s="138">
        <f>IF(Spielplan!$M54="","",Spielplan!$M54)</f>
        <v>1</v>
      </c>
      <c r="K129" s="230">
        <f>IF(Spielplan!$O54="","",Spielplan!$O54)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 : 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142</v>
      </c>
    </row>
    <row r="130" spans="2:35" s="137" customFormat="1" x14ac:dyDescent="0.2">
      <c r="B130" s="169"/>
      <c r="C130" s="169"/>
      <c r="D130" s="169"/>
      <c r="G130" s="139" t="s">
        <v>53</v>
      </c>
      <c r="H130" s="234" t="str">
        <f>Spielplan!$J55</f>
        <v>Lok Leipzig</v>
      </c>
      <c r="I130" s="169" t="str">
        <f>Spielplan!$L55</f>
        <v>Manchester City</v>
      </c>
      <c r="J130" s="138">
        <f>IF(Spielplan!$M55="","",Spielplan!$M55)</f>
        <v>2</v>
      </c>
      <c r="K130" s="230">
        <f>IF(Spielplan!$O55="","",Spielplan!$O55)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 : 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142</v>
      </c>
    </row>
    <row r="131" spans="2:35" s="137" customFormat="1" x14ac:dyDescent="0.2">
      <c r="B131" s="169"/>
      <c r="C131" s="169"/>
      <c r="D131" s="169"/>
      <c r="G131" s="139" t="s">
        <v>54</v>
      </c>
      <c r="H131" s="234" t="str">
        <f>Spielplan!$J56</f>
        <v>FC Brügge</v>
      </c>
      <c r="I131" s="169" t="str">
        <f>Spielplan!$L56</f>
        <v>SSV Wildeck</v>
      </c>
      <c r="J131" s="138">
        <f>IF(Spielplan!$M56="","",Spielplan!$M56)</f>
        <v>4</v>
      </c>
      <c r="K131" s="230">
        <f>IF(Spielplan!$O56="","",Spielplan!$O56)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 : 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142</v>
      </c>
    </row>
    <row r="132" spans="2:35" s="137" customFormat="1" x14ac:dyDescent="0.2">
      <c r="B132" s="169"/>
      <c r="C132" s="169"/>
      <c r="D132" s="169"/>
      <c r="G132" s="139" t="s">
        <v>55</v>
      </c>
      <c r="H132" s="234" t="str">
        <f>Spielplan!$J57</f>
        <v>Team D6</v>
      </c>
      <c r="I132" s="169" t="str">
        <f>Spielplan!$L57</f>
        <v>Team D2</v>
      </c>
      <c r="J132" s="138">
        <f>IF(Spielplan!$M57="","",Spielplan!$M57)</f>
        <v>0</v>
      </c>
      <c r="K132" s="230">
        <f>IF(Spielplan!$O57="","",Spielplan!$O57)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 : 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142</v>
      </c>
    </row>
    <row r="133" spans="2:35" s="137" customFormat="1" x14ac:dyDescent="0.2">
      <c r="B133" s="169"/>
      <c r="C133" s="169"/>
      <c r="D133" s="169"/>
      <c r="G133" s="139" t="s">
        <v>56</v>
      </c>
      <c r="H133" s="234" t="str">
        <f>Spielplan!$J58</f>
        <v>Team E6</v>
      </c>
      <c r="I133" s="169" t="str">
        <f>Spielplan!$L58</f>
        <v>Team E2</v>
      </c>
      <c r="J133" s="138">
        <f>IF(Spielplan!$M58="","",Spielplan!$M58)</f>
        <v>2</v>
      </c>
      <c r="K133" s="230">
        <f>IF(Spielplan!$O58="","",Spielplan!$O58)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 : 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142</v>
      </c>
    </row>
    <row r="134" spans="2:35" s="137" customFormat="1" x14ac:dyDescent="0.2">
      <c r="B134" s="169"/>
      <c r="C134" s="169"/>
      <c r="D134" s="169"/>
      <c r="G134" s="139" t="s">
        <v>57</v>
      </c>
      <c r="H134" s="234" t="str">
        <f>Spielplan!$J59</f>
        <v>Team F6</v>
      </c>
      <c r="I134" s="169" t="str">
        <f>Spielplan!$L59</f>
        <v>Team F2</v>
      </c>
      <c r="J134" s="138">
        <f>IF(Spielplan!$M59="","",Spielplan!$M59)</f>
        <v>3</v>
      </c>
      <c r="K134" s="230">
        <f>IF(Spielplan!$O59="","",Spielplan!$O59)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 : 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142</v>
      </c>
    </row>
    <row r="135" spans="2:35" s="137" customFormat="1" x14ac:dyDescent="0.2">
      <c r="B135" s="169"/>
      <c r="C135" s="169"/>
      <c r="D135" s="169"/>
      <c r="G135" s="139" t="s">
        <v>58</v>
      </c>
      <c r="H135" s="234" t="str">
        <f>Spielplan!$J60</f>
        <v>FC Barcelona</v>
      </c>
      <c r="I135" s="169" t="str">
        <f>Spielplan!$L60</f>
        <v>1. FC Riedwald</v>
      </c>
      <c r="J135" s="138">
        <f>IF(Spielplan!$M60="","",Spielplan!$M60)</f>
        <v>3</v>
      </c>
      <c r="K135" s="230">
        <f>IF(Spielplan!$O60="","",Spielplan!$O60)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 : 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142</v>
      </c>
    </row>
    <row r="136" spans="2:35" s="137" customFormat="1" x14ac:dyDescent="0.2">
      <c r="B136" s="169"/>
      <c r="C136" s="169"/>
      <c r="D136" s="169"/>
      <c r="G136" s="139" t="s">
        <v>59</v>
      </c>
      <c r="H136" s="234" t="str">
        <f>Spielplan!$J61</f>
        <v>Arsenal London</v>
      </c>
      <c r="I136" s="169" t="str">
        <f>Spielplan!$L61</f>
        <v>SSV Wildbach</v>
      </c>
      <c r="J136" s="138">
        <f>IF(Spielplan!$M61="","",Spielplan!$M61)</f>
        <v>3</v>
      </c>
      <c r="K136" s="230">
        <f>IF(Spielplan!$O61="","",Spielplan!$O61)</f>
        <v>3</v>
      </c>
      <c r="L136" s="138"/>
      <c r="U136" s="211" t="s">
        <v>231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 : 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142</v>
      </c>
    </row>
    <row r="137" spans="2:35" x14ac:dyDescent="0.2">
      <c r="G137" s="139" t="s">
        <v>60</v>
      </c>
      <c r="H137" s="234" t="str">
        <f>Spielplan!$J62</f>
        <v>Borussia Dortmund</v>
      </c>
      <c r="I137" s="169" t="str">
        <f>Spielplan!$L62</f>
        <v>Kickers Offenbach</v>
      </c>
      <c r="J137" s="138">
        <f>IF(Spielplan!$M62="","",Spielplan!$M62)</f>
        <v>3</v>
      </c>
      <c r="K137" s="230">
        <f>IF(Spielplan!$O62="","",Spielplan!$O62)</f>
        <v>1</v>
      </c>
      <c r="U137" s="211" t="s">
        <v>232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 : 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142</v>
      </c>
    </row>
    <row r="138" spans="2:35" x14ac:dyDescent="0.2">
      <c r="G138" s="139" t="s">
        <v>61</v>
      </c>
      <c r="H138" s="234" t="str">
        <f>Spielplan!$J63</f>
        <v>Team D3</v>
      </c>
      <c r="I138" s="169" t="str">
        <f>Spielplan!$L63</f>
        <v>Team D1</v>
      </c>
      <c r="J138" s="138">
        <f>IF(Spielplan!$M63="","",Spielplan!$M63)</f>
        <v>3</v>
      </c>
      <c r="K138" s="230">
        <f>IF(Spielplan!$O63="","",Spielplan!$O63)</f>
        <v>3</v>
      </c>
      <c r="U138" s="211" t="s">
        <v>233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 : 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142</v>
      </c>
    </row>
    <row r="139" spans="2:35" x14ac:dyDescent="0.2">
      <c r="G139" s="139" t="s">
        <v>62</v>
      </c>
      <c r="H139" s="234" t="str">
        <f>Spielplan!$J64</f>
        <v>Team E3</v>
      </c>
      <c r="I139" s="169" t="str">
        <f>Spielplan!$L64</f>
        <v>Team E1</v>
      </c>
      <c r="J139" s="138">
        <f>IF(Spielplan!$M64="","",Spielplan!$M64)</f>
        <v>5</v>
      </c>
      <c r="K139" s="230">
        <f>IF(Spielplan!$O64="","",Spielplan!$O64)</f>
        <v>1</v>
      </c>
      <c r="U139" s="211" t="s">
        <v>234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 : 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142</v>
      </c>
    </row>
    <row r="140" spans="2:35" x14ac:dyDescent="0.2">
      <c r="G140" s="139" t="s">
        <v>63</v>
      </c>
      <c r="H140" s="234" t="str">
        <f>Spielplan!$J65</f>
        <v>Team F3</v>
      </c>
      <c r="I140" s="169" t="str">
        <f>Spielplan!$L65</f>
        <v>Team F1</v>
      </c>
      <c r="J140" s="138">
        <f>IF(Spielplan!$M65="","",Spielplan!$M65)</f>
        <v>6</v>
      </c>
      <c r="K140" s="230">
        <f>IF(Spielplan!$O65="","",Spielplan!$O65)</f>
        <v>1</v>
      </c>
      <c r="U140" s="211" t="s">
        <v>235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 : 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142</v>
      </c>
    </row>
    <row r="141" spans="2:35" x14ac:dyDescent="0.2">
      <c r="G141" s="139" t="s">
        <v>64</v>
      </c>
      <c r="H141" s="234" t="str">
        <f>Spielplan!$J66</f>
        <v>Eintracht Frankfurt</v>
      </c>
      <c r="I141" s="169" t="str">
        <f>Spielplan!$L66</f>
        <v>Maibach 1822 eV</v>
      </c>
      <c r="J141" s="138">
        <f>IF(Spielplan!$M66="","",Spielplan!$M66)</f>
        <v>5</v>
      </c>
      <c r="K141" s="230">
        <f>IF(Spielplan!$O66="","",Spielplan!$O66)</f>
        <v>2</v>
      </c>
      <c r="U141" s="211" t="s">
        <v>236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 : 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142</v>
      </c>
    </row>
    <row r="142" spans="2:35" x14ac:dyDescent="0.2">
      <c r="G142" s="139" t="s">
        <v>65</v>
      </c>
      <c r="H142" s="234" t="str">
        <f>Spielplan!$J67</f>
        <v>Manchester City</v>
      </c>
      <c r="I142" s="169" t="str">
        <f>Spielplan!$L67</f>
        <v>FC Grönlingen</v>
      </c>
      <c r="J142" s="138">
        <f>IF(Spielplan!$M67="","",Spielplan!$M67)</f>
        <v>4</v>
      </c>
      <c r="K142" s="230">
        <f>IF(Spielplan!$O67="","",Spielplan!$O67)</f>
        <v>2</v>
      </c>
      <c r="U142" s="211" t="s">
        <v>237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 : 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142</v>
      </c>
    </row>
    <row r="143" spans="2:35" x14ac:dyDescent="0.2">
      <c r="G143" s="139" t="s">
        <v>66</v>
      </c>
      <c r="H143" s="234" t="str">
        <f>Spielplan!$J68</f>
        <v>SSV Wildeck</v>
      </c>
      <c r="I143" s="169" t="str">
        <f>Spielplan!$L68</f>
        <v>HSV</v>
      </c>
      <c r="J143" s="138">
        <f>IF(Spielplan!$M68="","",Spielplan!$M68)</f>
        <v>3</v>
      </c>
      <c r="K143" s="230">
        <f>IF(Spielplan!$O68="","",Spielplan!$O68)</f>
        <v>0</v>
      </c>
      <c r="U143" s="211" t="s">
        <v>238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 : 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142</v>
      </c>
    </row>
    <row r="144" spans="2:35" x14ac:dyDescent="0.2">
      <c r="G144" s="139" t="s">
        <v>67</v>
      </c>
      <c r="H144" s="234" t="str">
        <f>Spielplan!$J69</f>
        <v>Team D2</v>
      </c>
      <c r="I144" s="169" t="str">
        <f>Spielplan!$L69</f>
        <v>Team D4</v>
      </c>
      <c r="J144" s="138">
        <f>IF(Spielplan!$M69="","",Spielplan!$M69)</f>
        <v>5</v>
      </c>
      <c r="K144" s="230">
        <f>IF(Spielplan!$O69="","",Spielplan!$O69)</f>
        <v>1</v>
      </c>
      <c r="U144" s="211" t="s">
        <v>239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 : 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142</v>
      </c>
    </row>
    <row r="145" spans="7:35" x14ac:dyDescent="0.2">
      <c r="G145" s="139" t="s">
        <v>68</v>
      </c>
      <c r="H145" s="234" t="str">
        <f>Spielplan!$J70</f>
        <v>Team E2</v>
      </c>
      <c r="I145" s="169" t="str">
        <f>Spielplan!$L70</f>
        <v>Team E4</v>
      </c>
      <c r="J145" s="138">
        <f>IF(Spielplan!$M70="","",Spielplan!$M70)</f>
        <v>0</v>
      </c>
      <c r="K145" s="230">
        <f>IF(Spielplan!$O70="","",Spielplan!$O70)</f>
        <v>3</v>
      </c>
      <c r="U145" s="211" t="s">
        <v>240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 : 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142</v>
      </c>
    </row>
    <row r="146" spans="7:35" x14ac:dyDescent="0.2">
      <c r="G146" s="139" t="s">
        <v>69</v>
      </c>
      <c r="H146" s="234" t="str">
        <f>Spielplan!$J71</f>
        <v>Team F2</v>
      </c>
      <c r="I146" s="169" t="str">
        <f>Spielplan!$L71</f>
        <v>Team F4</v>
      </c>
      <c r="J146" s="138">
        <f>IF(Spielplan!$M71="","",Spielplan!$M71)</f>
        <v>1</v>
      </c>
      <c r="K146" s="230">
        <f>IF(Spielplan!$O71="","",Spielplan!$O71)</f>
        <v>2</v>
      </c>
      <c r="U146" s="211" t="s">
        <v>241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 : 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142</v>
      </c>
    </row>
    <row r="147" spans="7:35" x14ac:dyDescent="0.2">
      <c r="G147" s="139" t="s">
        <v>70</v>
      </c>
      <c r="H147" s="234" t="str">
        <f>Spielplan!$J72</f>
        <v>Beinbruch SC</v>
      </c>
      <c r="I147" s="169" t="str">
        <f>Spielplan!$L72</f>
        <v>FV Zahnschmerzen</v>
      </c>
      <c r="J147" s="138">
        <f>IF(Spielplan!$M72="","",Spielplan!$M72)</f>
        <v>2</v>
      </c>
      <c r="K147" s="230">
        <f>IF(Spielplan!$O72="","",Spielplan!$O72)</f>
        <v>5</v>
      </c>
      <c r="U147" s="211" t="s">
        <v>242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 : 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142</v>
      </c>
    </row>
    <row r="148" spans="7:35" x14ac:dyDescent="0.2">
      <c r="G148" s="139" t="s">
        <v>71</v>
      </c>
      <c r="H148" s="234" t="str">
        <f>Spielplan!$J73</f>
        <v>SC Waldbach</v>
      </c>
      <c r="I148" s="169" t="str">
        <f>Spielplan!$L73</f>
        <v>Lok Leipzig</v>
      </c>
      <c r="J148" s="138">
        <f>IF(Spielplan!$M73="","",Spielplan!$M73)</f>
        <v>4</v>
      </c>
      <c r="K148" s="230">
        <f>IF(Spielplan!$O73="","",Spielplan!$O73)</f>
        <v>0</v>
      </c>
      <c r="U148" s="211" t="s">
        <v>243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 : 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142</v>
      </c>
    </row>
    <row r="149" spans="7:35" x14ac:dyDescent="0.2">
      <c r="G149" s="139" t="s">
        <v>72</v>
      </c>
      <c r="H149" s="234" t="str">
        <f>Spielplan!$J74</f>
        <v>FV Lübeck</v>
      </c>
      <c r="I149" s="169" t="str">
        <f>Spielplan!$L74</f>
        <v>FC Brügge</v>
      </c>
      <c r="J149" s="138">
        <f>IF(Spielplan!$M74="","",Spielplan!$M74)</f>
        <v>0</v>
      </c>
      <c r="K149" s="230">
        <f>IF(Spielplan!$O74="","",Spielplan!$O74)</f>
        <v>6</v>
      </c>
      <c r="U149" s="211" t="s">
        <v>244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 : 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142</v>
      </c>
    </row>
    <row r="150" spans="7:35" x14ac:dyDescent="0.2">
      <c r="G150" s="139" t="s">
        <v>73</v>
      </c>
      <c r="H150" s="234" t="str">
        <f>Spielplan!$J75</f>
        <v>Team D5</v>
      </c>
      <c r="I150" s="169" t="str">
        <f>Spielplan!$L75</f>
        <v>Team D6</v>
      </c>
      <c r="J150" s="138">
        <f>IF(Spielplan!$M75="","",Spielplan!$M75)</f>
        <v>2</v>
      </c>
      <c r="K150" s="230">
        <f>IF(Spielplan!$O75="","",Spielplan!$O75)</f>
        <v>2</v>
      </c>
      <c r="U150" s="211" t="s">
        <v>245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 : 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142</v>
      </c>
    </row>
    <row r="151" spans="7:35" x14ac:dyDescent="0.2">
      <c r="G151" s="139" t="s">
        <v>74</v>
      </c>
      <c r="H151" s="234" t="str">
        <f>Spielplan!$J76</f>
        <v>Team E5</v>
      </c>
      <c r="I151" s="169" t="str">
        <f>Spielplan!$L76</f>
        <v>Team E6</v>
      </c>
      <c r="J151" s="138">
        <f>IF(Spielplan!$M76="","",Spielplan!$M76)</f>
        <v>3</v>
      </c>
      <c r="K151" s="230">
        <f>IF(Spielplan!$O76="","",Spielplan!$O76)</f>
        <v>4</v>
      </c>
      <c r="U151" s="211" t="s">
        <v>246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 : 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142</v>
      </c>
    </row>
    <row r="152" spans="7:35" x14ac:dyDescent="0.2">
      <c r="G152" s="139" t="s">
        <v>75</v>
      </c>
      <c r="H152" s="234" t="str">
        <f>Spielplan!$J77</f>
        <v>Team F5</v>
      </c>
      <c r="I152" s="169" t="str">
        <f>Spielplan!$L77</f>
        <v>Team F6</v>
      </c>
      <c r="J152" s="138">
        <f>IF(Spielplan!$M77="","",Spielplan!$M77)</f>
        <v>0</v>
      </c>
      <c r="K152" s="230">
        <f>IF(Spielplan!$O77="","",Spielplan!$O77)</f>
        <v>0</v>
      </c>
      <c r="U152" s="211" t="s">
        <v>247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 : 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142</v>
      </c>
    </row>
    <row r="153" spans="7:35" x14ac:dyDescent="0.2">
      <c r="G153" s="139" t="s">
        <v>231</v>
      </c>
      <c r="H153" s="234" t="str">
        <f>Spielplan!$J78</f>
        <v>1. FC Riedwald</v>
      </c>
      <c r="I153" s="169" t="str">
        <f>Spielplan!$L78</f>
        <v>Eintracht Frankfurt</v>
      </c>
      <c r="J153" s="138">
        <f>IF(Spielplan!$M78="","",Spielplan!$M78)</f>
        <v>5</v>
      </c>
      <c r="K153" s="230">
        <f>IF(Spielplan!$O78="","",Spielplan!$O78)</f>
        <v>1</v>
      </c>
      <c r="U153" s="211" t="s">
        <v>248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 : 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142</v>
      </c>
    </row>
    <row r="154" spans="7:35" x14ac:dyDescent="0.2">
      <c r="G154" s="139" t="s">
        <v>232</v>
      </c>
      <c r="H154" s="234" t="str">
        <f>Spielplan!$J79</f>
        <v>SSV Wildbach</v>
      </c>
      <c r="I154" s="169" t="str">
        <f>Spielplan!$L79</f>
        <v>Manchester City</v>
      </c>
      <c r="J154" s="138">
        <f>IF(Spielplan!$M79="","",Spielplan!$M79)</f>
        <v>0</v>
      </c>
      <c r="K154" s="230">
        <f>IF(Spielplan!$O79="","",Spielplan!$O79)</f>
        <v>3</v>
      </c>
      <c r="U154" s="211" t="s">
        <v>249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142</v>
      </c>
    </row>
    <row r="155" spans="7:35" x14ac:dyDescent="0.2">
      <c r="G155" s="139" t="s">
        <v>233</v>
      </c>
      <c r="H155" s="234" t="str">
        <f>Spielplan!$J80</f>
        <v>Kickers Offenbach</v>
      </c>
      <c r="I155" s="169" t="str">
        <f>Spielplan!$L80</f>
        <v>SSV Wildeck</v>
      </c>
      <c r="J155" s="138">
        <f>IF(Spielplan!$M80="","",Spielplan!$M80)</f>
        <v>1</v>
      </c>
      <c r="K155" s="230">
        <f>IF(Spielplan!$O80="","",Spielplan!$O80)</f>
        <v>2</v>
      </c>
      <c r="U155" s="211" t="s">
        <v>250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142</v>
      </c>
    </row>
    <row r="156" spans="7:35" x14ac:dyDescent="0.2">
      <c r="G156" s="139" t="s">
        <v>234</v>
      </c>
      <c r="H156" s="234" t="str">
        <f>Spielplan!$J81</f>
        <v>Team D1</v>
      </c>
      <c r="I156" s="169" t="str">
        <f>Spielplan!$L81</f>
        <v>Team D2</v>
      </c>
      <c r="J156" s="138">
        <f>IF(Spielplan!$M81="","",Spielplan!$M81)</f>
        <v>2</v>
      </c>
      <c r="K156" s="230">
        <f>IF(Spielplan!$O81="","",Spielplan!$O81)</f>
        <v>5</v>
      </c>
      <c r="U156" s="211" t="s">
        <v>251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142</v>
      </c>
    </row>
    <row r="157" spans="7:35" x14ac:dyDescent="0.2">
      <c r="G157" s="139" t="s">
        <v>235</v>
      </c>
      <c r="H157" s="234" t="str">
        <f>Spielplan!$J82</f>
        <v>Team E1</v>
      </c>
      <c r="I157" s="169" t="str">
        <f>Spielplan!$L82</f>
        <v>Team E2</v>
      </c>
      <c r="J157" s="138">
        <f>IF(Spielplan!$M82="","",Spielplan!$M82)</f>
        <v>4</v>
      </c>
      <c r="K157" s="230">
        <f>IF(Spielplan!$O82="","",Spielplan!$O82)</f>
        <v>0</v>
      </c>
      <c r="U157" s="211" t="s">
        <v>252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142</v>
      </c>
    </row>
    <row r="158" spans="7:35" x14ac:dyDescent="0.2">
      <c r="G158" s="139" t="s">
        <v>236</v>
      </c>
      <c r="H158" s="234" t="str">
        <f>Spielplan!$J83</f>
        <v>Team F1</v>
      </c>
      <c r="I158" s="169" t="str">
        <f>Spielplan!$L83</f>
        <v>Team F2</v>
      </c>
      <c r="J158" s="138">
        <f>IF(Spielplan!$M83="","",Spielplan!$M83)</f>
        <v>0</v>
      </c>
      <c r="K158" s="230">
        <f>IF(Spielplan!$O83="","",Spielplan!$O83)</f>
        <v>6</v>
      </c>
      <c r="U158" s="211" t="s">
        <v>253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142</v>
      </c>
    </row>
    <row r="159" spans="7:35" x14ac:dyDescent="0.2">
      <c r="G159" s="139" t="s">
        <v>237</v>
      </c>
      <c r="H159" s="234" t="str">
        <f>Spielplan!$J84</f>
        <v>FV Zahnschmerzen</v>
      </c>
      <c r="I159" s="169" t="str">
        <f>Spielplan!$L84</f>
        <v>FC Barcelona</v>
      </c>
      <c r="J159" s="138">
        <f>IF(Spielplan!$M84="","",Spielplan!$M84)</f>
        <v>2</v>
      </c>
      <c r="K159" s="230">
        <f>IF(Spielplan!$O84="","",Spielplan!$O84)</f>
        <v>2</v>
      </c>
      <c r="U159" s="211" t="s">
        <v>254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142</v>
      </c>
    </row>
    <row r="160" spans="7:35" x14ac:dyDescent="0.2">
      <c r="G160" s="139" t="s">
        <v>238</v>
      </c>
      <c r="H160" s="234" t="str">
        <f>Spielplan!$J85</f>
        <v>Lok Leipzig</v>
      </c>
      <c r="I160" s="169" t="str">
        <f>Spielplan!$L85</f>
        <v>Arsenal London</v>
      </c>
      <c r="J160" s="138">
        <f>IF(Spielplan!$M85="","",Spielplan!$M85)</f>
        <v>3</v>
      </c>
      <c r="K160" s="230">
        <f>IF(Spielplan!$O85="","",Spielplan!$O85)</f>
        <v>4</v>
      </c>
      <c r="U160" s="211" t="s">
        <v>255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142</v>
      </c>
    </row>
    <row r="161" spans="7:35" x14ac:dyDescent="0.2">
      <c r="G161" s="139" t="s">
        <v>239</v>
      </c>
      <c r="H161" s="234" t="str">
        <f>Spielplan!$J86</f>
        <v>FC Brügge</v>
      </c>
      <c r="I161" s="169" t="str">
        <f>Spielplan!$L86</f>
        <v>Borussia Dortmund</v>
      </c>
      <c r="J161" s="138">
        <f>IF(Spielplan!$M86="","",Spielplan!$M86)</f>
        <v>0</v>
      </c>
      <c r="K161" s="230">
        <f>IF(Spielplan!$O86="","",Spielplan!$O86)</f>
        <v>0</v>
      </c>
      <c r="U161" s="211" t="s">
        <v>256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142</v>
      </c>
    </row>
    <row r="162" spans="7:35" x14ac:dyDescent="0.2">
      <c r="G162" s="139" t="s">
        <v>240</v>
      </c>
      <c r="H162" s="234" t="str">
        <f>Spielplan!$J87</f>
        <v>Team D6</v>
      </c>
      <c r="I162" s="169" t="str">
        <f>Spielplan!$L87</f>
        <v>Team D3</v>
      </c>
      <c r="J162" s="138">
        <f>IF(Spielplan!$M87="","",Spielplan!$M87)</f>
        <v>5</v>
      </c>
      <c r="K162" s="230">
        <f>IF(Spielplan!$O87="","",Spielplan!$O87)</f>
        <v>1</v>
      </c>
      <c r="U162" s="211" t="s">
        <v>257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142</v>
      </c>
    </row>
    <row r="163" spans="7:35" x14ac:dyDescent="0.2">
      <c r="G163" s="139" t="s">
        <v>241</v>
      </c>
      <c r="H163" s="234" t="str">
        <f>Spielplan!$J88</f>
        <v>Team E6</v>
      </c>
      <c r="I163" s="169" t="str">
        <f>Spielplan!$L88</f>
        <v>Team E3</v>
      </c>
      <c r="J163" s="138">
        <f>IF(Spielplan!$M88="","",Spielplan!$M88)</f>
        <v>0</v>
      </c>
      <c r="K163" s="230">
        <f>IF(Spielplan!$O88="","",Spielplan!$O88)</f>
        <v>3</v>
      </c>
      <c r="U163" s="211" t="s">
        <v>258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142</v>
      </c>
    </row>
    <row r="164" spans="7:35" x14ac:dyDescent="0.2">
      <c r="G164" s="139" t="s">
        <v>242</v>
      </c>
      <c r="H164" s="234" t="str">
        <f>Spielplan!$J89</f>
        <v>Team F6</v>
      </c>
      <c r="I164" s="169" t="str">
        <f>Spielplan!$L89</f>
        <v>Team F3</v>
      </c>
      <c r="J164" s="138">
        <f>IF(Spielplan!$M89="","",Spielplan!$M89)</f>
        <v>1</v>
      </c>
      <c r="K164" s="230">
        <f>IF(Spielplan!$O89="","",Spielplan!$O89)</f>
        <v>2</v>
      </c>
      <c r="U164" s="211" t="s">
        <v>259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142</v>
      </c>
    </row>
    <row r="165" spans="7:35" x14ac:dyDescent="0.2">
      <c r="G165" s="139" t="s">
        <v>243</v>
      </c>
      <c r="H165" s="234" t="str">
        <f>Spielplan!$J90</f>
        <v>Maibach 1822 eV</v>
      </c>
      <c r="I165" s="169" t="str">
        <f>Spielplan!$L90</f>
        <v>Beinbruch SC</v>
      </c>
      <c r="J165" s="138">
        <f>IF(Spielplan!$M90="","",Spielplan!$M90)</f>
        <v>2</v>
      </c>
      <c r="K165" s="230">
        <f>IF(Spielplan!$O90="","",Spielplan!$O90)</f>
        <v>5</v>
      </c>
      <c r="U165" s="211" t="s">
        <v>260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142</v>
      </c>
    </row>
    <row r="166" spans="7:35" x14ac:dyDescent="0.2">
      <c r="G166" s="139" t="s">
        <v>244</v>
      </c>
      <c r="H166" s="234" t="str">
        <f>Spielplan!$J91</f>
        <v>FC Grönlingen</v>
      </c>
      <c r="I166" s="169" t="str">
        <f>Spielplan!$L91</f>
        <v>SC Waldbach</v>
      </c>
      <c r="J166" s="138">
        <f>IF(Spielplan!$M91="","",Spielplan!$M91)</f>
        <v>4</v>
      </c>
      <c r="K166" s="230">
        <f>IF(Spielplan!$O91="","",Spielplan!$O91)</f>
        <v>0</v>
      </c>
      <c r="U166" s="211" t="s">
        <v>261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142</v>
      </c>
    </row>
    <row r="167" spans="7:35" x14ac:dyDescent="0.2">
      <c r="G167" s="139" t="s">
        <v>245</v>
      </c>
      <c r="H167" s="234" t="str">
        <f>Spielplan!$J92</f>
        <v>HSV</v>
      </c>
      <c r="I167" s="169" t="str">
        <f>Spielplan!$L92</f>
        <v>FV Lübeck</v>
      </c>
      <c r="J167" s="138">
        <f>IF(Spielplan!$M92="","",Spielplan!$M92)</f>
        <v>0</v>
      </c>
      <c r="K167" s="230">
        <f>IF(Spielplan!$O92="","",Spielplan!$O92)</f>
        <v>6</v>
      </c>
      <c r="U167" s="211" t="s">
        <v>262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142</v>
      </c>
    </row>
    <row r="168" spans="7:35" x14ac:dyDescent="0.2">
      <c r="G168" s="139" t="s">
        <v>246</v>
      </c>
      <c r="H168" s="234" t="str">
        <f>Spielplan!$J93</f>
        <v>Team D4</v>
      </c>
      <c r="I168" s="169" t="str">
        <f>Spielplan!$L93</f>
        <v>Team D5</v>
      </c>
      <c r="J168" s="138">
        <f>IF(Spielplan!$M93="","",Spielplan!$M93)</f>
        <v>2</v>
      </c>
      <c r="K168" s="230">
        <f>IF(Spielplan!$O93="","",Spielplan!$O93)</f>
        <v>2</v>
      </c>
      <c r="U168" s="211" t="s">
        <v>263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142</v>
      </c>
    </row>
    <row r="169" spans="7:35" x14ac:dyDescent="0.2">
      <c r="G169" s="139" t="s">
        <v>247</v>
      </c>
      <c r="H169" s="234" t="str">
        <f>Spielplan!$J94</f>
        <v>Team E4</v>
      </c>
      <c r="I169" s="169" t="str">
        <f>Spielplan!$L94</f>
        <v>Team E5</v>
      </c>
      <c r="J169" s="138">
        <f>IF(Spielplan!$M94="","",Spielplan!$M94)</f>
        <v>3</v>
      </c>
      <c r="K169" s="230">
        <f>IF(Spielplan!$O94="","",Spielplan!$O94)</f>
        <v>4</v>
      </c>
      <c r="U169" s="211" t="s">
        <v>264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142</v>
      </c>
    </row>
    <row r="170" spans="7:35" x14ac:dyDescent="0.2">
      <c r="G170" s="139" t="s">
        <v>248</v>
      </c>
      <c r="H170" s="234" t="str">
        <f>Spielplan!$J95</f>
        <v>Team F4</v>
      </c>
      <c r="I170" s="169" t="str">
        <f>Spielplan!$L95</f>
        <v>Team F5</v>
      </c>
      <c r="J170" s="138">
        <f>IF(Spielplan!$M95="","",Spielplan!$M95)</f>
        <v>14</v>
      </c>
      <c r="K170" s="230">
        <f>IF(Spielplan!$O95="","",Spielplan!$O95)</f>
        <v>13</v>
      </c>
      <c r="U170" s="211" t="s">
        <v>265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142</v>
      </c>
    </row>
    <row r="171" spans="7:35" ht="12" customHeight="1" x14ac:dyDescent="0.2">
      <c r="G171" s="139" t="s">
        <v>249</v>
      </c>
      <c r="H171" s="234">
        <f>Spielplan!$J96</f>
        <v>0</v>
      </c>
      <c r="I171" s="169">
        <f>Spielplan!$L96</f>
        <v>0</v>
      </c>
      <c r="J171" s="138" t="str">
        <f>IF(Spielplan!$M96="","",Spielplan!$M96)</f>
        <v/>
      </c>
      <c r="K171" s="230" t="str">
        <f>IF(Spielplan!$O96="","",Spielplan!$O96)</f>
        <v/>
      </c>
      <c r="U171" s="211" t="s">
        <v>266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142</v>
      </c>
    </row>
    <row r="172" spans="7:35" ht="12" customHeight="1" x14ac:dyDescent="0.2">
      <c r="G172" s="139" t="s">
        <v>250</v>
      </c>
      <c r="H172" s="239">
        <f>Spielplan!$J97</f>
        <v>0</v>
      </c>
      <c r="I172" s="240">
        <f>Spielplan!$L97</f>
        <v>0</v>
      </c>
      <c r="J172" s="241" t="str">
        <f>IF(Spielplan!$M97="","",Spielplan!$M97)</f>
        <v/>
      </c>
      <c r="K172" s="242" t="str">
        <f>IF(Spielplan!$O97="","",Spielplan!$O97)</f>
        <v/>
      </c>
      <c r="U172" s="211" t="s">
        <v>267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142</v>
      </c>
    </row>
    <row r="173" spans="7:35" ht="12" customHeight="1" x14ac:dyDescent="0.2">
      <c r="G173" s="139" t="s">
        <v>251</v>
      </c>
      <c r="H173" s="239">
        <f>Spielplan!$J98</f>
        <v>0</v>
      </c>
      <c r="I173" s="240">
        <f>Spielplan!$L98</f>
        <v>0</v>
      </c>
      <c r="J173" s="241" t="str">
        <f>IF(Spielplan!$M98="","",Spielplan!$M98)</f>
        <v/>
      </c>
      <c r="K173" s="242" t="str">
        <f>IF(Spielplan!$O98="","",Spielplan!$O98)</f>
        <v/>
      </c>
      <c r="U173" s="211" t="s">
        <v>268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142</v>
      </c>
    </row>
    <row r="174" spans="7:35" ht="12" customHeight="1" x14ac:dyDescent="0.2">
      <c r="G174" s="139" t="s">
        <v>252</v>
      </c>
      <c r="H174" s="239">
        <f>Spielplan!$J99</f>
        <v>0</v>
      </c>
      <c r="I174" s="240">
        <f>Spielplan!$L99</f>
        <v>0</v>
      </c>
      <c r="J174" s="241" t="str">
        <f>IF(Spielplan!$M99="","",Spielplan!$M99)</f>
        <v/>
      </c>
      <c r="K174" s="242" t="str">
        <f>IF(Spielplan!$O99="","",Spielplan!$O99)</f>
        <v/>
      </c>
      <c r="U174" s="211" t="s">
        <v>269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142</v>
      </c>
    </row>
    <row r="175" spans="7:35" ht="12" customHeight="1" x14ac:dyDescent="0.2">
      <c r="G175" s="139" t="s">
        <v>253</v>
      </c>
      <c r="H175" s="239">
        <f>Spielplan!$J100</f>
        <v>0</v>
      </c>
      <c r="I175" s="240">
        <f>Spielplan!$L100</f>
        <v>0</v>
      </c>
      <c r="J175" s="241" t="str">
        <f>IF(Spielplan!$M100="","",Spielplan!$M100)</f>
        <v/>
      </c>
      <c r="K175" s="242" t="str">
        <f>IF(Spielplan!$O100="","",Spielplan!$O100)</f>
        <v/>
      </c>
      <c r="U175" s="211" t="s">
        <v>270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142</v>
      </c>
    </row>
    <row r="176" spans="7:35" ht="12" customHeight="1" x14ac:dyDescent="0.2">
      <c r="G176" s="139" t="s">
        <v>254</v>
      </c>
      <c r="H176" s="239">
        <f>Spielplan!$J101</f>
        <v>0</v>
      </c>
      <c r="I176" s="240">
        <f>Spielplan!$L101</f>
        <v>0</v>
      </c>
      <c r="J176" s="241" t="str">
        <f>IF(Spielplan!$M101="","",Spielplan!$M101)</f>
        <v/>
      </c>
      <c r="K176" s="242" t="str">
        <f>IF(Spielplan!$O101="","",Spielplan!$O101)</f>
        <v/>
      </c>
      <c r="U176" s="211" t="s">
        <v>271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142</v>
      </c>
    </row>
    <row r="177" spans="7:35" ht="12" customHeight="1" x14ac:dyDescent="0.2">
      <c r="G177" s="139" t="s">
        <v>255</v>
      </c>
      <c r="H177" s="239">
        <f>Spielplan!$J102</f>
        <v>0</v>
      </c>
      <c r="I177" s="240">
        <f>Spielplan!$L102</f>
        <v>0</v>
      </c>
      <c r="J177" s="241" t="str">
        <f>IF(Spielplan!$M102="","",Spielplan!$M102)</f>
        <v/>
      </c>
      <c r="K177" s="242" t="str">
        <f>IF(Spielplan!$O102="","",Spielplan!$O102)</f>
        <v/>
      </c>
      <c r="U177" s="211" t="s">
        <v>272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142</v>
      </c>
    </row>
    <row r="178" spans="7:35" ht="12" customHeight="1" x14ac:dyDescent="0.2">
      <c r="G178" s="139" t="s">
        <v>256</v>
      </c>
      <c r="H178" s="239">
        <f>Spielplan!$J103</f>
        <v>0</v>
      </c>
      <c r="I178" s="240">
        <f>Spielplan!$L103</f>
        <v>0</v>
      </c>
      <c r="J178" s="241" t="str">
        <f>IF(Spielplan!$M103="","",Spielplan!$M103)</f>
        <v/>
      </c>
      <c r="K178" s="242" t="str">
        <f>IF(Spielplan!$O103="","",Spielplan!$O103)</f>
        <v/>
      </c>
      <c r="U178" s="211" t="s">
        <v>273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142</v>
      </c>
    </row>
    <row r="179" spans="7:35" ht="12" customHeight="1" x14ac:dyDescent="0.2">
      <c r="G179" s="139" t="s">
        <v>257</v>
      </c>
      <c r="H179" s="239">
        <f>Spielplan!$J104</f>
        <v>0</v>
      </c>
      <c r="I179" s="240">
        <f>Spielplan!$L104</f>
        <v>0</v>
      </c>
      <c r="J179" s="241" t="str">
        <f>IF(Spielplan!$M104="","",Spielplan!$M104)</f>
        <v/>
      </c>
      <c r="K179" s="242" t="str">
        <f>IF(Spielplan!$O104="","",Spielplan!$O104)</f>
        <v/>
      </c>
      <c r="U179" s="211" t="s">
        <v>274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142</v>
      </c>
    </row>
    <row r="180" spans="7:35" ht="12" customHeight="1" x14ac:dyDescent="0.2">
      <c r="G180" s="139" t="s">
        <v>258</v>
      </c>
      <c r="H180" s="239">
        <f>Spielplan!$J105</f>
        <v>0</v>
      </c>
      <c r="I180" s="240">
        <f>Spielplan!$L105</f>
        <v>0</v>
      </c>
      <c r="J180" s="241" t="str">
        <f>IF(Spielplan!$M105="","",Spielplan!$M105)</f>
        <v/>
      </c>
      <c r="K180" s="242" t="str">
        <f>IF(Spielplan!$O105="","",Spielplan!$O105)</f>
        <v/>
      </c>
      <c r="U180" s="211" t="s">
        <v>275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142</v>
      </c>
    </row>
    <row r="181" spans="7:35" ht="12" customHeight="1" x14ac:dyDescent="0.2">
      <c r="G181" s="139" t="s">
        <v>259</v>
      </c>
      <c r="H181" s="239">
        <f>Spielplan!$J106</f>
        <v>0</v>
      </c>
      <c r="I181" s="240">
        <f>Spielplan!$L106</f>
        <v>0</v>
      </c>
      <c r="J181" s="241" t="str">
        <f>IF(Spielplan!$M106="","",Spielplan!$M106)</f>
        <v/>
      </c>
      <c r="K181" s="242" t="str">
        <f>IF(Spielplan!$O106="","",Spielplan!$O106)</f>
        <v/>
      </c>
      <c r="U181" s="211" t="s">
        <v>276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142</v>
      </c>
    </row>
    <row r="182" spans="7:35" ht="12" customHeight="1" x14ac:dyDescent="0.2">
      <c r="G182" s="139" t="s">
        <v>260</v>
      </c>
      <c r="H182" s="239">
        <f>Spielplan!$J107</f>
        <v>0</v>
      </c>
      <c r="I182" s="240">
        <f>Spielplan!$L107</f>
        <v>0</v>
      </c>
      <c r="J182" s="241" t="str">
        <f>IF(Spielplan!$M107="","",Spielplan!$M107)</f>
        <v/>
      </c>
      <c r="K182" s="242" t="str">
        <f>IF(Spielplan!$O107="","",Spielplan!$O107)</f>
        <v/>
      </c>
      <c r="U182" s="211" t="s">
        <v>277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142</v>
      </c>
    </row>
    <row r="183" spans="7:35" x14ac:dyDescent="0.2">
      <c r="G183" s="139" t="s">
        <v>261</v>
      </c>
      <c r="H183" s="239">
        <f>Spielplan!$J108</f>
        <v>0</v>
      </c>
      <c r="I183" s="240">
        <f>Spielplan!$L108</f>
        <v>0</v>
      </c>
      <c r="J183" s="241" t="str">
        <f>IF(Spielplan!$M108="","",Spielplan!$M108)</f>
        <v/>
      </c>
      <c r="K183" s="242" t="str">
        <f>IF(Spielplan!$O108="","",Spielplan!$O108)</f>
        <v/>
      </c>
      <c r="U183" s="211" t="s">
        <v>278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142</v>
      </c>
    </row>
    <row r="184" spans="7:35" x14ac:dyDescent="0.2">
      <c r="G184" s="139" t="s">
        <v>262</v>
      </c>
      <c r="H184" s="239">
        <f>Spielplan!$J109</f>
        <v>0</v>
      </c>
      <c r="I184" s="240">
        <f>Spielplan!$L109</f>
        <v>0</v>
      </c>
      <c r="J184" s="241" t="str">
        <f>IF(Spielplan!$M109="","",Spielplan!$M109)</f>
        <v/>
      </c>
      <c r="K184" s="242" t="str">
        <f>IF(Spielplan!$O109="","",Spielplan!$O109)</f>
        <v/>
      </c>
      <c r="U184" s="211" t="s">
        <v>279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142</v>
      </c>
    </row>
    <row r="185" spans="7:35" x14ac:dyDescent="0.2">
      <c r="G185" s="139" t="s">
        <v>263</v>
      </c>
      <c r="H185" s="239">
        <f>Spielplan!$J110</f>
        <v>0</v>
      </c>
      <c r="I185" s="240">
        <f>Spielplan!$L110</f>
        <v>0</v>
      </c>
      <c r="J185" s="241" t="str">
        <f>IF(Spielplan!$M110="","",Spielplan!$M110)</f>
        <v/>
      </c>
      <c r="K185" s="242" t="str">
        <f>IF(Spielplan!$O110="","",Spielplan!$O110)</f>
        <v/>
      </c>
      <c r="U185" s="211" t="s">
        <v>280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142</v>
      </c>
    </row>
    <row r="186" spans="7:35" x14ac:dyDescent="0.2">
      <c r="G186" s="139" t="s">
        <v>264</v>
      </c>
      <c r="H186" s="239">
        <f>Spielplan!$J111</f>
        <v>0</v>
      </c>
      <c r="I186" s="240">
        <f>Spielplan!$L111</f>
        <v>0</v>
      </c>
      <c r="J186" s="241" t="str">
        <f>IF(Spielplan!$M111="","",Spielplan!$M111)</f>
        <v/>
      </c>
      <c r="K186" s="242" t="str">
        <f>IF(Spielplan!$O111="","",Spielplan!$O111)</f>
        <v/>
      </c>
      <c r="U186" s="211" t="s">
        <v>281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142</v>
      </c>
    </row>
    <row r="187" spans="7:35" x14ac:dyDescent="0.2">
      <c r="G187" s="139" t="s">
        <v>265</v>
      </c>
      <c r="H187" s="239">
        <f>Spielplan!$J112</f>
        <v>0</v>
      </c>
      <c r="I187" s="240">
        <f>Spielplan!$L112</f>
        <v>0</v>
      </c>
      <c r="J187" s="241" t="str">
        <f>IF(Spielplan!$M112="","",Spielplan!$M112)</f>
        <v/>
      </c>
      <c r="K187" s="242" t="str">
        <f>IF(Spielplan!$O112="","",Spielplan!$O112)</f>
        <v/>
      </c>
      <c r="U187" s="211" t="s">
        <v>282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142</v>
      </c>
    </row>
    <row r="188" spans="7:35" x14ac:dyDescent="0.2">
      <c r="G188" s="139" t="s">
        <v>266</v>
      </c>
      <c r="H188" s="239">
        <f>Spielplan!$J113</f>
        <v>0</v>
      </c>
      <c r="I188" s="240">
        <f>Spielplan!$L113</f>
        <v>0</v>
      </c>
      <c r="J188" s="241" t="str">
        <f>IF(Spielplan!$M113="","",Spielplan!$M113)</f>
        <v/>
      </c>
      <c r="K188" s="242" t="str">
        <f>IF(Spielplan!$O113="","",Spielplan!$O113)</f>
        <v/>
      </c>
      <c r="U188" s="211" t="s">
        <v>283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142</v>
      </c>
    </row>
    <row r="189" spans="7:35" x14ac:dyDescent="0.2">
      <c r="G189" s="139" t="s">
        <v>267</v>
      </c>
      <c r="H189" s="239">
        <f>Spielplan!$J114</f>
        <v>0</v>
      </c>
      <c r="I189" s="240">
        <f>Spielplan!$L114</f>
        <v>0</v>
      </c>
      <c r="J189" s="241" t="str">
        <f>IF(Spielplan!$M114="","",Spielplan!$M114)</f>
        <v/>
      </c>
      <c r="K189" s="242" t="str">
        <f>IF(Spielplan!$O114="","",Spielplan!$O114)</f>
        <v/>
      </c>
      <c r="U189" s="211" t="s">
        <v>284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142</v>
      </c>
    </row>
    <row r="190" spans="7:35" x14ac:dyDescent="0.2">
      <c r="G190" s="139" t="s">
        <v>268</v>
      </c>
      <c r="H190" s="239">
        <f>Spielplan!$J115</f>
        <v>0</v>
      </c>
      <c r="I190" s="240">
        <f>Spielplan!$L115</f>
        <v>0</v>
      </c>
      <c r="J190" s="241" t="str">
        <f>IF(Spielplan!$M115="","",Spielplan!$M115)</f>
        <v/>
      </c>
      <c r="K190" s="242" t="str">
        <f>IF(Spielplan!$O115="","",Spielplan!$O115)</f>
        <v/>
      </c>
      <c r="U190" s="211" t="s">
        <v>285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142</v>
      </c>
    </row>
    <row r="191" spans="7:35" x14ac:dyDescent="0.2">
      <c r="G191" s="139" t="s">
        <v>269</v>
      </c>
      <c r="H191" s="239">
        <f>Spielplan!$J116</f>
        <v>0</v>
      </c>
      <c r="I191" s="240">
        <f>Spielplan!$L116</f>
        <v>0</v>
      </c>
      <c r="J191" s="241" t="str">
        <f>IF(Spielplan!$M116="","",Spielplan!$M116)</f>
        <v/>
      </c>
      <c r="K191" s="242" t="str">
        <f>IF(Spielplan!$O116="","",Spielplan!$O116)</f>
        <v/>
      </c>
      <c r="U191" s="211" t="s">
        <v>286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142</v>
      </c>
    </row>
    <row r="192" spans="7:35" x14ac:dyDescent="0.2">
      <c r="G192" s="139" t="s">
        <v>270</v>
      </c>
      <c r="H192" s="239">
        <f>Spielplan!$J117</f>
        <v>0</v>
      </c>
      <c r="I192" s="240">
        <f>Spielplan!$L117</f>
        <v>0</v>
      </c>
      <c r="J192" s="241" t="str">
        <f>IF(Spielplan!$M117="","",Spielplan!$M117)</f>
        <v/>
      </c>
      <c r="K192" s="242" t="str">
        <f>IF(Spielplan!$O117="","",Spielplan!$O117)</f>
        <v/>
      </c>
      <c r="U192" s="211" t="s">
        <v>287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142</v>
      </c>
    </row>
    <row r="193" spans="7:35" x14ac:dyDescent="0.2">
      <c r="G193" s="139" t="s">
        <v>271</v>
      </c>
      <c r="H193" s="239">
        <f>Spielplan!$J118</f>
        <v>0</v>
      </c>
      <c r="I193" s="240">
        <f>Spielplan!$L118</f>
        <v>0</v>
      </c>
      <c r="J193" s="241" t="str">
        <f>IF(Spielplan!$M118="","",Spielplan!$M118)</f>
        <v/>
      </c>
      <c r="K193" s="242" t="str">
        <f>IF(Spielplan!$O118="","",Spielplan!$O118)</f>
        <v/>
      </c>
      <c r="U193" s="211" t="s">
        <v>288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142</v>
      </c>
    </row>
    <row r="194" spans="7:35" x14ac:dyDescent="0.2">
      <c r="G194" s="139" t="s">
        <v>272</v>
      </c>
      <c r="H194" s="239">
        <f>Spielplan!$J119</f>
        <v>0</v>
      </c>
      <c r="I194" s="240">
        <f>Spielplan!$L119</f>
        <v>0</v>
      </c>
      <c r="J194" s="241" t="str">
        <f>IF(Spielplan!$M119="","",Spielplan!$M119)</f>
        <v/>
      </c>
      <c r="K194" s="242" t="str">
        <f>IF(Spielplan!$O119="","",Spielplan!$O119)</f>
        <v/>
      </c>
      <c r="U194" s="211" t="s">
        <v>289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142</v>
      </c>
    </row>
    <row r="195" spans="7:35" x14ac:dyDescent="0.2">
      <c r="G195" s="139" t="s">
        <v>273</v>
      </c>
      <c r="H195" s="239">
        <f>Spielplan!$J120</f>
        <v>0</v>
      </c>
      <c r="I195" s="240">
        <f>Spielplan!$L120</f>
        <v>0</v>
      </c>
      <c r="J195" s="241" t="str">
        <f>IF(Spielplan!$M120="","",Spielplan!$M120)</f>
        <v/>
      </c>
      <c r="K195" s="242" t="str">
        <f>IF(Spielplan!$O120="","",Spielplan!$O120)</f>
        <v/>
      </c>
      <c r="U195" s="211" t="s">
        <v>290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142</v>
      </c>
    </row>
    <row r="196" spans="7:35" x14ac:dyDescent="0.2">
      <c r="G196" s="139" t="s">
        <v>274</v>
      </c>
      <c r="H196" s="239">
        <f>Spielplan!$J121</f>
        <v>0</v>
      </c>
      <c r="I196" s="240">
        <f>Spielplan!$L121</f>
        <v>0</v>
      </c>
      <c r="J196" s="241" t="str">
        <f>IF(Spielplan!$M121="","",Spielplan!$M121)</f>
        <v/>
      </c>
      <c r="K196" s="242" t="str">
        <f>IF(Spielplan!$O121="","",Spielplan!$O121)</f>
        <v/>
      </c>
      <c r="U196" s="211" t="s">
        <v>291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142</v>
      </c>
    </row>
    <row r="197" spans="7:35" x14ac:dyDescent="0.2">
      <c r="G197" s="139" t="s">
        <v>275</v>
      </c>
      <c r="H197" s="239">
        <f>Spielplan!$J122</f>
        <v>0</v>
      </c>
      <c r="I197" s="240">
        <f>Spielplan!$L122</f>
        <v>0</v>
      </c>
      <c r="J197" s="241" t="str">
        <f>IF(Spielplan!$M122="","",Spielplan!$M122)</f>
        <v/>
      </c>
      <c r="K197" s="242" t="str">
        <f>IF(Spielplan!$O122="","",Spielplan!$O122)</f>
        <v/>
      </c>
      <c r="U197" s="211" t="s">
        <v>292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142</v>
      </c>
    </row>
    <row r="198" spans="7:35" x14ac:dyDescent="0.2">
      <c r="G198" s="139" t="s">
        <v>276</v>
      </c>
      <c r="H198" s="239">
        <f>Spielplan!$J123</f>
        <v>0</v>
      </c>
      <c r="I198" s="240">
        <f>Spielplan!$L123</f>
        <v>0</v>
      </c>
      <c r="J198" s="241" t="str">
        <f>IF(Spielplan!$M123="","",Spielplan!$M123)</f>
        <v/>
      </c>
      <c r="K198" s="242" t="str">
        <f>IF(Spielplan!$O123="","",Spielplan!$O123)</f>
        <v/>
      </c>
      <c r="U198" s="211" t="s">
        <v>293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142</v>
      </c>
    </row>
    <row r="199" spans="7:35" x14ac:dyDescent="0.2">
      <c r="G199" s="139" t="s">
        <v>277</v>
      </c>
      <c r="H199" s="239">
        <f>Spielplan!$J124</f>
        <v>0</v>
      </c>
      <c r="I199" s="240">
        <f>Spielplan!$L124</f>
        <v>0</v>
      </c>
      <c r="J199" s="241" t="str">
        <f>IF(Spielplan!$M124="","",Spielplan!$M124)</f>
        <v/>
      </c>
      <c r="K199" s="242" t="str">
        <f>IF(Spielplan!$O124="","",Spielplan!$O124)</f>
        <v/>
      </c>
      <c r="U199" s="211" t="s">
        <v>294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142</v>
      </c>
    </row>
    <row r="200" spans="7:35" x14ac:dyDescent="0.2">
      <c r="G200" s="139" t="s">
        <v>278</v>
      </c>
      <c r="H200" s="239">
        <f>Spielplan!$J125</f>
        <v>0</v>
      </c>
      <c r="I200" s="240">
        <f>Spielplan!$L125</f>
        <v>0</v>
      </c>
      <c r="J200" s="241" t="str">
        <f>IF(Spielplan!$M125="","",Spielplan!$M125)</f>
        <v/>
      </c>
      <c r="K200" s="242" t="str">
        <f>IF(Spielplan!$O125="","",Spielplan!$O125)</f>
        <v/>
      </c>
      <c r="U200" s="211" t="s">
        <v>295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142</v>
      </c>
    </row>
    <row r="201" spans="7:35" x14ac:dyDescent="0.2">
      <c r="G201" s="139" t="s">
        <v>279</v>
      </c>
      <c r="H201" s="239">
        <f>Spielplan!$J126</f>
        <v>0</v>
      </c>
      <c r="I201" s="240">
        <f>Spielplan!$L126</f>
        <v>0</v>
      </c>
      <c r="J201" s="241" t="str">
        <f>IF(Spielplan!$M126="","",Spielplan!$M126)</f>
        <v/>
      </c>
      <c r="K201" s="242" t="str">
        <f>IF(Spielplan!$O126="","",Spielplan!$O126)</f>
        <v/>
      </c>
      <c r="U201" s="211" t="s">
        <v>296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142</v>
      </c>
    </row>
    <row r="202" spans="7:35" x14ac:dyDescent="0.2">
      <c r="G202" s="139" t="s">
        <v>280</v>
      </c>
      <c r="H202" s="239">
        <f>Spielplan!$J127</f>
        <v>0</v>
      </c>
      <c r="I202" s="240">
        <f>Spielplan!$L127</f>
        <v>0</v>
      </c>
      <c r="J202" s="241" t="str">
        <f>IF(Spielplan!$M127="","",Spielplan!$M127)</f>
        <v/>
      </c>
      <c r="K202" s="242" t="str">
        <f>IF(Spielplan!$O127="","",Spielplan!$O127)</f>
        <v/>
      </c>
      <c r="U202" s="211" t="s">
        <v>297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142</v>
      </c>
    </row>
    <row r="203" spans="7:35" x14ac:dyDescent="0.2">
      <c r="G203" s="139" t="s">
        <v>281</v>
      </c>
      <c r="H203" s="239">
        <f>Spielplan!$J128</f>
        <v>0</v>
      </c>
      <c r="I203" s="240">
        <f>Spielplan!$L128</f>
        <v>0</v>
      </c>
      <c r="J203" s="241" t="str">
        <f>IF(Spielplan!$M128="","",Spielplan!$M128)</f>
        <v/>
      </c>
      <c r="K203" s="242" t="str">
        <f>IF(Spielplan!$O128="","",Spielplan!$O128)</f>
        <v/>
      </c>
      <c r="U203" s="211" t="s">
        <v>298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142</v>
      </c>
    </row>
    <row r="204" spans="7:35" x14ac:dyDescent="0.2">
      <c r="G204" s="139" t="s">
        <v>282</v>
      </c>
      <c r="H204" s="239">
        <f>Spielplan!$J129</f>
        <v>0</v>
      </c>
      <c r="I204" s="240">
        <f>Spielplan!$L129</f>
        <v>0</v>
      </c>
      <c r="J204" s="241" t="str">
        <f>IF(Spielplan!$M129="","",Spielplan!$M129)</f>
        <v/>
      </c>
      <c r="K204" s="242" t="str">
        <f>IF(Spielplan!$O129="","",Spielplan!$O129)</f>
        <v/>
      </c>
      <c r="U204" s="211" t="s">
        <v>299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142</v>
      </c>
    </row>
    <row r="205" spans="7:35" x14ac:dyDescent="0.2">
      <c r="G205" s="139" t="s">
        <v>283</v>
      </c>
      <c r="H205" s="239">
        <f>Spielplan!$J130</f>
        <v>0</v>
      </c>
      <c r="I205" s="240">
        <f>Spielplan!$L130</f>
        <v>0</v>
      </c>
      <c r="J205" s="241" t="str">
        <f>IF(Spielplan!$M130="","",Spielplan!$M130)</f>
        <v/>
      </c>
      <c r="K205" s="242" t="str">
        <f>IF(Spielplan!$O130="","",Spielplan!$O130)</f>
        <v/>
      </c>
      <c r="U205" s="211" t="s">
        <v>300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142</v>
      </c>
    </row>
    <row r="206" spans="7:35" x14ac:dyDescent="0.2">
      <c r="G206" s="139" t="s">
        <v>284</v>
      </c>
      <c r="H206" s="239">
        <f>Spielplan!$J131</f>
        <v>0</v>
      </c>
      <c r="I206" s="240">
        <f>Spielplan!$L131</f>
        <v>0</v>
      </c>
      <c r="J206" s="241" t="str">
        <f>IF(Spielplan!$M131="","",Spielplan!$M131)</f>
        <v/>
      </c>
      <c r="K206" s="242" t="str">
        <f>IF(Spielplan!$O131="","",Spielplan!$O131)</f>
        <v/>
      </c>
      <c r="U206" s="211" t="s">
        <v>301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142</v>
      </c>
    </row>
    <row r="207" spans="7:35" x14ac:dyDescent="0.2">
      <c r="G207" s="139" t="s">
        <v>285</v>
      </c>
      <c r="H207" s="239">
        <f>Spielplan!$J132</f>
        <v>0</v>
      </c>
      <c r="I207" s="240">
        <f>Spielplan!$L132</f>
        <v>0</v>
      </c>
      <c r="J207" s="241" t="str">
        <f>IF(Spielplan!$M132="","",Spielplan!$M132)</f>
        <v/>
      </c>
      <c r="K207" s="242" t="str">
        <f>IF(Spielplan!$O132="","",Spielplan!$O132)</f>
        <v/>
      </c>
      <c r="U207" s="211" t="s">
        <v>302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142</v>
      </c>
    </row>
    <row r="208" spans="7:35" x14ac:dyDescent="0.2">
      <c r="G208" s="139" t="s">
        <v>286</v>
      </c>
      <c r="H208" s="239">
        <f>Spielplan!$J133</f>
        <v>0</v>
      </c>
      <c r="I208" s="240">
        <f>Spielplan!$L133</f>
        <v>0</v>
      </c>
      <c r="J208" s="241" t="str">
        <f>IF(Spielplan!$M133="","",Spielplan!$M133)</f>
        <v/>
      </c>
      <c r="K208" s="242" t="str">
        <f>IF(Spielplan!$O133="","",Spielplan!$O133)</f>
        <v/>
      </c>
      <c r="U208" s="211" t="s">
        <v>303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287</v>
      </c>
      <c r="H209" s="239">
        <f>Spielplan!$J134</f>
        <v>0</v>
      </c>
      <c r="I209" s="240">
        <f>Spielplan!$L134</f>
        <v>0</v>
      </c>
      <c r="J209" s="241" t="str">
        <f>IF(Spielplan!$M134="","",Spielplan!$M134)</f>
        <v/>
      </c>
      <c r="K209" s="242" t="str">
        <f>IF(Spielplan!$O134="","",Spielplan!$O134)</f>
        <v/>
      </c>
      <c r="U209" s="211" t="s">
        <v>304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288</v>
      </c>
      <c r="H210" s="239">
        <f>Spielplan!$J135</f>
        <v>0</v>
      </c>
      <c r="I210" s="240">
        <f>Spielplan!$L135</f>
        <v>0</v>
      </c>
      <c r="J210" s="241" t="str">
        <f>IF(Spielplan!$M135="","",Spielplan!$M135)</f>
        <v/>
      </c>
      <c r="K210" s="242" t="str">
        <f>IF(Spielplan!$O135="","",Spielplan!$O135)</f>
        <v/>
      </c>
      <c r="U210" s="211" t="s">
        <v>305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289</v>
      </c>
      <c r="H211" s="239">
        <f>Spielplan!$J136</f>
        <v>0</v>
      </c>
      <c r="I211" s="240">
        <f>Spielplan!$L136</f>
        <v>0</v>
      </c>
      <c r="J211" s="241" t="str">
        <f>IF(Spielplan!$M136="","",Spielplan!$M136)</f>
        <v/>
      </c>
      <c r="K211" s="242" t="str">
        <f>IF(Spielplan!$O136="","",Spielplan!$O136)</f>
        <v/>
      </c>
      <c r="U211" s="211" t="s">
        <v>306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290</v>
      </c>
      <c r="H212" s="239">
        <f>Spielplan!$J137</f>
        <v>0</v>
      </c>
      <c r="I212" s="240">
        <f>Spielplan!$L137</f>
        <v>0</v>
      </c>
      <c r="J212" s="241" t="str">
        <f>IF(Spielplan!$M137="","",Spielplan!$M137)</f>
        <v/>
      </c>
      <c r="K212" s="242" t="str">
        <f>IF(Spielplan!$O137="","",Spielplan!$O137)</f>
        <v/>
      </c>
      <c r="U212" s="211" t="s">
        <v>307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291</v>
      </c>
      <c r="H213" s="239">
        <f>Spielplan!$J138</f>
        <v>0</v>
      </c>
      <c r="I213" s="240">
        <f>Spielplan!$L138</f>
        <v>0</v>
      </c>
      <c r="J213" s="241" t="str">
        <f>IF(Spielplan!$M138="","",Spielplan!$M138)</f>
        <v/>
      </c>
      <c r="K213" s="242" t="str">
        <f>IF(Spielplan!$O138="","",Spielplan!$O138)</f>
        <v/>
      </c>
      <c r="U213" s="211" t="s">
        <v>308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292</v>
      </c>
      <c r="H214" s="239">
        <f>Spielplan!$J139</f>
        <v>0</v>
      </c>
      <c r="I214" s="240">
        <f>Spielplan!$L139</f>
        <v>0</v>
      </c>
      <c r="J214" s="241" t="str">
        <f>IF(Spielplan!$M139="","",Spielplan!$M139)</f>
        <v/>
      </c>
      <c r="K214" s="242" t="str">
        <f>IF(Spielplan!$O139="","",Spielplan!$O139)</f>
        <v/>
      </c>
      <c r="U214" s="211" t="s">
        <v>309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293</v>
      </c>
      <c r="H215" s="239">
        <f>Spielplan!$J140</f>
        <v>0</v>
      </c>
      <c r="I215" s="240">
        <f>Spielplan!$L140</f>
        <v>0</v>
      </c>
      <c r="J215" s="241" t="str">
        <f>IF(Spielplan!$M140="","",Spielplan!$M140)</f>
        <v/>
      </c>
      <c r="K215" s="242" t="str">
        <f>IF(Spielplan!$O140="","",Spielplan!$O140)</f>
        <v/>
      </c>
      <c r="U215" s="211" t="s">
        <v>310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294</v>
      </c>
      <c r="H216" s="239">
        <f>Spielplan!$J141</f>
        <v>0</v>
      </c>
      <c r="I216" s="240">
        <f>Spielplan!$L141</f>
        <v>0</v>
      </c>
      <c r="J216" s="241" t="str">
        <f>IF(Spielplan!$M141="","",Spielplan!$M141)</f>
        <v/>
      </c>
      <c r="K216" s="242" t="str">
        <f>IF(Spielplan!$O141="","",Spielplan!$O141)</f>
        <v/>
      </c>
      <c r="U216" s="211" t="s">
        <v>311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295</v>
      </c>
      <c r="H217" s="239">
        <f>Spielplan!$J142</f>
        <v>0</v>
      </c>
      <c r="I217" s="240">
        <f>Spielplan!$L142</f>
        <v>0</v>
      </c>
      <c r="J217" s="241" t="str">
        <f>IF(Spielplan!$M142="","",Spielplan!$M142)</f>
        <v/>
      </c>
      <c r="K217" s="242" t="str">
        <f>IF(Spielplan!$O142="","",Spielplan!$O142)</f>
        <v/>
      </c>
      <c r="U217" s="211" t="s">
        <v>312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296</v>
      </c>
      <c r="H218" s="239">
        <f>Spielplan!$J143</f>
        <v>0</v>
      </c>
      <c r="I218" s="240">
        <f>Spielplan!$L143</f>
        <v>0</v>
      </c>
      <c r="J218" s="241" t="str">
        <f>IF(Spielplan!$M143="","",Spielplan!$M143)</f>
        <v/>
      </c>
      <c r="K218" s="242" t="str">
        <f>IF(Spielplan!$O143="","",Spielplan!$O143)</f>
        <v/>
      </c>
      <c r="U218" s="211" t="s">
        <v>313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297</v>
      </c>
      <c r="H219" s="239">
        <f>Spielplan!$J144</f>
        <v>0</v>
      </c>
      <c r="I219" s="240">
        <f>Spielplan!$L144</f>
        <v>0</v>
      </c>
      <c r="J219" s="241" t="str">
        <f>IF(Spielplan!$M144="","",Spielplan!$M144)</f>
        <v/>
      </c>
      <c r="K219" s="242" t="str">
        <f>IF(Spielplan!$O144="","",Spielplan!$O144)</f>
        <v/>
      </c>
      <c r="U219" s="211" t="s">
        <v>314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298</v>
      </c>
      <c r="H220" s="239">
        <f>Spielplan!$J145</f>
        <v>0</v>
      </c>
      <c r="I220" s="240">
        <f>Spielplan!$L145</f>
        <v>0</v>
      </c>
      <c r="J220" s="241" t="str">
        <f>IF(Spielplan!$M145="","",Spielplan!$M145)</f>
        <v/>
      </c>
      <c r="K220" s="242" t="str">
        <f>IF(Spielplan!$O145="","",Spielplan!$O145)</f>
        <v/>
      </c>
      <c r="U220" s="211" t="s">
        <v>315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299</v>
      </c>
      <c r="H221" s="239">
        <f>Spielplan!$J146</f>
        <v>0</v>
      </c>
      <c r="I221" s="240">
        <f>Spielplan!$L146</f>
        <v>0</v>
      </c>
      <c r="J221" s="241" t="str">
        <f>IF(Spielplan!$M146="","",Spielplan!$M146)</f>
        <v/>
      </c>
      <c r="K221" s="242" t="str">
        <f>IF(Spielplan!$O146="","",Spielplan!$O146)</f>
        <v/>
      </c>
      <c r="U221" s="211" t="s">
        <v>316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300</v>
      </c>
      <c r="H222" s="239">
        <f>Spielplan!$J147</f>
        <v>0</v>
      </c>
      <c r="I222" s="240">
        <f>Spielplan!$L147</f>
        <v>0</v>
      </c>
      <c r="J222" s="241" t="str">
        <f>IF(Spielplan!$M147="","",Spielplan!$M147)</f>
        <v/>
      </c>
      <c r="K222" s="242" t="str">
        <f>IF(Spielplan!$O147="","",Spielplan!$O147)</f>
        <v/>
      </c>
      <c r="U222" s="211" t="s">
        <v>317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301</v>
      </c>
      <c r="H223" s="239">
        <f>Spielplan!$J148</f>
        <v>0</v>
      </c>
      <c r="I223" s="240">
        <f>Spielplan!$L148</f>
        <v>0</v>
      </c>
      <c r="J223" s="241" t="str">
        <f>IF(Spielplan!$M148="","",Spielplan!$M148)</f>
        <v/>
      </c>
      <c r="K223" s="242" t="str">
        <f>IF(Spielplan!$O148="","",Spielplan!$O148)</f>
        <v/>
      </c>
      <c r="U223" s="211" t="s">
        <v>318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302</v>
      </c>
      <c r="H224" s="239">
        <f>Spielplan!$J149</f>
        <v>0</v>
      </c>
      <c r="I224" s="240">
        <f>Spielplan!$L149</f>
        <v>0</v>
      </c>
      <c r="J224" s="241" t="str">
        <f>IF(Spielplan!$M149="","",Spielplan!$M149)</f>
        <v/>
      </c>
      <c r="K224" s="242" t="str">
        <f>IF(Spielplan!$O149="","",Spielplan!$O149)</f>
        <v/>
      </c>
      <c r="N224" s="243" t="str">
        <f>""</f>
        <v/>
      </c>
      <c r="O224" s="243" t="str">
        <f>""</f>
        <v/>
      </c>
      <c r="P224" s="243" t="str">
        <f>""</f>
        <v/>
      </c>
      <c r="Q224" s="243" t="str">
        <f>""</f>
        <v/>
      </c>
      <c r="R224" s="243" t="str">
        <f>""</f>
        <v/>
      </c>
      <c r="S224" s="243" t="str">
        <f>""</f>
        <v/>
      </c>
      <c r="T224" s="243" t="str">
        <f>""</f>
        <v/>
      </c>
      <c r="U224" s="211" t="s">
        <v>319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303</v>
      </c>
      <c r="H225" s="239">
        <f>Spielplan!$J150</f>
        <v>0</v>
      </c>
      <c r="I225" s="240">
        <f>Spielplan!$L150</f>
        <v>0</v>
      </c>
      <c r="J225" s="241" t="str">
        <f>IF(Spielplan!$M150="","",Spielplan!$M150)</f>
        <v/>
      </c>
      <c r="K225" s="242" t="str">
        <f>IF(Spielplan!$O150="","",Spielplan!$O150)</f>
        <v/>
      </c>
      <c r="U225" s="211" t="s">
        <v>320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304</v>
      </c>
      <c r="H226" s="239">
        <f>Spielplan!$J151</f>
        <v>0</v>
      </c>
      <c r="I226" s="240">
        <f>Spielplan!$L151</f>
        <v>0</v>
      </c>
      <c r="J226" s="241" t="str">
        <f>IF(Spielplan!$M151="","",Spielplan!$M151)</f>
        <v/>
      </c>
      <c r="K226" s="242" t="str">
        <f>IF(Spielplan!$O151="","",Spielplan!$O151)</f>
        <v/>
      </c>
      <c r="U226" s="211" t="s">
        <v>321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305</v>
      </c>
      <c r="H227" s="239">
        <f>Spielplan!$J152</f>
        <v>0</v>
      </c>
      <c r="I227" s="240">
        <f>Spielplan!$L152</f>
        <v>0</v>
      </c>
      <c r="J227" s="241" t="str">
        <f>IF(Spielplan!$M152="","",Spielplan!$M152)</f>
        <v/>
      </c>
      <c r="K227" s="242" t="str">
        <f>IF(Spielplan!$O152="","",Spielplan!$O152)</f>
        <v/>
      </c>
      <c r="U227" s="211" t="s">
        <v>322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306</v>
      </c>
      <c r="H228" s="239">
        <f>Spielplan!$J153</f>
        <v>0</v>
      </c>
      <c r="I228" s="240">
        <f>Spielplan!$L153</f>
        <v>0</v>
      </c>
      <c r="J228" s="241" t="str">
        <f>IF(Spielplan!$M153="","",Spielplan!$M153)</f>
        <v/>
      </c>
      <c r="K228" s="242" t="str">
        <f>IF(Spielplan!$O153="","",Spielplan!$O153)</f>
        <v/>
      </c>
      <c r="U228" s="211" t="s">
        <v>323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307</v>
      </c>
      <c r="H229" s="239">
        <f>Spielplan!$J154</f>
        <v>0</v>
      </c>
      <c r="I229" s="240">
        <f>Spielplan!$L154</f>
        <v>0</v>
      </c>
      <c r="J229" s="241" t="str">
        <f>IF(Spielplan!$M154="","",Spielplan!$M154)</f>
        <v/>
      </c>
      <c r="K229" s="242" t="str">
        <f>IF(Spielplan!$O154="","",Spielplan!$O154)</f>
        <v/>
      </c>
      <c r="U229" s="211" t="s">
        <v>324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308</v>
      </c>
      <c r="H230" s="239">
        <f>Spielplan!$J155</f>
        <v>0</v>
      </c>
      <c r="I230" s="240">
        <f>Spielplan!$L155</f>
        <v>0</v>
      </c>
      <c r="J230" s="241" t="str">
        <f>IF(Spielplan!$M155="","",Spielplan!$M155)</f>
        <v/>
      </c>
      <c r="K230" s="242" t="str">
        <f>IF(Spielplan!$O155="","",Spielplan!$O155)</f>
        <v/>
      </c>
      <c r="U230" s="211" t="s">
        <v>325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309</v>
      </c>
      <c r="H231" s="239">
        <f>Spielplan!$J156</f>
        <v>0</v>
      </c>
      <c r="I231" s="240">
        <f>Spielplan!$L156</f>
        <v>0</v>
      </c>
      <c r="J231" s="241" t="str">
        <f>IF(Spielplan!$M156="","",Spielplan!$M156)</f>
        <v/>
      </c>
      <c r="K231" s="242" t="str">
        <f>IF(Spielplan!$O156="","",Spielplan!$O156)</f>
        <v/>
      </c>
      <c r="U231" s="211" t="s">
        <v>326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310</v>
      </c>
      <c r="H232" s="239">
        <f>Spielplan!$J157</f>
        <v>0</v>
      </c>
      <c r="I232" s="240">
        <f>Spielplan!$L157</f>
        <v>0</v>
      </c>
      <c r="J232" s="241" t="str">
        <f>IF(Spielplan!$M157="","",Spielplan!$M157)</f>
        <v/>
      </c>
      <c r="K232" s="242" t="str">
        <f>IF(Spielplan!$O157="","",Spielplan!$O157)</f>
        <v/>
      </c>
      <c r="U232" s="211" t="s">
        <v>327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311</v>
      </c>
      <c r="H233" s="239">
        <f>Spielplan!$J158</f>
        <v>0</v>
      </c>
      <c r="I233" s="240">
        <f>Spielplan!$L158</f>
        <v>0</v>
      </c>
      <c r="J233" s="241" t="str">
        <f>IF(Spielplan!$M158="","",Spielplan!$M158)</f>
        <v/>
      </c>
      <c r="K233" s="242" t="str">
        <f>IF(Spielplan!$O158="","",Spielplan!$O158)</f>
        <v/>
      </c>
      <c r="U233" s="211" t="s">
        <v>328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312</v>
      </c>
      <c r="H234" s="239">
        <f>Spielplan!$J159</f>
        <v>0</v>
      </c>
      <c r="I234" s="240">
        <f>Spielplan!$L159</f>
        <v>0</v>
      </c>
      <c r="J234" s="241" t="str">
        <f>IF(Spielplan!$M159="","",Spielplan!$M159)</f>
        <v/>
      </c>
      <c r="K234" s="242" t="str">
        <f>IF(Spielplan!$O159="","",Spielplan!$O159)</f>
        <v/>
      </c>
      <c r="U234" s="211" t="s">
        <v>329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313</v>
      </c>
      <c r="H235" s="239">
        <f>Spielplan!$J160</f>
        <v>0</v>
      </c>
      <c r="I235" s="240">
        <f>Spielplan!$L160</f>
        <v>0</v>
      </c>
      <c r="J235" s="241" t="str">
        <f>IF(Spielplan!$M160="","",Spielplan!$M160)</f>
        <v/>
      </c>
      <c r="K235" s="242" t="str">
        <f>IF(Spielplan!$O160="","",Spielplan!$O160)</f>
        <v/>
      </c>
      <c r="U235" s="211" t="s">
        <v>330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314</v>
      </c>
      <c r="H236" s="239">
        <f>Spielplan!$J161</f>
        <v>0</v>
      </c>
      <c r="I236" s="240">
        <f>Spielplan!$L161</f>
        <v>0</v>
      </c>
      <c r="J236" s="241" t="str">
        <f>IF(Spielplan!$M161="","",Spielplan!$M161)</f>
        <v/>
      </c>
      <c r="K236" s="242" t="str">
        <f>IF(Spielplan!$O161="","",Spielplan!$O161)</f>
        <v/>
      </c>
      <c r="U236" s="211" t="s">
        <v>331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315</v>
      </c>
      <c r="H237" s="239">
        <f>Spielplan!$J162</f>
        <v>0</v>
      </c>
      <c r="I237" s="240">
        <f>Spielplan!$L162</f>
        <v>0</v>
      </c>
      <c r="J237" s="241" t="str">
        <f>IF(Spielplan!$M162="","",Spielplan!$M162)</f>
        <v/>
      </c>
      <c r="K237" s="242" t="str">
        <f>IF(Spielplan!$O162="","",Spielplan!$O162)</f>
        <v/>
      </c>
      <c r="U237" s="211" t="s">
        <v>332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316</v>
      </c>
      <c r="H238" s="239">
        <f>Spielplan!$J163</f>
        <v>0</v>
      </c>
      <c r="I238" s="240">
        <f>Spielplan!$L163</f>
        <v>0</v>
      </c>
      <c r="J238" s="241" t="str">
        <f>IF(Spielplan!$M163="","",Spielplan!$M163)</f>
        <v/>
      </c>
      <c r="K238" s="242" t="str">
        <f>IF(Spielplan!$O163="","",Spielplan!$O163)</f>
        <v/>
      </c>
      <c r="U238" s="211" t="s">
        <v>333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317</v>
      </c>
      <c r="H239" s="239">
        <f>Spielplan!$J164</f>
        <v>0</v>
      </c>
      <c r="I239" s="240">
        <f>Spielplan!$L164</f>
        <v>0</v>
      </c>
      <c r="J239" s="241" t="str">
        <f>IF(Spielplan!$M164="","",Spielplan!$M164)</f>
        <v/>
      </c>
      <c r="K239" s="242" t="str">
        <f>IF(Spielplan!$O164="","",Spielplan!$O164)</f>
        <v/>
      </c>
      <c r="U239" s="211" t="s">
        <v>334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318</v>
      </c>
      <c r="H240" s="239">
        <f>Spielplan!$J165</f>
        <v>0</v>
      </c>
      <c r="I240" s="240">
        <f>Spielplan!$L165</f>
        <v>0</v>
      </c>
      <c r="J240" s="241" t="str">
        <f>IF(Spielplan!$M165="","",Spielplan!$M165)</f>
        <v/>
      </c>
      <c r="K240" s="242" t="str">
        <f>IF(Spielplan!$O165="","",Spielplan!$O165)</f>
        <v/>
      </c>
      <c r="U240" s="211" t="s">
        <v>335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319</v>
      </c>
      <c r="H241" s="239">
        <f>Spielplan!$J166</f>
        <v>0</v>
      </c>
      <c r="I241" s="240">
        <f>Spielplan!$L166</f>
        <v>0</v>
      </c>
      <c r="J241" s="241" t="str">
        <f>IF(Spielplan!$M166="","",Spielplan!$M166)</f>
        <v/>
      </c>
      <c r="K241" s="242" t="str">
        <f>IF(Spielplan!$O166="","",Spielplan!$O166)</f>
        <v/>
      </c>
      <c r="U241" s="211" t="s">
        <v>336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320</v>
      </c>
      <c r="H242" s="239">
        <f>Spielplan!$J167</f>
        <v>0</v>
      </c>
      <c r="I242" s="240">
        <f>Spielplan!$L167</f>
        <v>0</v>
      </c>
      <c r="J242" s="241" t="str">
        <f>IF(Spielplan!$M167="","",Spielplan!$M167)</f>
        <v/>
      </c>
      <c r="K242" s="242" t="str">
        <f>IF(Spielplan!$O167="","",Spielplan!$O167)</f>
        <v/>
      </c>
      <c r="U242" s="211" t="s">
        <v>337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321</v>
      </c>
      <c r="H243" s="239">
        <f>Spielplan!$J168</f>
        <v>0</v>
      </c>
      <c r="I243" s="240">
        <f>Spielplan!$L168</f>
        <v>0</v>
      </c>
      <c r="J243" s="241" t="str">
        <f>IF(Spielplan!$M168="","",Spielplan!$M168)</f>
        <v/>
      </c>
      <c r="K243" s="242" t="str">
        <f>IF(Spielplan!$O168="","",Spielplan!$O168)</f>
        <v/>
      </c>
      <c r="U243" s="211" t="s">
        <v>338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322</v>
      </c>
      <c r="H244" s="239">
        <f>Spielplan!$J169</f>
        <v>0</v>
      </c>
      <c r="I244" s="240">
        <f>Spielplan!$L169</f>
        <v>0</v>
      </c>
      <c r="J244" s="241" t="str">
        <f>IF(Spielplan!$M169="","",Spielplan!$M169)</f>
        <v/>
      </c>
      <c r="K244" s="242" t="str">
        <f>IF(Spielplan!$O169="","",Spielplan!$O169)</f>
        <v/>
      </c>
      <c r="U244" s="211" t="s">
        <v>339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323</v>
      </c>
      <c r="H245" s="239">
        <f>Spielplan!$J170</f>
        <v>0</v>
      </c>
      <c r="I245" s="240">
        <f>Spielplan!$L170</f>
        <v>0</v>
      </c>
      <c r="J245" s="241" t="str">
        <f>IF(Spielplan!$M170="","",Spielplan!$M170)</f>
        <v/>
      </c>
      <c r="K245" s="242" t="str">
        <f>IF(Spielplan!$O170="","",Spielplan!$O170)</f>
        <v/>
      </c>
      <c r="U245" s="211" t="s">
        <v>340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324</v>
      </c>
      <c r="H246" s="239">
        <f>Spielplan!$J171</f>
        <v>0</v>
      </c>
      <c r="I246" s="240">
        <f>Spielplan!$L171</f>
        <v>0</v>
      </c>
      <c r="J246" s="241" t="str">
        <f>IF(Spielplan!$M171="","",Spielplan!$M171)</f>
        <v/>
      </c>
      <c r="K246" s="242" t="str">
        <f>IF(Spielplan!$O171="","",Spielplan!$O171)</f>
        <v/>
      </c>
      <c r="U246" s="211" t="s">
        <v>341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325</v>
      </c>
      <c r="H247" s="239">
        <f>Spielplan!$J172</f>
        <v>0</v>
      </c>
      <c r="I247" s="240">
        <f>Spielplan!$L172</f>
        <v>0</v>
      </c>
      <c r="J247" s="241" t="str">
        <f>IF(Spielplan!$M172="","",Spielplan!$M172)</f>
        <v/>
      </c>
      <c r="K247" s="242" t="str">
        <f>IF(Spielplan!$O172="","",Spielplan!$O172)</f>
        <v/>
      </c>
      <c r="U247" s="211" t="s">
        <v>342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326</v>
      </c>
      <c r="H248" s="239">
        <f>Spielplan!$J173</f>
        <v>0</v>
      </c>
      <c r="I248" s="240">
        <f>Spielplan!$L173</f>
        <v>0</v>
      </c>
      <c r="J248" s="241" t="str">
        <f>IF(Spielplan!$M173="","",Spielplan!$M173)</f>
        <v/>
      </c>
      <c r="K248" s="242" t="str">
        <f>IF(Spielplan!$O173="","",Spielplan!$O173)</f>
        <v/>
      </c>
      <c r="U248" s="211" t="s">
        <v>343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327</v>
      </c>
      <c r="H249" s="239">
        <f>Spielplan!$J174</f>
        <v>0</v>
      </c>
      <c r="I249" s="240">
        <f>Spielplan!$L174</f>
        <v>0</v>
      </c>
      <c r="J249" s="241" t="str">
        <f>IF(Spielplan!$M174="","",Spielplan!$M174)</f>
        <v/>
      </c>
      <c r="K249" s="242" t="str">
        <f>IF(Spielplan!$O174="","",Spielplan!$O174)</f>
        <v/>
      </c>
      <c r="U249" s="211" t="s">
        <v>344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328</v>
      </c>
      <c r="H250" s="239">
        <f>Spielplan!$J175</f>
        <v>0</v>
      </c>
      <c r="I250" s="240">
        <f>Spielplan!$L175</f>
        <v>0</v>
      </c>
      <c r="J250" s="241" t="str">
        <f>IF(Spielplan!$M175="","",Spielplan!$M175)</f>
        <v/>
      </c>
      <c r="K250" s="242" t="str">
        <f>IF(Spielplan!$O175="","",Spielplan!$O175)</f>
        <v/>
      </c>
      <c r="U250" s="211" t="s">
        <v>345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329</v>
      </c>
      <c r="H251" s="239">
        <f>Spielplan!$J176</f>
        <v>0</v>
      </c>
      <c r="I251" s="240">
        <f>Spielplan!$L176</f>
        <v>0</v>
      </c>
      <c r="J251" s="241" t="str">
        <f>IF(Spielplan!$M176="","",Spielplan!$M176)</f>
        <v/>
      </c>
      <c r="K251" s="242" t="str">
        <f>IF(Spielplan!$O176="","",Spielplan!$O176)</f>
        <v/>
      </c>
      <c r="U251" s="211" t="s">
        <v>346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330</v>
      </c>
      <c r="H252" s="239">
        <f>Spielplan!$J177</f>
        <v>0</v>
      </c>
      <c r="I252" s="240">
        <f>Spielplan!$L177</f>
        <v>0</v>
      </c>
      <c r="J252" s="241" t="str">
        <f>IF(Spielplan!$M177="","",Spielplan!$M177)</f>
        <v/>
      </c>
      <c r="K252" s="242" t="str">
        <f>IF(Spielplan!$O177="","",Spielplan!$O177)</f>
        <v/>
      </c>
      <c r="U252" s="211" t="s">
        <v>347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331</v>
      </c>
      <c r="H253" s="239">
        <f>Spielplan!$J178</f>
        <v>0</v>
      </c>
      <c r="I253" s="240">
        <f>Spielplan!$L178</f>
        <v>0</v>
      </c>
      <c r="J253" s="241" t="str">
        <f>IF(Spielplan!$M178="","",Spielplan!$M178)</f>
        <v/>
      </c>
      <c r="K253" s="242" t="str">
        <f>IF(Spielplan!$O178="","",Spielplan!$O178)</f>
        <v/>
      </c>
      <c r="U253" s="211" t="s">
        <v>348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332</v>
      </c>
      <c r="H254" s="239">
        <f>Spielplan!$J179</f>
        <v>0</v>
      </c>
      <c r="I254" s="240">
        <f>Spielplan!$L179</f>
        <v>0</v>
      </c>
      <c r="J254" s="241" t="str">
        <f>IF(Spielplan!$M179="","",Spielplan!$M179)</f>
        <v/>
      </c>
      <c r="K254" s="242" t="str">
        <f>IF(Spielplan!$O179="","",Spielplan!$O179)</f>
        <v/>
      </c>
      <c r="U254" s="211" t="s">
        <v>349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333</v>
      </c>
      <c r="H255" s="239">
        <f>Spielplan!$J180</f>
        <v>0</v>
      </c>
      <c r="I255" s="240">
        <f>Spielplan!$L180</f>
        <v>0</v>
      </c>
      <c r="J255" s="241" t="str">
        <f>IF(Spielplan!$M180="","",Spielplan!$M180)</f>
        <v/>
      </c>
      <c r="K255" s="242" t="str">
        <f>IF(Spielplan!$O180="","",Spielplan!$O180)</f>
        <v/>
      </c>
      <c r="U255" s="211" t="s">
        <v>350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334</v>
      </c>
      <c r="H256" s="239">
        <f>Spielplan!$J181</f>
        <v>0</v>
      </c>
      <c r="I256" s="240">
        <f>Spielplan!$L181</f>
        <v>0</v>
      </c>
      <c r="J256" s="241" t="str">
        <f>IF(Spielplan!$M181="","",Spielplan!$M181)</f>
        <v/>
      </c>
      <c r="K256" s="242" t="str">
        <f>IF(Spielplan!$O181="","",Spielplan!$O181)</f>
        <v/>
      </c>
      <c r="U256" s="211" t="s">
        <v>351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335</v>
      </c>
      <c r="H257" s="239">
        <f>Spielplan!$J182</f>
        <v>0</v>
      </c>
      <c r="I257" s="240">
        <f>Spielplan!$L182</f>
        <v>0</v>
      </c>
      <c r="J257" s="241" t="str">
        <f>IF(Spielplan!$M182="","",Spielplan!$M182)</f>
        <v/>
      </c>
      <c r="K257" s="242" t="str">
        <f>IF(Spielplan!$O182="","",Spielplan!$O182)</f>
        <v/>
      </c>
      <c r="U257" s="211" t="s">
        <v>352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336</v>
      </c>
      <c r="H258" s="239">
        <f>Spielplan!$J183</f>
        <v>0</v>
      </c>
      <c r="I258" s="240">
        <f>Spielplan!$L183</f>
        <v>0</v>
      </c>
      <c r="J258" s="241" t="str">
        <f>IF(Spielplan!$M183="","",Spielplan!$M183)</f>
        <v/>
      </c>
      <c r="K258" s="242" t="str">
        <f>IF(Spielplan!$O183="","",Spielplan!$O183)</f>
        <v/>
      </c>
      <c r="U258" s="211" t="s">
        <v>353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337</v>
      </c>
      <c r="H259" s="239">
        <f>Spielplan!$J184</f>
        <v>0</v>
      </c>
      <c r="I259" s="240">
        <f>Spielplan!$L184</f>
        <v>0</v>
      </c>
      <c r="J259" s="241" t="str">
        <f>IF(Spielplan!$M184="","",Spielplan!$M184)</f>
        <v/>
      </c>
      <c r="K259" s="242" t="str">
        <f>IF(Spielplan!$O184="","",Spielplan!$O184)</f>
        <v/>
      </c>
      <c r="U259" s="211" t="s">
        <v>354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338</v>
      </c>
      <c r="H260" s="239">
        <f>Spielplan!$J185</f>
        <v>0</v>
      </c>
      <c r="I260" s="240">
        <f>Spielplan!$L185</f>
        <v>0</v>
      </c>
      <c r="J260" s="241" t="str">
        <f>IF(Spielplan!$M185="","",Spielplan!$M185)</f>
        <v/>
      </c>
      <c r="K260" s="242" t="str">
        <f>IF(Spielplan!$O185="","",Spielplan!$O185)</f>
        <v/>
      </c>
      <c r="U260" s="211" t="s">
        <v>355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339</v>
      </c>
      <c r="H261" s="239">
        <f>Spielplan!$J186</f>
        <v>0</v>
      </c>
      <c r="I261" s="240">
        <f>Spielplan!$L186</f>
        <v>0</v>
      </c>
      <c r="J261" s="241" t="str">
        <f>IF(Spielplan!$M186="","",Spielplan!$M186)</f>
        <v/>
      </c>
      <c r="K261" s="242" t="str">
        <f>IF(Spielplan!$O186="","",Spielplan!$O186)</f>
        <v/>
      </c>
      <c r="U261" s="211" t="s">
        <v>356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340</v>
      </c>
      <c r="H262" s="239">
        <f>Spielplan!$J187</f>
        <v>0</v>
      </c>
      <c r="I262" s="240">
        <f>Spielplan!$L187</f>
        <v>0</v>
      </c>
      <c r="J262" s="241" t="str">
        <f>IF(Spielplan!$M187="","",Spielplan!$M187)</f>
        <v/>
      </c>
      <c r="K262" s="242" t="str">
        <f>IF(Spielplan!$O187="","",Spielplan!$O187)</f>
        <v/>
      </c>
      <c r="U262" s="211" t="s">
        <v>357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341</v>
      </c>
      <c r="H263" s="239">
        <f>Spielplan!$J188</f>
        <v>0</v>
      </c>
      <c r="I263" s="240">
        <f>Spielplan!$L188</f>
        <v>0</v>
      </c>
      <c r="J263" s="241" t="str">
        <f>IF(Spielplan!$M188="","",Spielplan!$M188)</f>
        <v/>
      </c>
      <c r="K263" s="242" t="str">
        <f>IF(Spielplan!$O188="","",Spielplan!$O188)</f>
        <v/>
      </c>
      <c r="U263" s="211" t="s">
        <v>358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342</v>
      </c>
      <c r="H264" s="239">
        <f>Spielplan!$J189</f>
        <v>0</v>
      </c>
      <c r="I264" s="240">
        <f>Spielplan!$L189</f>
        <v>0</v>
      </c>
      <c r="J264" s="241" t="str">
        <f>IF(Spielplan!$M189="","",Spielplan!$M189)</f>
        <v/>
      </c>
      <c r="K264" s="242" t="str">
        <f>IF(Spielplan!$O189="","",Spielplan!$O189)</f>
        <v/>
      </c>
      <c r="U264" s="211" t="s">
        <v>359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343</v>
      </c>
      <c r="H265" s="239">
        <f>Spielplan!$J190</f>
        <v>0</v>
      </c>
      <c r="I265" s="240">
        <f>Spielplan!$L190</f>
        <v>0</v>
      </c>
      <c r="J265" s="241" t="str">
        <f>IF(Spielplan!$M190="","",Spielplan!$M190)</f>
        <v/>
      </c>
      <c r="K265" s="242" t="str">
        <f>IF(Spielplan!$O190="","",Spielplan!$O190)</f>
        <v/>
      </c>
      <c r="U265" s="211" t="s">
        <v>360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344</v>
      </c>
      <c r="H266" s="239">
        <f>Spielplan!$J191</f>
        <v>0</v>
      </c>
      <c r="I266" s="240">
        <f>Spielplan!$L191</f>
        <v>0</v>
      </c>
      <c r="J266" s="241" t="str">
        <f>IF(Spielplan!$M191="","",Spielplan!$M191)</f>
        <v/>
      </c>
      <c r="K266" s="242" t="str">
        <f>IF(Spielplan!$O191="","",Spielplan!$O191)</f>
        <v/>
      </c>
      <c r="U266" s="211" t="s">
        <v>361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345</v>
      </c>
      <c r="H267" s="239">
        <f>Spielplan!$J192</f>
        <v>0</v>
      </c>
      <c r="I267" s="240">
        <f>Spielplan!$L192</f>
        <v>0</v>
      </c>
      <c r="J267" s="241" t="str">
        <f>IF(Spielplan!$M192="","",Spielplan!$M192)</f>
        <v/>
      </c>
      <c r="K267" s="242" t="str">
        <f>IF(Spielplan!$O192="","",Spielplan!$O192)</f>
        <v/>
      </c>
      <c r="U267" s="211" t="s">
        <v>362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346</v>
      </c>
      <c r="H268" s="239">
        <f>Spielplan!$J193</f>
        <v>0</v>
      </c>
      <c r="I268" s="240">
        <f>Spielplan!$L193</f>
        <v>0</v>
      </c>
      <c r="J268" s="241" t="str">
        <f>IF(Spielplan!$M193="","",Spielplan!$M193)</f>
        <v/>
      </c>
      <c r="K268" s="242" t="str">
        <f>IF(Spielplan!$O193="","",Spielplan!$O193)</f>
        <v/>
      </c>
      <c r="U268" s="211" t="s">
        <v>363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347</v>
      </c>
      <c r="H269" s="239">
        <f>Spielplan!$J194</f>
        <v>0</v>
      </c>
      <c r="I269" s="240">
        <f>Spielplan!$L194</f>
        <v>0</v>
      </c>
      <c r="J269" s="241" t="str">
        <f>IF(Spielplan!$M194="","",Spielplan!$M194)</f>
        <v/>
      </c>
      <c r="K269" s="242" t="str">
        <f>IF(Spielplan!$O194="","",Spielplan!$O194)</f>
        <v/>
      </c>
      <c r="U269" s="211" t="s">
        <v>364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348</v>
      </c>
      <c r="H270" s="239">
        <f>Spielplan!$J195</f>
        <v>0</v>
      </c>
      <c r="I270" s="240">
        <f>Spielplan!$L195</f>
        <v>0</v>
      </c>
      <c r="J270" s="241" t="str">
        <f>IF(Spielplan!$M195="","",Spielplan!$M195)</f>
        <v/>
      </c>
      <c r="K270" s="242" t="str">
        <f>IF(Spielplan!$O195="","",Spielplan!$O195)</f>
        <v/>
      </c>
      <c r="U270" s="211" t="s">
        <v>365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349</v>
      </c>
      <c r="H271" s="239">
        <f>Spielplan!$J196</f>
        <v>0</v>
      </c>
      <c r="I271" s="240">
        <f>Spielplan!$L196</f>
        <v>0</v>
      </c>
      <c r="J271" s="241" t="str">
        <f>IF(Spielplan!$M196="","",Spielplan!$M196)</f>
        <v/>
      </c>
      <c r="K271" s="242" t="str">
        <f>IF(Spielplan!$O196="","",Spielplan!$O196)</f>
        <v/>
      </c>
      <c r="U271" s="211" t="s">
        <v>366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350</v>
      </c>
      <c r="H272" s="239">
        <f>Spielplan!$J197</f>
        <v>0</v>
      </c>
      <c r="I272" s="240">
        <f>Spielplan!$L197</f>
        <v>0</v>
      </c>
      <c r="J272" s="241" t="str">
        <f>IF(Spielplan!$M197="","",Spielplan!$M197)</f>
        <v/>
      </c>
      <c r="K272" s="242" t="str">
        <f>IF(Spielplan!$O197="","",Spielplan!$O197)</f>
        <v/>
      </c>
      <c r="U272" s="211" t="s">
        <v>367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351</v>
      </c>
      <c r="H273" s="239">
        <f>Spielplan!$J198</f>
        <v>0</v>
      </c>
      <c r="I273" s="240">
        <f>Spielplan!$L198</f>
        <v>0</v>
      </c>
      <c r="J273" s="241" t="str">
        <f>IF(Spielplan!$M198="","",Spielplan!$M198)</f>
        <v/>
      </c>
      <c r="K273" s="242" t="str">
        <f>IF(Spielplan!$O198="","",Spielplan!$O198)</f>
        <v/>
      </c>
      <c r="U273" s="211" t="s">
        <v>368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352</v>
      </c>
      <c r="H274" s="239">
        <f>Spielplan!$J199</f>
        <v>0</v>
      </c>
      <c r="I274" s="240">
        <f>Spielplan!$L199</f>
        <v>0</v>
      </c>
      <c r="J274" s="241" t="str">
        <f>IF(Spielplan!$M199="","",Spielplan!$M199)</f>
        <v/>
      </c>
      <c r="K274" s="242" t="str">
        <f>IF(Spielplan!$O199="","",Spielplan!$O199)</f>
        <v/>
      </c>
      <c r="U274" s="211" t="s">
        <v>369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353</v>
      </c>
      <c r="H275" s="239">
        <f>Spielplan!$J200</f>
        <v>0</v>
      </c>
      <c r="I275" s="240">
        <f>Spielplan!$L200</f>
        <v>0</v>
      </c>
      <c r="J275" s="241" t="str">
        <f>IF(Spielplan!$M200="","",Spielplan!$M200)</f>
        <v/>
      </c>
      <c r="K275" s="242" t="str">
        <f>IF(Spielplan!$O200="","",Spielplan!$O200)</f>
        <v/>
      </c>
      <c r="U275" s="211" t="s">
        <v>370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354</v>
      </c>
      <c r="H276" s="239">
        <f>Spielplan!$J201</f>
        <v>0</v>
      </c>
      <c r="I276" s="240">
        <f>Spielplan!$L201</f>
        <v>0</v>
      </c>
      <c r="J276" s="241" t="str">
        <f>IF(Spielplan!$M201="","",Spielplan!$M201)</f>
        <v/>
      </c>
      <c r="K276" s="242" t="str">
        <f>IF(Spielplan!$O201="","",Spielplan!$O201)</f>
        <v/>
      </c>
      <c r="U276" s="211" t="s">
        <v>371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355</v>
      </c>
      <c r="H277" s="239">
        <f>Spielplan!$J202</f>
        <v>0</v>
      </c>
      <c r="I277" s="240">
        <f>Spielplan!$L202</f>
        <v>0</v>
      </c>
      <c r="J277" s="241" t="str">
        <f>IF(Spielplan!$M202="","",Spielplan!$M202)</f>
        <v/>
      </c>
      <c r="K277" s="242" t="str">
        <f>IF(Spielplan!$O202="","",Spielplan!$O202)</f>
        <v/>
      </c>
      <c r="U277" s="211" t="s">
        <v>372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356</v>
      </c>
      <c r="H278" s="239">
        <f>Spielplan!$J203</f>
        <v>0</v>
      </c>
      <c r="I278" s="240">
        <f>Spielplan!$L203</f>
        <v>0</v>
      </c>
      <c r="J278" s="241" t="str">
        <f>IF(Spielplan!$M203="","",Spielplan!$M203)</f>
        <v/>
      </c>
      <c r="K278" s="242" t="str">
        <f>IF(Spielplan!$O203="","",Spielplan!$O203)</f>
        <v/>
      </c>
      <c r="U278" s="211" t="s">
        <v>373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357</v>
      </c>
      <c r="H279" s="239">
        <f>Spielplan!$J204</f>
        <v>0</v>
      </c>
      <c r="I279" s="240">
        <f>Spielplan!$L204</f>
        <v>0</v>
      </c>
      <c r="J279" s="241" t="str">
        <f>IF(Spielplan!$M204="","",Spielplan!$M204)</f>
        <v/>
      </c>
      <c r="K279" s="242" t="str">
        <f>IF(Spielplan!$O204="","",Spielplan!$O204)</f>
        <v/>
      </c>
      <c r="U279" s="211" t="s">
        <v>374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358</v>
      </c>
      <c r="H280" s="239">
        <f>Spielplan!$J205</f>
        <v>0</v>
      </c>
      <c r="I280" s="240">
        <f>Spielplan!$L205</f>
        <v>0</v>
      </c>
      <c r="J280" s="241" t="str">
        <f>IF(Spielplan!$M205="","",Spielplan!$M205)</f>
        <v/>
      </c>
      <c r="K280" s="242" t="str">
        <f>IF(Spielplan!$O205="","",Spielplan!$O205)</f>
        <v/>
      </c>
      <c r="U280" s="211" t="s">
        <v>375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359</v>
      </c>
      <c r="H281" s="239">
        <f>Spielplan!$J206</f>
        <v>0</v>
      </c>
      <c r="I281" s="240">
        <f>Spielplan!$L206</f>
        <v>0</v>
      </c>
      <c r="J281" s="241" t="str">
        <f>IF(Spielplan!$M206="","",Spielplan!$M206)</f>
        <v/>
      </c>
      <c r="K281" s="242" t="str">
        <f>IF(Spielplan!$O206="","",Spielplan!$O206)</f>
        <v/>
      </c>
      <c r="U281" s="211" t="s">
        <v>376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360</v>
      </c>
      <c r="H282" s="239">
        <f>Spielplan!$J207</f>
        <v>0</v>
      </c>
      <c r="I282" s="240">
        <f>Spielplan!$L207</f>
        <v>0</v>
      </c>
      <c r="J282" s="241" t="str">
        <f>IF(Spielplan!$M207="","",Spielplan!$M207)</f>
        <v/>
      </c>
      <c r="K282" s="242" t="str">
        <f>IF(Spielplan!$O207="","",Spielplan!$O207)</f>
        <v/>
      </c>
      <c r="U282" s="211" t="s">
        <v>377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361</v>
      </c>
      <c r="H283" s="239">
        <f>Spielplan!$J208</f>
        <v>0</v>
      </c>
      <c r="I283" s="240">
        <f>Spielplan!$L208</f>
        <v>0</v>
      </c>
      <c r="J283" s="241" t="str">
        <f>IF(Spielplan!$M208="","",Spielplan!$M208)</f>
        <v/>
      </c>
      <c r="K283" s="242" t="str">
        <f>IF(Spielplan!$O208="","",Spielplan!$O208)</f>
        <v/>
      </c>
      <c r="U283" s="211" t="s">
        <v>378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362</v>
      </c>
      <c r="H284" s="239">
        <f>Spielplan!$J209</f>
        <v>0</v>
      </c>
      <c r="I284" s="240">
        <f>Spielplan!$L209</f>
        <v>0</v>
      </c>
      <c r="J284" s="241" t="str">
        <f>IF(Spielplan!$M209="","",Spielplan!$M209)</f>
        <v/>
      </c>
      <c r="K284" s="242" t="str">
        <f>IF(Spielplan!$O209="","",Spielplan!$O209)</f>
        <v/>
      </c>
      <c r="U284" s="211" t="s">
        <v>379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363</v>
      </c>
      <c r="H285" s="239">
        <f>Spielplan!$J210</f>
        <v>0</v>
      </c>
      <c r="I285" s="240">
        <f>Spielplan!$L210</f>
        <v>0</v>
      </c>
      <c r="J285" s="241" t="str">
        <f>IF(Spielplan!$M210="","",Spielplan!$M210)</f>
        <v/>
      </c>
      <c r="K285" s="242" t="str">
        <f>IF(Spielplan!$O210="","",Spielplan!$O210)</f>
        <v/>
      </c>
      <c r="U285" s="211" t="s">
        <v>380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364</v>
      </c>
      <c r="H286" s="239">
        <f>Spielplan!$J211</f>
        <v>0</v>
      </c>
      <c r="I286" s="240">
        <f>Spielplan!$L211</f>
        <v>0</v>
      </c>
      <c r="J286" s="241" t="str">
        <f>IF(Spielplan!$M211="","",Spielplan!$M211)</f>
        <v/>
      </c>
      <c r="K286" s="242" t="str">
        <f>IF(Spielplan!$O211="","",Spielplan!$O211)</f>
        <v/>
      </c>
      <c r="U286" s="211" t="s">
        <v>381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365</v>
      </c>
      <c r="H287" s="239">
        <f>Spielplan!$J212</f>
        <v>0</v>
      </c>
      <c r="I287" s="240">
        <f>Spielplan!$L212</f>
        <v>0</v>
      </c>
      <c r="J287" s="241" t="str">
        <f>IF(Spielplan!$M212="","",Spielplan!$M212)</f>
        <v/>
      </c>
      <c r="K287" s="242" t="str">
        <f>IF(Spielplan!$O212="","",Spielplan!$O212)</f>
        <v/>
      </c>
      <c r="U287" s="211" t="s">
        <v>382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366</v>
      </c>
      <c r="H288" s="239">
        <f>Spielplan!$J213</f>
        <v>0</v>
      </c>
      <c r="I288" s="240">
        <f>Spielplan!$L213</f>
        <v>0</v>
      </c>
      <c r="J288" s="241" t="str">
        <f>IF(Spielplan!$M213="","",Spielplan!$M213)</f>
        <v/>
      </c>
      <c r="K288" s="242" t="str">
        <f>IF(Spielplan!$O213="","",Spielplan!$O213)</f>
        <v/>
      </c>
      <c r="U288" s="211" t="s">
        <v>383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367</v>
      </c>
      <c r="H289" s="239">
        <f>Spielplan!$J214</f>
        <v>0</v>
      </c>
      <c r="I289" s="240">
        <f>Spielplan!$L214</f>
        <v>0</v>
      </c>
      <c r="J289" s="241" t="str">
        <f>IF(Spielplan!$M214="","",Spielplan!$M214)</f>
        <v/>
      </c>
      <c r="K289" s="242" t="str">
        <f>IF(Spielplan!$O214="","",Spielplan!$O214)</f>
        <v/>
      </c>
      <c r="U289" s="211" t="s">
        <v>384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368</v>
      </c>
      <c r="H290" s="239">
        <f>Spielplan!$J215</f>
        <v>0</v>
      </c>
      <c r="I290" s="240">
        <f>Spielplan!$L215</f>
        <v>0</v>
      </c>
      <c r="J290" s="241" t="str">
        <f>IF(Spielplan!$M215="","",Spielplan!$M215)</f>
        <v/>
      </c>
      <c r="K290" s="242" t="str">
        <f>IF(Spielplan!$O215="","",Spielplan!$O215)</f>
        <v/>
      </c>
      <c r="U290" s="211" t="s">
        <v>385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369</v>
      </c>
      <c r="H291" s="239">
        <f>Spielplan!$J216</f>
        <v>0</v>
      </c>
      <c r="I291" s="240">
        <f>Spielplan!$L216</f>
        <v>0</v>
      </c>
      <c r="J291" s="241" t="str">
        <f>IF(Spielplan!$M216="","",Spielplan!$M216)</f>
        <v/>
      </c>
      <c r="K291" s="242" t="str">
        <f>IF(Spielplan!$O216="","",Spielplan!$O216)</f>
        <v/>
      </c>
      <c r="U291" s="211" t="s">
        <v>386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370</v>
      </c>
      <c r="H292" s="239">
        <f>Spielplan!$J217</f>
        <v>0</v>
      </c>
      <c r="I292" s="240">
        <f>Spielplan!$L217</f>
        <v>0</v>
      </c>
      <c r="J292" s="241" t="str">
        <f>IF(Spielplan!$M217="","",Spielplan!$M217)</f>
        <v/>
      </c>
      <c r="K292" s="242" t="str">
        <f>IF(Spielplan!$O217="","",Spielplan!$O217)</f>
        <v/>
      </c>
      <c r="U292" s="211" t="s">
        <v>387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371</v>
      </c>
      <c r="H293" s="239">
        <f>Spielplan!$J218</f>
        <v>0</v>
      </c>
      <c r="I293" s="240">
        <f>Spielplan!$L218</f>
        <v>0</v>
      </c>
      <c r="J293" s="241" t="str">
        <f>IF(Spielplan!$M218="","",Spielplan!$M218)</f>
        <v/>
      </c>
      <c r="K293" s="242" t="str">
        <f>IF(Spielplan!$O218="","",Spielplan!$O218)</f>
        <v/>
      </c>
      <c r="U293" s="211" t="s">
        <v>388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372</v>
      </c>
      <c r="H294" s="239">
        <f>Spielplan!$J219</f>
        <v>0</v>
      </c>
      <c r="I294" s="240">
        <f>Spielplan!$L219</f>
        <v>0</v>
      </c>
      <c r="J294" s="241" t="str">
        <f>IF(Spielplan!$M219="","",Spielplan!$M219)</f>
        <v/>
      </c>
      <c r="K294" s="242" t="str">
        <f>IF(Spielplan!$O219="","",Spielplan!$O219)</f>
        <v/>
      </c>
      <c r="U294" s="211" t="s">
        <v>389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373</v>
      </c>
      <c r="H295" s="239">
        <f>Spielplan!$J220</f>
        <v>0</v>
      </c>
      <c r="I295" s="240">
        <f>Spielplan!$L220</f>
        <v>0</v>
      </c>
      <c r="J295" s="241" t="str">
        <f>IF(Spielplan!$M220="","",Spielplan!$M220)</f>
        <v/>
      </c>
      <c r="K295" s="242" t="str">
        <f>IF(Spielplan!$O220="","",Spielplan!$O220)</f>
        <v/>
      </c>
      <c r="U295" s="211" t="s">
        <v>390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374</v>
      </c>
      <c r="H296" s="239">
        <f>Spielplan!$J221</f>
        <v>0</v>
      </c>
      <c r="I296" s="240">
        <f>Spielplan!$L221</f>
        <v>0</v>
      </c>
      <c r="J296" s="241" t="str">
        <f>IF(Spielplan!$M221="","",Spielplan!$M221)</f>
        <v/>
      </c>
      <c r="K296" s="242" t="str">
        <f>IF(Spielplan!$O221="","",Spielplan!$O221)</f>
        <v/>
      </c>
      <c r="U296" s="211" t="s">
        <v>391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375</v>
      </c>
      <c r="H297" s="239">
        <f>Spielplan!$J222</f>
        <v>0</v>
      </c>
      <c r="I297" s="240">
        <f>Spielplan!$L222</f>
        <v>0</v>
      </c>
      <c r="J297" s="241" t="str">
        <f>IF(Spielplan!$M222="","",Spielplan!$M222)</f>
        <v/>
      </c>
      <c r="K297" s="242" t="str">
        <f>IF(Spielplan!$O222="","",Spielplan!$O222)</f>
        <v/>
      </c>
      <c r="U297" s="211" t="s">
        <v>392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376</v>
      </c>
      <c r="H298" s="239">
        <f>Spielplan!$J223</f>
        <v>0</v>
      </c>
      <c r="I298" s="240">
        <f>Spielplan!$L223</f>
        <v>0</v>
      </c>
      <c r="J298" s="241" t="str">
        <f>IF(Spielplan!$M223="","",Spielplan!$M223)</f>
        <v/>
      </c>
      <c r="K298" s="242" t="str">
        <f>IF(Spielplan!$O223="","",Spielplan!$O223)</f>
        <v/>
      </c>
      <c r="U298" s="211" t="s">
        <v>393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377</v>
      </c>
      <c r="H299" s="239">
        <f>Spielplan!$J224</f>
        <v>0</v>
      </c>
      <c r="I299" s="240">
        <f>Spielplan!$L224</f>
        <v>0</v>
      </c>
      <c r="J299" s="241" t="str">
        <f>IF(Spielplan!$M224="","",Spielplan!$M224)</f>
        <v/>
      </c>
      <c r="K299" s="242" t="str">
        <f>IF(Spielplan!$O224="","",Spielplan!$O224)</f>
        <v/>
      </c>
      <c r="U299" s="211" t="s">
        <v>394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378</v>
      </c>
      <c r="H300" s="239">
        <f>Spielplan!$J225</f>
        <v>0</v>
      </c>
      <c r="I300" s="240">
        <f>Spielplan!$L225</f>
        <v>0</v>
      </c>
      <c r="J300" s="241" t="str">
        <f>IF(Spielplan!$M225="","",Spielplan!$M225)</f>
        <v/>
      </c>
      <c r="K300" s="242" t="str">
        <f>IF(Spielplan!$O225="","",Spielplan!$O225)</f>
        <v/>
      </c>
      <c r="U300" s="211" t="s">
        <v>395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379</v>
      </c>
      <c r="H301" s="239">
        <f>Spielplan!$J226</f>
        <v>0</v>
      </c>
      <c r="I301" s="240">
        <f>Spielplan!$L226</f>
        <v>0</v>
      </c>
      <c r="J301" s="241" t="str">
        <f>IF(Spielplan!$M226="","",Spielplan!$M226)</f>
        <v/>
      </c>
      <c r="K301" s="242" t="str">
        <f>IF(Spielplan!$O226="","",Spielplan!$O226)</f>
        <v/>
      </c>
      <c r="U301" s="211" t="s">
        <v>396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380</v>
      </c>
      <c r="H302" s="239">
        <f>Spielplan!$J227</f>
        <v>0</v>
      </c>
      <c r="I302" s="240">
        <f>Spielplan!$L227</f>
        <v>0</v>
      </c>
      <c r="J302" s="241" t="str">
        <f>IF(Spielplan!$M227="","",Spielplan!$M227)</f>
        <v/>
      </c>
      <c r="K302" s="242" t="str">
        <f>IF(Spielplan!$O227="","",Spielplan!$O227)</f>
        <v/>
      </c>
      <c r="U302" s="211" t="s">
        <v>397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381</v>
      </c>
      <c r="H303" s="239">
        <f>Spielplan!$J228</f>
        <v>0</v>
      </c>
      <c r="I303" s="240">
        <f>Spielplan!$L228</f>
        <v>0</v>
      </c>
      <c r="J303" s="241" t="str">
        <f>IF(Spielplan!$M228="","",Spielplan!$M228)</f>
        <v/>
      </c>
      <c r="K303" s="242" t="str">
        <f>IF(Spielplan!$O228="","",Spielplan!$O228)</f>
        <v/>
      </c>
      <c r="U303" s="211" t="s">
        <v>398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382</v>
      </c>
      <c r="H304" s="239">
        <f>Spielplan!$J229</f>
        <v>0</v>
      </c>
      <c r="I304" s="240">
        <f>Spielplan!$L229</f>
        <v>0</v>
      </c>
      <c r="J304" s="241" t="str">
        <f>IF(Spielplan!$M229="","",Spielplan!$M229)</f>
        <v/>
      </c>
      <c r="K304" s="242" t="str">
        <f>IF(Spielplan!$O229="","",Spielplan!$O229)</f>
        <v/>
      </c>
      <c r="U304" s="211" t="s">
        <v>399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383</v>
      </c>
      <c r="H305" s="239">
        <f>Spielplan!$J230</f>
        <v>0</v>
      </c>
      <c r="I305" s="240">
        <f>Spielplan!$L230</f>
        <v>0</v>
      </c>
      <c r="J305" s="241" t="str">
        <f>IF(Spielplan!$M230="","",Spielplan!$M230)</f>
        <v/>
      </c>
      <c r="K305" s="242" t="str">
        <f>IF(Spielplan!$O230="","",Spielplan!$O230)</f>
        <v/>
      </c>
      <c r="U305" s="211" t="s">
        <v>400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384</v>
      </c>
      <c r="H306" s="239">
        <f>Spielplan!$J231</f>
        <v>0</v>
      </c>
      <c r="I306" s="240">
        <f>Spielplan!$L231</f>
        <v>0</v>
      </c>
      <c r="J306" s="241" t="str">
        <f>IF(Spielplan!$M231="","",Spielplan!$M231)</f>
        <v/>
      </c>
      <c r="K306" s="242" t="str">
        <f>IF(Spielplan!$O231="","",Spielplan!$O231)</f>
        <v/>
      </c>
      <c r="U306" s="211" t="s">
        <v>401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385</v>
      </c>
      <c r="H307" s="239">
        <f>Spielplan!$J232</f>
        <v>0</v>
      </c>
      <c r="I307" s="240">
        <f>Spielplan!$L232</f>
        <v>0</v>
      </c>
      <c r="J307" s="241" t="str">
        <f>IF(Spielplan!$M232="","",Spielplan!$M232)</f>
        <v/>
      </c>
      <c r="K307" s="242" t="str">
        <f>IF(Spielplan!$O232="","",Spielplan!$O232)</f>
        <v/>
      </c>
      <c r="U307" s="211" t="s">
        <v>402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386</v>
      </c>
      <c r="H308" s="239">
        <f>Spielplan!$J233</f>
        <v>0</v>
      </c>
      <c r="I308" s="240">
        <f>Spielplan!$L233</f>
        <v>0</v>
      </c>
      <c r="J308" s="241" t="str">
        <f>IF(Spielplan!$M233="","",Spielplan!$M233)</f>
        <v/>
      </c>
      <c r="K308" s="242" t="str">
        <f>IF(Spielplan!$O233="","",Spielplan!$O233)</f>
        <v/>
      </c>
      <c r="U308" s="211" t="s">
        <v>403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387</v>
      </c>
      <c r="H309" s="239">
        <f>Spielplan!$J234</f>
        <v>0</v>
      </c>
      <c r="I309" s="240">
        <f>Spielplan!$L234</f>
        <v>0</v>
      </c>
      <c r="J309" s="241" t="str">
        <f>IF(Spielplan!$M234="","",Spielplan!$M234)</f>
        <v/>
      </c>
      <c r="K309" s="242" t="str">
        <f>IF(Spielplan!$O234="","",Spielplan!$O234)</f>
        <v/>
      </c>
      <c r="U309" s="211" t="s">
        <v>404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388</v>
      </c>
      <c r="H310" s="239">
        <f>Spielplan!$J235</f>
        <v>0</v>
      </c>
      <c r="I310" s="240">
        <f>Spielplan!$L235</f>
        <v>0</v>
      </c>
      <c r="J310" s="241" t="str">
        <f>IF(Spielplan!$M235="","",Spielplan!$M235)</f>
        <v/>
      </c>
      <c r="K310" s="242" t="str">
        <f>IF(Spielplan!$O235="","",Spielplan!$O235)</f>
        <v/>
      </c>
      <c r="U310" s="211" t="s">
        <v>405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389</v>
      </c>
      <c r="H311" s="239">
        <f>Spielplan!$J236</f>
        <v>0</v>
      </c>
      <c r="I311" s="240">
        <f>Spielplan!$L236</f>
        <v>0</v>
      </c>
      <c r="J311" s="241" t="str">
        <f>IF(Spielplan!$M236="","",Spielplan!$M236)</f>
        <v/>
      </c>
      <c r="K311" s="242" t="str">
        <f>IF(Spielplan!$O236="","",Spielplan!$O236)</f>
        <v/>
      </c>
      <c r="U311" s="211" t="s">
        <v>406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390</v>
      </c>
      <c r="H312" s="239">
        <f>Spielplan!$J237</f>
        <v>0</v>
      </c>
      <c r="I312" s="240">
        <f>Spielplan!$L237</f>
        <v>0</v>
      </c>
      <c r="J312" s="241" t="str">
        <f>IF(Spielplan!$M237="","",Spielplan!$M237)</f>
        <v/>
      </c>
      <c r="K312" s="242" t="str">
        <f>IF(Spielplan!$O237="","",Spielplan!$O237)</f>
        <v/>
      </c>
      <c r="U312" s="211" t="s">
        <v>407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391</v>
      </c>
      <c r="H313" s="239">
        <f>Spielplan!$J238</f>
        <v>0</v>
      </c>
      <c r="I313" s="240">
        <f>Spielplan!$L238</f>
        <v>0</v>
      </c>
      <c r="J313" s="241" t="str">
        <f>IF(Spielplan!$M238="","",Spielplan!$M238)</f>
        <v/>
      </c>
      <c r="K313" s="242" t="str">
        <f>IF(Spielplan!$O238="","",Spielplan!$O238)</f>
        <v/>
      </c>
      <c r="U313" s="211" t="s">
        <v>408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392</v>
      </c>
      <c r="H314" s="239">
        <f>Spielplan!$J239</f>
        <v>0</v>
      </c>
      <c r="I314" s="240">
        <f>Spielplan!$L239</f>
        <v>0</v>
      </c>
      <c r="J314" s="241" t="str">
        <f>IF(Spielplan!$M239="","",Spielplan!$M239)</f>
        <v/>
      </c>
      <c r="K314" s="242" t="str">
        <f>IF(Spielplan!$O239="","",Spielplan!$O239)</f>
        <v/>
      </c>
      <c r="U314" s="211" t="s">
        <v>409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393</v>
      </c>
      <c r="H315" s="239">
        <f>Spielplan!$J240</f>
        <v>0</v>
      </c>
      <c r="I315" s="240">
        <f>Spielplan!$L240</f>
        <v>0</v>
      </c>
      <c r="J315" s="241" t="str">
        <f>IF(Spielplan!$M240="","",Spielplan!$M240)</f>
        <v/>
      </c>
      <c r="K315" s="242" t="str">
        <f>IF(Spielplan!$O240="","",Spielplan!$O240)</f>
        <v/>
      </c>
      <c r="U315" s="211" t="s">
        <v>410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394</v>
      </c>
      <c r="H316" s="239">
        <f>Spielplan!$J241</f>
        <v>0</v>
      </c>
      <c r="I316" s="240">
        <f>Spielplan!$L241</f>
        <v>0</v>
      </c>
      <c r="J316" s="241" t="str">
        <f>IF(Spielplan!$M241="","",Spielplan!$M241)</f>
        <v/>
      </c>
      <c r="K316" s="242" t="str">
        <f>IF(Spielplan!$O241="","",Spielplan!$O241)</f>
        <v/>
      </c>
      <c r="U316" s="211" t="s">
        <v>411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395</v>
      </c>
      <c r="H317" s="239">
        <f>Spielplan!$J242</f>
        <v>0</v>
      </c>
      <c r="I317" s="240">
        <f>Spielplan!$L242</f>
        <v>0</v>
      </c>
      <c r="J317" s="241" t="str">
        <f>IF(Spielplan!$M242="","",Spielplan!$M242)</f>
        <v/>
      </c>
      <c r="K317" s="242" t="str">
        <f>IF(Spielplan!$O242="","",Spielplan!$O242)</f>
        <v/>
      </c>
      <c r="U317" s="211" t="s">
        <v>412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396</v>
      </c>
      <c r="H318" s="239">
        <f>Spielplan!$J243</f>
        <v>0</v>
      </c>
      <c r="I318" s="240">
        <f>Spielplan!$L243</f>
        <v>0</v>
      </c>
      <c r="J318" s="241" t="str">
        <f>IF(Spielplan!$M243="","",Spielplan!$M243)</f>
        <v/>
      </c>
      <c r="K318" s="242" t="str">
        <f>IF(Spielplan!$O243="","",Spielplan!$O243)</f>
        <v/>
      </c>
      <c r="U318" s="211" t="s">
        <v>413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397</v>
      </c>
      <c r="H319" s="239">
        <f>Spielplan!$J244</f>
        <v>0</v>
      </c>
      <c r="I319" s="240">
        <f>Spielplan!$L244</f>
        <v>0</v>
      </c>
      <c r="J319" s="241" t="str">
        <f>IF(Spielplan!$M244="","",Spielplan!$M244)</f>
        <v/>
      </c>
      <c r="K319" s="242" t="str">
        <f>IF(Spielplan!$O244="","",Spielplan!$O244)</f>
        <v/>
      </c>
      <c r="U319" s="211" t="s">
        <v>414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398</v>
      </c>
      <c r="H320" s="239">
        <f>Spielplan!$J245</f>
        <v>0</v>
      </c>
      <c r="I320" s="240">
        <f>Spielplan!$L245</f>
        <v>0</v>
      </c>
      <c r="J320" s="241" t="str">
        <f>IF(Spielplan!$M245="","",Spielplan!$M245)</f>
        <v/>
      </c>
      <c r="K320" s="242" t="str">
        <f>IF(Spielplan!$O245="","",Spielplan!$O245)</f>
        <v/>
      </c>
      <c r="U320" s="211" t="s">
        <v>415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399</v>
      </c>
      <c r="H321" s="239">
        <f>Spielplan!$J246</f>
        <v>0</v>
      </c>
      <c r="I321" s="240">
        <f>Spielplan!$L246</f>
        <v>0</v>
      </c>
      <c r="J321" s="241" t="str">
        <f>IF(Spielplan!$M246="","",Spielplan!$M246)</f>
        <v/>
      </c>
      <c r="K321" s="242" t="str">
        <f>IF(Spielplan!$O246="","",Spielplan!$O246)</f>
        <v/>
      </c>
      <c r="U321" s="211" t="s">
        <v>416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400</v>
      </c>
      <c r="H322" s="239">
        <f>Spielplan!$J247</f>
        <v>0</v>
      </c>
      <c r="I322" s="240">
        <f>Spielplan!$L247</f>
        <v>0</v>
      </c>
      <c r="J322" s="241" t="str">
        <f>IF(Spielplan!$M247="","",Spielplan!$M247)</f>
        <v/>
      </c>
      <c r="K322" s="242" t="str">
        <f>IF(Spielplan!$O247="","",Spielplan!$O247)</f>
        <v/>
      </c>
      <c r="U322" s="211" t="s">
        <v>417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401</v>
      </c>
      <c r="H323" s="239">
        <f>Spielplan!$J248</f>
        <v>0</v>
      </c>
      <c r="I323" s="240">
        <f>Spielplan!$L248</f>
        <v>0</v>
      </c>
      <c r="J323" s="241" t="str">
        <f>IF(Spielplan!$M248="","",Spielplan!$M248)</f>
        <v/>
      </c>
      <c r="K323" s="242" t="str">
        <f>IF(Spielplan!$O248="","",Spielplan!$O248)</f>
        <v/>
      </c>
      <c r="U323" s="211" t="s">
        <v>418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402</v>
      </c>
      <c r="H324" s="239">
        <f>Spielplan!$J249</f>
        <v>0</v>
      </c>
      <c r="I324" s="240">
        <f>Spielplan!$L249</f>
        <v>0</v>
      </c>
      <c r="J324" s="241" t="str">
        <f>IF(Spielplan!$M249="","",Spielplan!$M249)</f>
        <v/>
      </c>
      <c r="K324" s="242" t="str">
        <f>IF(Spielplan!$O249="","",Spielplan!$O249)</f>
        <v/>
      </c>
      <c r="U324" s="211" t="s">
        <v>419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403</v>
      </c>
      <c r="H325" s="239">
        <f>Spielplan!$J250</f>
        <v>0</v>
      </c>
      <c r="I325" s="240">
        <f>Spielplan!$L250</f>
        <v>0</v>
      </c>
      <c r="J325" s="241" t="str">
        <f>IF(Spielplan!$M250="","",Spielplan!$M250)</f>
        <v/>
      </c>
      <c r="K325" s="242" t="str">
        <f>IF(Spielplan!$O250="","",Spielplan!$O250)</f>
        <v/>
      </c>
      <c r="U325" s="211" t="s">
        <v>420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404</v>
      </c>
      <c r="H326" s="239">
        <f>Spielplan!$J251</f>
        <v>0</v>
      </c>
      <c r="I326" s="240">
        <f>Spielplan!$L251</f>
        <v>0</v>
      </c>
      <c r="J326" s="241" t="str">
        <f>IF(Spielplan!$M251="","",Spielplan!$M251)</f>
        <v/>
      </c>
      <c r="K326" s="242" t="str">
        <f>IF(Spielplan!$O251="","",Spielplan!$O251)</f>
        <v/>
      </c>
      <c r="U326" s="211" t="s">
        <v>421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405</v>
      </c>
      <c r="H327" s="239">
        <f>Spielplan!$J252</f>
        <v>0</v>
      </c>
      <c r="I327" s="240">
        <f>Spielplan!$L252</f>
        <v>0</v>
      </c>
      <c r="J327" s="241" t="str">
        <f>IF(Spielplan!$M252="","",Spielplan!$M252)</f>
        <v/>
      </c>
      <c r="K327" s="242" t="str">
        <f>IF(Spielplan!$O252="","",Spielplan!$O252)</f>
        <v/>
      </c>
      <c r="U327" s="211" t="s">
        <v>422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406</v>
      </c>
      <c r="H328" s="239">
        <f>Spielplan!$J253</f>
        <v>0</v>
      </c>
      <c r="I328" s="240">
        <f>Spielplan!$L253</f>
        <v>0</v>
      </c>
      <c r="J328" s="241" t="str">
        <f>IF(Spielplan!$M253="","",Spielplan!$M253)</f>
        <v/>
      </c>
      <c r="K328" s="242" t="str">
        <f>IF(Spielplan!$O253="","",Spielplan!$O253)</f>
        <v/>
      </c>
      <c r="U328" s="211" t="s">
        <v>423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407</v>
      </c>
      <c r="H329" s="239">
        <f>Spielplan!$J254</f>
        <v>0</v>
      </c>
      <c r="I329" s="240">
        <f>Spielplan!$L254</f>
        <v>0</v>
      </c>
      <c r="J329" s="241" t="str">
        <f>IF(Spielplan!$M254="","",Spielplan!$M254)</f>
        <v/>
      </c>
      <c r="K329" s="242" t="str">
        <f>IF(Spielplan!$O254="","",Spielplan!$O254)</f>
        <v/>
      </c>
      <c r="U329" s="211" t="s">
        <v>424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408</v>
      </c>
      <c r="H330" s="239">
        <f>Spielplan!$J255</f>
        <v>0</v>
      </c>
      <c r="I330" s="240">
        <f>Spielplan!$L255</f>
        <v>0</v>
      </c>
      <c r="J330" s="241" t="str">
        <f>IF(Spielplan!$M255="","",Spielplan!$M255)</f>
        <v/>
      </c>
      <c r="K330" s="242" t="str">
        <f>IF(Spielplan!$O255="","",Spielplan!$O255)</f>
        <v/>
      </c>
      <c r="U330" s="211" t="s">
        <v>425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409</v>
      </c>
      <c r="H331" s="239">
        <f>Spielplan!$J256</f>
        <v>0</v>
      </c>
      <c r="I331" s="240">
        <f>Spielplan!$L256</f>
        <v>0</v>
      </c>
      <c r="J331" s="241" t="str">
        <f>IF(Spielplan!$M256="","",Spielplan!$M256)</f>
        <v/>
      </c>
      <c r="K331" s="242" t="str">
        <f>IF(Spielplan!$O256="","",Spielplan!$O256)</f>
        <v/>
      </c>
      <c r="U331" s="211" t="s">
        <v>426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410</v>
      </c>
      <c r="H332" s="239">
        <f>Spielplan!$J257</f>
        <v>0</v>
      </c>
      <c r="I332" s="240">
        <f>Spielplan!$L257</f>
        <v>0</v>
      </c>
      <c r="J332" s="241" t="str">
        <f>IF(Spielplan!$M257="","",Spielplan!$M257)</f>
        <v/>
      </c>
      <c r="K332" s="242" t="str">
        <f>IF(Spielplan!$O257="","",Spielplan!$O257)</f>
        <v/>
      </c>
      <c r="U332" s="211" t="s">
        <v>427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411</v>
      </c>
      <c r="H333" s="239">
        <f>Spielplan!$J258</f>
        <v>0</v>
      </c>
      <c r="I333" s="240">
        <f>Spielplan!$L258</f>
        <v>0</v>
      </c>
      <c r="J333" s="241" t="str">
        <f>IF(Spielplan!$M258="","",Spielplan!$M258)</f>
        <v/>
      </c>
      <c r="K333" s="242" t="str">
        <f>IF(Spielplan!$O258="","",Spielplan!$O258)</f>
        <v/>
      </c>
      <c r="U333" s="211" t="s">
        <v>428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412</v>
      </c>
      <c r="H334" s="239">
        <f>Spielplan!$J259</f>
        <v>0</v>
      </c>
      <c r="I334" s="240">
        <f>Spielplan!$L259</f>
        <v>0</v>
      </c>
      <c r="J334" s="241" t="str">
        <f>IF(Spielplan!$M259="","",Spielplan!$M259)</f>
        <v/>
      </c>
      <c r="K334" s="242" t="str">
        <f>IF(Spielplan!$O259="","",Spielplan!$O259)</f>
        <v/>
      </c>
      <c r="U334" s="211" t="s">
        <v>429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413</v>
      </c>
      <c r="H335" s="239">
        <f>Spielplan!$J260</f>
        <v>0</v>
      </c>
      <c r="I335" s="240">
        <f>Spielplan!$L260</f>
        <v>0</v>
      </c>
      <c r="J335" s="241" t="str">
        <f>IF(Spielplan!$M260="","",Spielplan!$M260)</f>
        <v/>
      </c>
      <c r="K335" s="242" t="str">
        <f>IF(Spielplan!$O260="","",Spielplan!$O260)</f>
        <v/>
      </c>
      <c r="U335" s="211" t="s">
        <v>430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414</v>
      </c>
      <c r="H336" s="239">
        <f>Spielplan!$J261</f>
        <v>0</v>
      </c>
      <c r="I336" s="240">
        <f>Spielplan!$L261</f>
        <v>0</v>
      </c>
      <c r="J336" s="241" t="str">
        <f>IF(Spielplan!$M261="","",Spielplan!$M261)</f>
        <v/>
      </c>
      <c r="K336" s="242" t="str">
        <f>IF(Spielplan!$O261="","",Spielplan!$O261)</f>
        <v/>
      </c>
      <c r="U336" s="211" t="s">
        <v>431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415</v>
      </c>
      <c r="H337" s="239">
        <f>Spielplan!$J262</f>
        <v>0</v>
      </c>
      <c r="I337" s="240">
        <f>Spielplan!$L262</f>
        <v>0</v>
      </c>
      <c r="J337" s="241" t="str">
        <f>IF(Spielplan!$M262="","",Spielplan!$M262)</f>
        <v/>
      </c>
      <c r="K337" s="242" t="str">
        <f>IF(Spielplan!$O262="","",Spielplan!$O262)</f>
        <v/>
      </c>
      <c r="U337" s="211" t="s">
        <v>432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416</v>
      </c>
      <c r="H338" s="239">
        <f>Spielplan!$J263</f>
        <v>0</v>
      </c>
      <c r="I338" s="240">
        <f>Spielplan!$L263</f>
        <v>0</v>
      </c>
      <c r="J338" s="241" t="str">
        <f>IF(Spielplan!$M263="","",Spielplan!$M263)</f>
        <v/>
      </c>
      <c r="K338" s="242" t="str">
        <f>IF(Spielplan!$O263="","",Spielplan!$O263)</f>
        <v/>
      </c>
      <c r="U338" s="211" t="s">
        <v>433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417</v>
      </c>
      <c r="H339" s="239">
        <f>Spielplan!$J264</f>
        <v>0</v>
      </c>
      <c r="I339" s="240">
        <f>Spielplan!$L264</f>
        <v>0</v>
      </c>
      <c r="J339" s="241" t="str">
        <f>IF(Spielplan!$M264="","",Spielplan!$M264)</f>
        <v/>
      </c>
      <c r="K339" s="242" t="str">
        <f>IF(Spielplan!$O264="","",Spielplan!$O264)</f>
        <v/>
      </c>
      <c r="U339" s="211" t="s">
        <v>434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418</v>
      </c>
      <c r="H340" s="239">
        <f>Spielplan!$J265</f>
        <v>0</v>
      </c>
      <c r="I340" s="240">
        <f>Spielplan!$L265</f>
        <v>0</v>
      </c>
      <c r="J340" s="241" t="str">
        <f>IF(Spielplan!$M265="","",Spielplan!$M265)</f>
        <v/>
      </c>
      <c r="K340" s="242" t="str">
        <f>IF(Spielplan!$O265="","",Spielplan!$O265)</f>
        <v/>
      </c>
      <c r="U340" s="211" t="s">
        <v>435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419</v>
      </c>
      <c r="H341" s="239">
        <f>Spielplan!$J266</f>
        <v>0</v>
      </c>
      <c r="I341" s="240">
        <f>Spielplan!$L266</f>
        <v>0</v>
      </c>
      <c r="J341" s="241" t="str">
        <f>IF(Spielplan!$M266="","",Spielplan!$M266)</f>
        <v/>
      </c>
      <c r="K341" s="242" t="str">
        <f>IF(Spielplan!$O266="","",Spielplan!$O266)</f>
        <v/>
      </c>
      <c r="U341" s="211" t="s">
        <v>436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420</v>
      </c>
      <c r="H342" s="239">
        <f>Spielplan!$J267</f>
        <v>0</v>
      </c>
      <c r="I342" s="240">
        <f>Spielplan!$L267</f>
        <v>0</v>
      </c>
      <c r="J342" s="241" t="str">
        <f>IF(Spielplan!$M267="","",Spielplan!$M267)</f>
        <v/>
      </c>
      <c r="K342" s="242" t="str">
        <f>IF(Spielplan!$O267="","",Spielplan!$O267)</f>
        <v/>
      </c>
      <c r="U342" s="211" t="s">
        <v>437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421</v>
      </c>
      <c r="H343" s="239">
        <f>Spielplan!$J268</f>
        <v>0</v>
      </c>
      <c r="I343" s="240">
        <f>Spielplan!$L268</f>
        <v>0</v>
      </c>
      <c r="J343" s="241" t="str">
        <f>IF(Spielplan!$M268="","",Spielplan!$M268)</f>
        <v/>
      </c>
      <c r="K343" s="242" t="str">
        <f>IF(Spielplan!$O268="","",Spielplan!$O268)</f>
        <v/>
      </c>
      <c r="U343" s="211" t="s">
        <v>438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422</v>
      </c>
      <c r="H344" s="239">
        <f>Spielplan!$J269</f>
        <v>0</v>
      </c>
      <c r="I344" s="240">
        <f>Spielplan!$L269</f>
        <v>0</v>
      </c>
      <c r="J344" s="241" t="str">
        <f>IF(Spielplan!$M269="","",Spielplan!$M269)</f>
        <v/>
      </c>
      <c r="K344" s="242" t="str">
        <f>IF(Spielplan!$O269="","",Spielplan!$O269)</f>
        <v/>
      </c>
      <c r="U344" s="211" t="s">
        <v>439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423</v>
      </c>
      <c r="H345" s="239">
        <f>Spielplan!$J270</f>
        <v>0</v>
      </c>
      <c r="I345" s="240">
        <f>Spielplan!$L270</f>
        <v>0</v>
      </c>
      <c r="J345" s="241" t="str">
        <f>IF(Spielplan!$M270="","",Spielplan!$M270)</f>
        <v/>
      </c>
      <c r="K345" s="242" t="str">
        <f>IF(Spielplan!$O270="","",Spielplan!$O270)</f>
        <v/>
      </c>
      <c r="U345" s="211" t="s">
        <v>440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424</v>
      </c>
      <c r="H346" s="239">
        <f>Spielplan!$J271</f>
        <v>0</v>
      </c>
      <c r="I346" s="240">
        <f>Spielplan!$L271</f>
        <v>0</v>
      </c>
      <c r="J346" s="241" t="str">
        <f>IF(Spielplan!$M271="","",Spielplan!$M271)</f>
        <v/>
      </c>
      <c r="K346" s="242" t="str">
        <f>IF(Spielplan!$O271="","",Spielplan!$O271)</f>
        <v/>
      </c>
      <c r="U346" s="211" t="s">
        <v>441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425</v>
      </c>
      <c r="H347" s="239">
        <f>Spielplan!$J272</f>
        <v>0</v>
      </c>
      <c r="I347" s="240">
        <f>Spielplan!$L272</f>
        <v>0</v>
      </c>
      <c r="J347" s="241" t="str">
        <f>IF(Spielplan!$M272="","",Spielplan!$M272)</f>
        <v/>
      </c>
      <c r="K347" s="242" t="str">
        <f>IF(Spielplan!$O272="","",Spielplan!$O272)</f>
        <v/>
      </c>
      <c r="U347" s="211" t="s">
        <v>442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426</v>
      </c>
      <c r="H348" s="239">
        <f>Spielplan!$J273</f>
        <v>0</v>
      </c>
      <c r="I348" s="240">
        <f>Spielplan!$L273</f>
        <v>0</v>
      </c>
      <c r="J348" s="241" t="str">
        <f>IF(Spielplan!$M273="","",Spielplan!$M273)</f>
        <v/>
      </c>
      <c r="K348" s="242" t="str">
        <f>IF(Spielplan!$O273="","",Spielplan!$O273)</f>
        <v/>
      </c>
      <c r="U348" s="211" t="s">
        <v>443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427</v>
      </c>
      <c r="H349" s="239">
        <f>Spielplan!$J274</f>
        <v>0</v>
      </c>
      <c r="I349" s="240">
        <f>Spielplan!$L274</f>
        <v>0</v>
      </c>
      <c r="J349" s="241" t="str">
        <f>IF(Spielplan!$M274="","",Spielplan!$M274)</f>
        <v/>
      </c>
      <c r="K349" s="242" t="str">
        <f>IF(Spielplan!$O274="","",Spielplan!$O274)</f>
        <v/>
      </c>
      <c r="U349" s="211" t="s">
        <v>444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428</v>
      </c>
      <c r="H350" s="239">
        <f>Spielplan!$J275</f>
        <v>0</v>
      </c>
      <c r="I350" s="240">
        <f>Spielplan!$L275</f>
        <v>0</v>
      </c>
      <c r="J350" s="241" t="str">
        <f>IF(Spielplan!$M275="","",Spielplan!$M275)</f>
        <v/>
      </c>
      <c r="K350" s="242" t="str">
        <f>IF(Spielplan!$O275="","",Spielplan!$O275)</f>
        <v/>
      </c>
      <c r="U350" s="211" t="s">
        <v>445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429</v>
      </c>
      <c r="H351" s="239">
        <f>Spielplan!$J276</f>
        <v>0</v>
      </c>
      <c r="I351" s="240">
        <f>Spielplan!$L276</f>
        <v>0</v>
      </c>
      <c r="J351" s="241" t="str">
        <f>IF(Spielplan!$M276="","",Spielplan!$M276)</f>
        <v/>
      </c>
      <c r="K351" s="242" t="str">
        <f>IF(Spielplan!$O276="","",Spielplan!$O276)</f>
        <v/>
      </c>
      <c r="U351" s="244" t="s">
        <v>446</v>
      </c>
      <c r="V351" s="245" t="str">
        <f t="shared" si="124"/>
        <v/>
      </c>
      <c r="W351" s="246" t="str">
        <f t="shared" si="125"/>
        <v/>
      </c>
      <c r="X351" s="246" t="str">
        <f t="shared" si="130"/>
        <v/>
      </c>
      <c r="Y351" s="247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8" t="str">
        <f t="shared" si="126"/>
        <v/>
      </c>
      <c r="AF351" s="249" t="str">
        <f t="shared" si="127"/>
        <v/>
      </c>
      <c r="AG351" s="250">
        <f>IF($AH351="",0,COUNTIF($AH$64:$AH351,INDEX($AH$352:$AH$639,ROW($A288))))</f>
        <v>0</v>
      </c>
      <c r="AH351" s="251" t="str">
        <f t="shared" si="129"/>
        <v/>
      </c>
    </row>
    <row r="352" spans="7:34" ht="12.75" thickTop="1" x14ac:dyDescent="0.2">
      <c r="G352" s="139" t="s">
        <v>430</v>
      </c>
      <c r="H352" s="239">
        <f>Spielplan!$J277</f>
        <v>0</v>
      </c>
      <c r="I352" s="240">
        <f>Spielplan!$L277</f>
        <v>0</v>
      </c>
      <c r="J352" s="241" t="str">
        <f>IF(Spielplan!$M277="","",Spielplan!$M277)</f>
        <v/>
      </c>
      <c r="K352" s="242" t="str">
        <f>IF(Spielplan!$O277="","",Spielplan!$O277)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 : 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52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431</v>
      </c>
      <c r="H353" s="239">
        <f>Spielplan!$J278</f>
        <v>0</v>
      </c>
      <c r="I353" s="240">
        <f>Spielplan!$L278</f>
        <v>0</v>
      </c>
      <c r="J353" s="241" t="str">
        <f>IF(Spielplan!$M278="","",Spielplan!$M278)</f>
        <v/>
      </c>
      <c r="K353" s="242" t="str">
        <f>IF(Spielplan!$O278="","",Spielplan!$O278)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 : 3</v>
      </c>
      <c r="AC353" s="169" t="str">
        <f t="shared" si="139"/>
        <v/>
      </c>
      <c r="AD353" s="215" t="str">
        <f t="shared" si="140"/>
        <v/>
      </c>
      <c r="AE353" s="253"/>
      <c r="AF353" s="240"/>
      <c r="AG353" s="240"/>
      <c r="AH353" s="217" t="str">
        <f>Z353</f>
        <v>Lok LeipzigSSV Wildbach</v>
      </c>
    </row>
    <row r="354" spans="7:34" x14ac:dyDescent="0.2">
      <c r="G354" s="139" t="s">
        <v>432</v>
      </c>
      <c r="H354" s="239">
        <f>Spielplan!$J279</f>
        <v>0</v>
      </c>
      <c r="I354" s="240">
        <f>Spielplan!$L279</f>
        <v>0</v>
      </c>
      <c r="J354" s="241" t="str">
        <f>IF(Spielplan!$M279="","",Spielplan!$M279)</f>
        <v/>
      </c>
      <c r="K354" s="242" t="str">
        <f>IF(Spielplan!$O279="","",Spielplan!$O279)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 : 3</v>
      </c>
      <c r="AC354" s="169" t="str">
        <f t="shared" si="139"/>
        <v/>
      </c>
      <c r="AD354" s="215" t="str">
        <f t="shared" si="140"/>
        <v/>
      </c>
      <c r="AE354" s="253"/>
      <c r="AF354" s="240"/>
      <c r="AG354" s="240"/>
      <c r="AH354" s="217" t="str">
        <f t="shared" ref="AH354:AH417" si="141">Z354</f>
        <v>FC BrüggeKickers Offenbach</v>
      </c>
    </row>
    <row r="355" spans="7:34" x14ac:dyDescent="0.2">
      <c r="G355" s="139" t="s">
        <v>433</v>
      </c>
      <c r="H355" s="239">
        <f>Spielplan!$J280</f>
        <v>0</v>
      </c>
      <c r="I355" s="240">
        <f>Spielplan!$L280</f>
        <v>0</v>
      </c>
      <c r="J355" s="241" t="str">
        <f>IF(Spielplan!$M280="","",Spielplan!$M280)</f>
        <v/>
      </c>
      <c r="K355" s="242" t="str">
        <f>IF(Spielplan!$O280="","",Spielplan!$O280)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 : 3</v>
      </c>
      <c r="AC355" s="169" t="str">
        <f t="shared" si="139"/>
        <v/>
      </c>
      <c r="AD355" s="215" t="str">
        <f t="shared" si="140"/>
        <v/>
      </c>
      <c r="AE355" s="253"/>
      <c r="AF355" s="240"/>
      <c r="AG355" s="240"/>
      <c r="AH355" s="217" t="str">
        <f t="shared" si="141"/>
        <v>Team D6Team D1</v>
      </c>
    </row>
    <row r="356" spans="7:34" x14ac:dyDescent="0.2">
      <c r="G356" s="139" t="s">
        <v>434</v>
      </c>
      <c r="H356" s="239">
        <f>Spielplan!$J281</f>
        <v>0</v>
      </c>
      <c r="I356" s="240">
        <f>Spielplan!$L281</f>
        <v>0</v>
      </c>
      <c r="J356" s="241" t="str">
        <f>IF(Spielplan!$M281="","",Spielplan!$M281)</f>
        <v/>
      </c>
      <c r="K356" s="242" t="str">
        <f>IF(Spielplan!$O281="","",Spielplan!$O281)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 : 3</v>
      </c>
      <c r="AC356" s="169" t="str">
        <f t="shared" si="139"/>
        <v/>
      </c>
      <c r="AD356" s="215" t="str">
        <f t="shared" si="140"/>
        <v/>
      </c>
      <c r="AE356" s="253"/>
      <c r="AF356" s="240"/>
      <c r="AG356" s="240"/>
      <c r="AH356" s="217" t="str">
        <f t="shared" si="141"/>
        <v>Team E6Team E1</v>
      </c>
    </row>
    <row r="357" spans="7:34" x14ac:dyDescent="0.2">
      <c r="G357" s="139" t="s">
        <v>435</v>
      </c>
      <c r="H357" s="239">
        <f>Spielplan!$J282</f>
        <v>0</v>
      </c>
      <c r="I357" s="240">
        <f>Spielplan!$L282</f>
        <v>0</v>
      </c>
      <c r="J357" s="241" t="str">
        <f>IF(Spielplan!$M282="","",Spielplan!$M282)</f>
        <v/>
      </c>
      <c r="K357" s="242" t="str">
        <f>IF(Spielplan!$O282="","",Spielplan!$O282)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 : 5</v>
      </c>
      <c r="AC357" s="169" t="str">
        <f t="shared" si="139"/>
        <v/>
      </c>
      <c r="AD357" s="215" t="str">
        <f t="shared" si="140"/>
        <v/>
      </c>
      <c r="AE357" s="253"/>
      <c r="AF357" s="240"/>
      <c r="AG357" s="240"/>
      <c r="AH357" s="217" t="str">
        <f t="shared" si="141"/>
        <v>Team F6Team F1</v>
      </c>
    </row>
    <row r="358" spans="7:34" x14ac:dyDescent="0.2">
      <c r="G358" s="139" t="s">
        <v>436</v>
      </c>
      <c r="H358" s="239">
        <f>Spielplan!$J283</f>
        <v>0</v>
      </c>
      <c r="I358" s="240">
        <f>Spielplan!$L283</f>
        <v>0</v>
      </c>
      <c r="J358" s="241" t="str">
        <f>IF(Spielplan!$M283="","",Spielplan!$M283)</f>
        <v/>
      </c>
      <c r="K358" s="242" t="str">
        <f>IF(Spielplan!$O283="","",Spielplan!$O283)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 : 6</v>
      </c>
      <c r="AC358" s="169" t="str">
        <f t="shared" si="139"/>
        <v/>
      </c>
      <c r="AD358" s="215" t="str">
        <f t="shared" si="140"/>
        <v/>
      </c>
      <c r="AE358" s="253"/>
      <c r="AF358" s="240"/>
      <c r="AG358" s="240"/>
      <c r="AH358" s="217" t="str">
        <f t="shared" si="141"/>
        <v>Eintracht FrankfurtBeinbruch SC</v>
      </c>
    </row>
    <row r="359" spans="7:34" x14ac:dyDescent="0.2">
      <c r="G359" s="139" t="s">
        <v>437</v>
      </c>
      <c r="H359" s="239">
        <f>Spielplan!$J284</f>
        <v>0</v>
      </c>
      <c r="I359" s="240">
        <f>Spielplan!$L284</f>
        <v>0</v>
      </c>
      <c r="J359" s="241" t="str">
        <f>IF(Spielplan!$M284="","",Spielplan!$M284)</f>
        <v/>
      </c>
      <c r="K359" s="242" t="str">
        <f>IF(Spielplan!$O284="","",Spielplan!$O284)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 : 5</v>
      </c>
      <c r="AC359" s="169" t="str">
        <f t="shared" si="139"/>
        <v/>
      </c>
      <c r="AD359" s="215" t="str">
        <f t="shared" si="140"/>
        <v/>
      </c>
      <c r="AE359" s="253"/>
      <c r="AF359" s="240"/>
      <c r="AG359" s="240"/>
      <c r="AH359" s="217" t="str">
        <f t="shared" si="141"/>
        <v>Manchester CitySC Waldbach</v>
      </c>
    </row>
    <row r="360" spans="7:34" x14ac:dyDescent="0.2">
      <c r="G360" s="139" t="s">
        <v>438</v>
      </c>
      <c r="H360" s="239">
        <f>Spielplan!$J285</f>
        <v>0</v>
      </c>
      <c r="I360" s="240">
        <f>Spielplan!$L285</f>
        <v>0</v>
      </c>
      <c r="J360" s="241" t="str">
        <f>IF(Spielplan!$M285="","",Spielplan!$M285)</f>
        <v/>
      </c>
      <c r="K360" s="242" t="str">
        <f>IF(Spielplan!$O285="","",Spielplan!$O285)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 : 4</v>
      </c>
      <c r="AC360" s="169" t="str">
        <f t="shared" si="139"/>
        <v/>
      </c>
      <c r="AD360" s="215" t="str">
        <f t="shared" si="140"/>
        <v/>
      </c>
      <c r="AE360" s="253"/>
      <c r="AF360" s="240"/>
      <c r="AG360" s="240"/>
      <c r="AH360" s="217" t="str">
        <f t="shared" si="141"/>
        <v>SSV WildeckFV Lübeck</v>
      </c>
    </row>
    <row r="361" spans="7:34" x14ac:dyDescent="0.2">
      <c r="G361" s="139" t="s">
        <v>439</v>
      </c>
      <c r="H361" s="239">
        <f>Spielplan!$J286</f>
        <v>0</v>
      </c>
      <c r="I361" s="240">
        <f>Spielplan!$L286</f>
        <v>0</v>
      </c>
      <c r="J361" s="241" t="str">
        <f>IF(Spielplan!$M286="","",Spielplan!$M286)</f>
        <v/>
      </c>
      <c r="K361" s="242" t="str">
        <f>IF(Spielplan!$O286="","",Spielplan!$O286)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 : 3</v>
      </c>
      <c r="AC361" s="169" t="str">
        <f t="shared" si="139"/>
        <v/>
      </c>
      <c r="AD361" s="215" t="str">
        <f t="shared" si="140"/>
        <v/>
      </c>
      <c r="AE361" s="253"/>
      <c r="AF361" s="240"/>
      <c r="AG361" s="240"/>
      <c r="AH361" s="217" t="str">
        <f t="shared" si="141"/>
        <v>Team D2Team D5</v>
      </c>
    </row>
    <row r="362" spans="7:34" x14ac:dyDescent="0.2">
      <c r="G362" s="139" t="s">
        <v>440</v>
      </c>
      <c r="H362" s="239">
        <f>Spielplan!$J287</f>
        <v>0</v>
      </c>
      <c r="I362" s="240">
        <f>Spielplan!$L287</f>
        <v>0</v>
      </c>
      <c r="J362" s="241" t="str">
        <f>IF(Spielplan!$M287="","",Spielplan!$M287)</f>
        <v/>
      </c>
      <c r="K362" s="242" t="str">
        <f>IF(Spielplan!$O287="","",Spielplan!$O287)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 : 5</v>
      </c>
      <c r="AC362" s="169" t="str">
        <f t="shared" si="139"/>
        <v/>
      </c>
      <c r="AD362" s="215" t="str">
        <f t="shared" si="140"/>
        <v/>
      </c>
      <c r="AE362" s="253"/>
      <c r="AF362" s="240"/>
      <c r="AG362" s="240"/>
      <c r="AH362" s="217" t="str">
        <f t="shared" si="141"/>
        <v>Team E2Team E5</v>
      </c>
    </row>
    <row r="363" spans="7:34" x14ac:dyDescent="0.2">
      <c r="G363" s="139" t="s">
        <v>441</v>
      </c>
      <c r="H363" s="239">
        <f>Spielplan!$J288</f>
        <v>0</v>
      </c>
      <c r="I363" s="240">
        <f>Spielplan!$L288</f>
        <v>0</v>
      </c>
      <c r="J363" s="241" t="str">
        <f>IF(Spielplan!$M288="","",Spielplan!$M288)</f>
        <v/>
      </c>
      <c r="K363" s="242" t="str">
        <f>IF(Spielplan!$O288="","",Spielplan!$O288)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 : 0</v>
      </c>
      <c r="AC363" s="169" t="str">
        <f t="shared" si="139"/>
        <v/>
      </c>
      <c r="AD363" s="215" t="str">
        <f t="shared" si="140"/>
        <v/>
      </c>
      <c r="AE363" s="253"/>
      <c r="AF363" s="240"/>
      <c r="AG363" s="240"/>
      <c r="AH363" s="217" t="str">
        <f t="shared" si="141"/>
        <v>Team F2Team F5</v>
      </c>
    </row>
    <row r="364" spans="7:34" x14ac:dyDescent="0.2">
      <c r="G364" s="139" t="s">
        <v>442</v>
      </c>
      <c r="H364" s="239">
        <f>Spielplan!$J289</f>
        <v>0</v>
      </c>
      <c r="I364" s="240">
        <f>Spielplan!$L289</f>
        <v>0</v>
      </c>
      <c r="J364" s="241" t="str">
        <f>IF(Spielplan!$M289="","",Spielplan!$M289)</f>
        <v/>
      </c>
      <c r="K364" s="242" t="str">
        <f>IF(Spielplan!$O289="","",Spielplan!$O289)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 : 1</v>
      </c>
      <c r="AC364" s="169" t="str">
        <f t="shared" si="139"/>
        <v/>
      </c>
      <c r="AD364" s="215" t="str">
        <f t="shared" si="140"/>
        <v/>
      </c>
      <c r="AE364" s="253"/>
      <c r="AF364" s="240"/>
      <c r="AG364" s="240"/>
      <c r="AH364" s="217" t="str">
        <f t="shared" si="141"/>
        <v>Maibach 1822 eVFC Barcelona</v>
      </c>
    </row>
    <row r="365" spans="7:34" x14ac:dyDescent="0.2">
      <c r="G365" s="139" t="s">
        <v>443</v>
      </c>
      <c r="H365" s="239">
        <f>Spielplan!$J290</f>
        <v>0</v>
      </c>
      <c r="I365" s="240">
        <f>Spielplan!$L290</f>
        <v>0</v>
      </c>
      <c r="J365" s="241" t="str">
        <f>IF(Spielplan!$M290="","",Spielplan!$M290)</f>
        <v/>
      </c>
      <c r="K365" s="242" t="str">
        <f>IF(Spielplan!$O290="","",Spielplan!$O290)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 : 2</v>
      </c>
      <c r="AC365" s="169" t="str">
        <f t="shared" si="139"/>
        <v/>
      </c>
      <c r="AD365" s="215" t="str">
        <f t="shared" si="140"/>
        <v/>
      </c>
      <c r="AE365" s="253"/>
      <c r="AF365" s="240"/>
      <c r="AG365" s="240"/>
      <c r="AH365" s="217" t="str">
        <f t="shared" si="141"/>
        <v>FC GrönlingenArsenal London</v>
      </c>
    </row>
    <row r="366" spans="7:34" x14ac:dyDescent="0.2">
      <c r="G366" s="139" t="s">
        <v>444</v>
      </c>
      <c r="H366" s="239">
        <f>Spielplan!$J291</f>
        <v>0</v>
      </c>
      <c r="I366" s="240">
        <f>Spielplan!$L291</f>
        <v>0</v>
      </c>
      <c r="J366" s="241" t="str">
        <f>IF(Spielplan!$M291="","",Spielplan!$M291)</f>
        <v/>
      </c>
      <c r="K366" s="242" t="str">
        <f>IF(Spielplan!$O291="","",Spielplan!$O291)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 : 4</v>
      </c>
      <c r="AC366" s="169" t="str">
        <f t="shared" si="139"/>
        <v/>
      </c>
      <c r="AD366" s="215" t="str">
        <f t="shared" si="140"/>
        <v/>
      </c>
      <c r="AE366" s="253"/>
      <c r="AF366" s="240"/>
      <c r="AG366" s="240"/>
      <c r="AH366" s="217" t="str">
        <f t="shared" si="141"/>
        <v>HSVBorussia Dortmund</v>
      </c>
    </row>
    <row r="367" spans="7:34" x14ac:dyDescent="0.2">
      <c r="G367" s="139" t="s">
        <v>445</v>
      </c>
      <c r="H367" s="239">
        <f>Spielplan!$J292</f>
        <v>0</v>
      </c>
      <c r="I367" s="240">
        <f>Spielplan!$L292</f>
        <v>0</v>
      </c>
      <c r="J367" s="241" t="str">
        <f>IF(Spielplan!$M292="","",Spielplan!$M292)</f>
        <v/>
      </c>
      <c r="K367" s="242" t="str">
        <f>IF(Spielplan!$O292="","",Spielplan!$O292)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 : 0</v>
      </c>
      <c r="AC367" s="169" t="str">
        <f t="shared" si="139"/>
        <v/>
      </c>
      <c r="AD367" s="215" t="str">
        <f t="shared" si="140"/>
        <v/>
      </c>
      <c r="AE367" s="253"/>
      <c r="AF367" s="240"/>
      <c r="AG367" s="240"/>
      <c r="AH367" s="217" t="str">
        <f t="shared" si="141"/>
        <v>Team D4Team D3</v>
      </c>
    </row>
    <row r="368" spans="7:34" ht="12.75" thickBot="1" x14ac:dyDescent="0.25">
      <c r="G368" s="139" t="s">
        <v>446</v>
      </c>
      <c r="H368" s="254">
        <f>Spielplan!$J293</f>
        <v>0</v>
      </c>
      <c r="I368" s="255">
        <f>Spielplan!$L293</f>
        <v>0</v>
      </c>
      <c r="J368" s="256" t="str">
        <f>IF(Spielplan!$M293="","",Spielplan!$M293)</f>
        <v/>
      </c>
      <c r="K368" s="257" t="str">
        <f>IF(Spielplan!$O293="","",Spielplan!$O293)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 : 2</v>
      </c>
      <c r="AC368" s="169" t="str">
        <f t="shared" si="139"/>
        <v/>
      </c>
      <c r="AD368" s="215" t="str">
        <f t="shared" si="140"/>
        <v/>
      </c>
      <c r="AE368" s="253"/>
      <c r="AF368" s="240"/>
      <c r="AG368" s="240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 : 3</v>
      </c>
      <c r="AC369" s="169" t="str">
        <f t="shared" si="139"/>
        <v/>
      </c>
      <c r="AD369" s="215" t="str">
        <f t="shared" si="140"/>
        <v/>
      </c>
      <c r="AE369" s="253"/>
      <c r="AF369" s="240"/>
      <c r="AG369" s="240"/>
      <c r="AH369" s="217" t="str">
        <f t="shared" si="141"/>
        <v>Team F4Team F3</v>
      </c>
    </row>
    <row r="370" spans="2:34" x14ac:dyDescent="0.2">
      <c r="B370" s="361" t="s">
        <v>165</v>
      </c>
      <c r="C370" s="361"/>
      <c r="D370" s="361"/>
      <c r="E370" s="361"/>
      <c r="F370" s="361"/>
      <c r="G370" s="361"/>
      <c r="H370" s="361"/>
      <c r="I370" s="361"/>
      <c r="J370" s="361"/>
      <c r="K370" s="36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 : 3</v>
      </c>
      <c r="AC370" s="169" t="str">
        <f t="shared" si="139"/>
        <v/>
      </c>
      <c r="AD370" s="215" t="str">
        <f t="shared" si="140"/>
        <v/>
      </c>
      <c r="AE370" s="253"/>
      <c r="AF370" s="240"/>
      <c r="AG370" s="240"/>
      <c r="AH370" s="217" t="str">
        <f t="shared" si="141"/>
        <v>1. FC RiedwaldBeinbruch SC</v>
      </c>
    </row>
    <row r="371" spans="2:34" x14ac:dyDescent="0.2">
      <c r="B371" s="361"/>
      <c r="C371" s="361"/>
      <c r="D371" s="361"/>
      <c r="E371" s="361"/>
      <c r="F371" s="361"/>
      <c r="G371" s="361"/>
      <c r="H371" s="361"/>
      <c r="I371" s="361"/>
      <c r="J371" s="361"/>
      <c r="K371" s="36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 : 3</v>
      </c>
      <c r="AC371" s="169" t="str">
        <f t="shared" si="139"/>
        <v/>
      </c>
      <c r="AD371" s="215" t="str">
        <f t="shared" si="140"/>
        <v/>
      </c>
      <c r="AE371" s="253"/>
      <c r="AF371" s="240"/>
      <c r="AG371" s="240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 : 3</v>
      </c>
      <c r="AC372" s="169" t="str">
        <f t="shared" si="139"/>
        <v/>
      </c>
      <c r="AD372" s="215" t="str">
        <f t="shared" si="140"/>
        <v/>
      </c>
      <c r="AE372" s="253"/>
      <c r="AF372" s="240"/>
      <c r="AG372" s="240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 : 3</v>
      </c>
      <c r="AC373" s="169" t="str">
        <f t="shared" si="139"/>
        <v/>
      </c>
      <c r="AD373" s="215" t="str">
        <f t="shared" si="140"/>
        <v/>
      </c>
      <c r="AE373" s="253"/>
      <c r="AF373" s="240"/>
      <c r="AG373" s="240"/>
      <c r="AH373" s="217" t="str">
        <f t="shared" si="141"/>
        <v>Team D1Team D5</v>
      </c>
    </row>
    <row r="374" spans="2:34" ht="12.75" thickTop="1" x14ac:dyDescent="0.2">
      <c r="B374" s="258" t="s">
        <v>114</v>
      </c>
      <c r="C374" s="259" t="s">
        <v>79</v>
      </c>
      <c r="D374" s="260" t="s">
        <v>112</v>
      </c>
      <c r="E374" s="260" t="s">
        <v>94</v>
      </c>
      <c r="F374" s="260" t="s">
        <v>95</v>
      </c>
      <c r="G374" s="260" t="s">
        <v>96</v>
      </c>
      <c r="H374" s="260" t="s">
        <v>127</v>
      </c>
      <c r="I374" s="260" t="s">
        <v>116</v>
      </c>
      <c r="J374" s="260" t="s">
        <v>113</v>
      </c>
      <c r="K374" s="261" t="s">
        <v>97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 : 5</v>
      </c>
      <c r="AC374" s="169" t="str">
        <f t="shared" si="139"/>
        <v/>
      </c>
      <c r="AD374" s="215" t="str">
        <f t="shared" si="140"/>
        <v/>
      </c>
      <c r="AE374" s="253"/>
      <c r="AF374" s="240"/>
      <c r="AG374" s="240"/>
      <c r="AH374" s="217" t="str">
        <f t="shared" si="141"/>
        <v>Team E1Team E5</v>
      </c>
    </row>
    <row r="375" spans="2:34" x14ac:dyDescent="0.2">
      <c r="B375" s="262">
        <f>IF($C375="","",IF($K$13=0,"",1))</f>
        <v>1</v>
      </c>
      <c r="C375" s="169" t="str">
        <f t="shared" ref="C375:C383" si="142">IF($F$13&lt;3,"",IF($K$13=0,$R64,VLOOKUP(B4,$C$4:$N$12,4,0)))</f>
        <v>Team D2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3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1</v>
      </c>
      <c r="H375" s="138">
        <f t="shared" ref="H375:H383" si="147">IF(OR($K$13=0,$C375=""),"",VLOOKUP(B375,$C$4:$N$12,5,0))</f>
        <v>18</v>
      </c>
      <c r="I375" s="138">
        <f t="shared" ref="I375:I383" si="148">IF(OR($K$13=0,$C375=""),"",VLOOKUP(B375,$C$4:$N$12,6,0))</f>
        <v>8</v>
      </c>
      <c r="J375" s="138">
        <f t="shared" ref="J375:J383" si="149">IF(OR($K$13=0,$C375=""),"",H375-I375)</f>
        <v>10</v>
      </c>
      <c r="K375" s="263">
        <f t="shared" ref="K375:K383" si="150">IF(OR($K$13=0,$C375=""),"",VLOOKUP(B375,$C$4:$N$12,8,0))</f>
        <v>10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 : 6</v>
      </c>
      <c r="AC375" s="169" t="str">
        <f t="shared" si="139"/>
        <v/>
      </c>
      <c r="AD375" s="215" t="str">
        <f t="shared" si="140"/>
        <v/>
      </c>
      <c r="AE375" s="253"/>
      <c r="AF375" s="240"/>
      <c r="AG375" s="240"/>
      <c r="AH375" s="217" t="str">
        <f t="shared" si="141"/>
        <v>Team F1Team F5</v>
      </c>
    </row>
    <row r="376" spans="2:34" x14ac:dyDescent="0.2">
      <c r="B376" s="262">
        <f>IF($C376="","",IF($K$13=0,"",IF(VLOOKUP($B5,$C$4:$E$12,3,0)=MAX($B$375:$B375),VLOOKUP($B5,$C$4:$E$12,3,0),$B5)))</f>
        <v>2</v>
      </c>
      <c r="C376" s="169" t="str">
        <f t="shared" si="142"/>
        <v>Team D1</v>
      </c>
      <c r="D376" s="138">
        <f t="shared" si="143"/>
        <v>5</v>
      </c>
      <c r="E376" s="138">
        <f t="shared" si="144"/>
        <v>2</v>
      </c>
      <c r="F376" s="138">
        <f t="shared" si="145"/>
        <v>2</v>
      </c>
      <c r="G376" s="138">
        <f t="shared" si="146"/>
        <v>1</v>
      </c>
      <c r="H376" s="138">
        <f t="shared" si="147"/>
        <v>14</v>
      </c>
      <c r="I376" s="138">
        <f t="shared" si="148"/>
        <v>13</v>
      </c>
      <c r="J376" s="138">
        <f t="shared" si="149"/>
        <v>1</v>
      </c>
      <c r="K376" s="263">
        <f t="shared" si="150"/>
        <v>8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 : 5</v>
      </c>
      <c r="AC376" s="169" t="str">
        <f t="shared" si="139"/>
        <v/>
      </c>
      <c r="AD376" s="215" t="str">
        <f t="shared" si="140"/>
        <v/>
      </c>
      <c r="AE376" s="253"/>
      <c r="AF376" s="240"/>
      <c r="AG376" s="240"/>
      <c r="AH376" s="217" t="str">
        <f t="shared" si="141"/>
        <v>FV ZahnschmerzenMaibach 1822 eV</v>
      </c>
    </row>
    <row r="377" spans="2:34" x14ac:dyDescent="0.2">
      <c r="B377" s="262">
        <f>IF($C377="","",IF($K$13=0,"",IF(VLOOKUP($B6,$C$4:$E$12,3,0)=MAX($B$375:$B376),VLOOKUP($B6,$C$4:$E$12,3,0),$B6)))</f>
        <v>3</v>
      </c>
      <c r="C377" s="169" t="str">
        <f t="shared" si="142"/>
        <v>Team D4</v>
      </c>
      <c r="D377" s="138">
        <f t="shared" si="143"/>
        <v>5</v>
      </c>
      <c r="E377" s="138">
        <f t="shared" si="144"/>
        <v>2</v>
      </c>
      <c r="F377" s="138">
        <f t="shared" si="145"/>
        <v>1</v>
      </c>
      <c r="G377" s="138">
        <f t="shared" si="146"/>
        <v>2</v>
      </c>
      <c r="H377" s="138">
        <f t="shared" si="147"/>
        <v>15</v>
      </c>
      <c r="I377" s="138">
        <f t="shared" si="148"/>
        <v>11</v>
      </c>
      <c r="J377" s="138">
        <f t="shared" si="149"/>
        <v>4</v>
      </c>
      <c r="K377" s="263">
        <f t="shared" si="150"/>
        <v>7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 : 4</v>
      </c>
      <c r="AC377" s="169" t="str">
        <f t="shared" si="139"/>
        <v/>
      </c>
      <c r="AD377" s="215" t="str">
        <f t="shared" si="140"/>
        <v/>
      </c>
      <c r="AE377" s="253"/>
      <c r="AF377" s="240"/>
      <c r="AG377" s="240"/>
      <c r="AH377" s="217" t="str">
        <f t="shared" si="141"/>
        <v>Lok LeipzigFC Grönlingen</v>
      </c>
    </row>
    <row r="378" spans="2:34" x14ac:dyDescent="0.2">
      <c r="B378" s="262">
        <f>IF($C378="","",IF($K$13=0,"",IF(VLOOKUP($B7,$C$4:$E$12,3,0)=MAX($B$375:$B377),VLOOKUP($B7,$C$4:$E$12,3,0),$B7)))</f>
        <v>4</v>
      </c>
      <c r="C378" s="169" t="str">
        <f t="shared" si="142"/>
        <v>Team D5</v>
      </c>
      <c r="D378" s="138">
        <f t="shared" si="143"/>
        <v>5</v>
      </c>
      <c r="E378" s="138">
        <f t="shared" si="144"/>
        <v>1</v>
      </c>
      <c r="F378" s="138">
        <f t="shared" si="145"/>
        <v>3</v>
      </c>
      <c r="G378" s="138">
        <f t="shared" si="146"/>
        <v>1</v>
      </c>
      <c r="H378" s="138">
        <f t="shared" si="147"/>
        <v>10</v>
      </c>
      <c r="I378" s="138">
        <f t="shared" si="148"/>
        <v>10</v>
      </c>
      <c r="J378" s="138">
        <f t="shared" si="149"/>
        <v>0</v>
      </c>
      <c r="K378" s="263">
        <f t="shared" si="150"/>
        <v>6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 : 3</v>
      </c>
      <c r="AC378" s="169" t="str">
        <f t="shared" si="139"/>
        <v/>
      </c>
      <c r="AD378" s="215" t="str">
        <f t="shared" si="140"/>
        <v/>
      </c>
      <c r="AE378" s="253"/>
      <c r="AF378" s="240"/>
      <c r="AG378" s="240"/>
      <c r="AH378" s="217" t="str">
        <f t="shared" si="141"/>
        <v>FC BrüggeHSV</v>
      </c>
    </row>
    <row r="379" spans="2:34" x14ac:dyDescent="0.2">
      <c r="B379" s="262">
        <f>IF($C379="","",IF($K$13=0,"",IF(VLOOKUP($B8,$C$4:$E$12,3,0)=MAX($B$375:$B378),VLOOKUP($B8,$C$4:$E$12,3,0),$B8)))</f>
        <v>5</v>
      </c>
      <c r="C379" s="169" t="str">
        <f t="shared" si="142"/>
        <v>Team D3</v>
      </c>
      <c r="D379" s="138">
        <f t="shared" si="143"/>
        <v>5</v>
      </c>
      <c r="E379" s="138">
        <f t="shared" si="144"/>
        <v>1</v>
      </c>
      <c r="F379" s="138">
        <f t="shared" si="145"/>
        <v>2</v>
      </c>
      <c r="G379" s="138">
        <f t="shared" si="146"/>
        <v>2</v>
      </c>
      <c r="H379" s="138">
        <f t="shared" si="147"/>
        <v>9</v>
      </c>
      <c r="I379" s="138">
        <f t="shared" si="148"/>
        <v>16</v>
      </c>
      <c r="J379" s="138">
        <f t="shared" si="149"/>
        <v>-7</v>
      </c>
      <c r="K379" s="263">
        <f t="shared" si="150"/>
        <v>5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 : 5</v>
      </c>
      <c r="AC379" s="169" t="str">
        <f t="shared" si="139"/>
        <v/>
      </c>
      <c r="AD379" s="215" t="str">
        <f t="shared" si="140"/>
        <v/>
      </c>
      <c r="AE379" s="253"/>
      <c r="AF379" s="240"/>
      <c r="AG379" s="240"/>
      <c r="AH379" s="217" t="str">
        <f t="shared" si="141"/>
        <v>Team D6Team D4</v>
      </c>
    </row>
    <row r="380" spans="2:34" x14ac:dyDescent="0.2">
      <c r="B380" s="262">
        <f>IF($C380="","",IF($K$13=0,"",IF(VLOOKUP($B9,$C$4:$E$12,3,0)=MAX($B$375:$B379),VLOOKUP($B9,$C$4:$E$12,3,0),$B9)))</f>
        <v>6</v>
      </c>
      <c r="C380" s="169" t="str">
        <f t="shared" si="142"/>
        <v>Team D6</v>
      </c>
      <c r="D380" s="138">
        <f t="shared" si="143"/>
        <v>5</v>
      </c>
      <c r="E380" s="138">
        <f t="shared" si="144"/>
        <v>1</v>
      </c>
      <c r="F380" s="138">
        <f t="shared" si="145"/>
        <v>1</v>
      </c>
      <c r="G380" s="138">
        <f t="shared" si="146"/>
        <v>3</v>
      </c>
      <c r="H380" s="138">
        <f t="shared" si="147"/>
        <v>9</v>
      </c>
      <c r="I380" s="138">
        <f t="shared" si="148"/>
        <v>17</v>
      </c>
      <c r="J380" s="138">
        <f t="shared" si="149"/>
        <v>-8</v>
      </c>
      <c r="K380" s="263">
        <f t="shared" si="150"/>
        <v>4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 : 0</v>
      </c>
      <c r="AC380" s="169" t="str">
        <f t="shared" si="139"/>
        <v/>
      </c>
      <c r="AD380" s="215" t="str">
        <f t="shared" si="140"/>
        <v/>
      </c>
      <c r="AE380" s="253"/>
      <c r="AF380" s="240"/>
      <c r="AG380" s="240"/>
      <c r="AH380" s="217" t="str">
        <f t="shared" si="141"/>
        <v>Team E6Team E4</v>
      </c>
    </row>
    <row r="381" spans="2:34" x14ac:dyDescent="0.2">
      <c r="B381" s="262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63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 : 1</v>
      </c>
      <c r="AC381" s="169" t="str">
        <f t="shared" si="139"/>
        <v/>
      </c>
      <c r="AD381" s="215" t="str">
        <f t="shared" si="140"/>
        <v/>
      </c>
      <c r="AE381" s="253"/>
      <c r="AF381" s="240"/>
      <c r="AG381" s="240"/>
      <c r="AH381" s="217" t="str">
        <f t="shared" si="141"/>
        <v>Team F6Team F4</v>
      </c>
    </row>
    <row r="382" spans="2:34" x14ac:dyDescent="0.2">
      <c r="B382" s="262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63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 : 2</v>
      </c>
      <c r="AC382" s="169" t="str">
        <f t="shared" si="139"/>
        <v/>
      </c>
      <c r="AD382" s="215" t="str">
        <f t="shared" si="140"/>
        <v/>
      </c>
      <c r="AE382" s="253"/>
      <c r="AF382" s="240"/>
      <c r="AG382" s="240"/>
      <c r="AH382" s="217" t="str">
        <f t="shared" si="141"/>
        <v>FC BarcelonaEintracht Frankfurt</v>
      </c>
    </row>
    <row r="383" spans="2:34" ht="12.75" thickBot="1" x14ac:dyDescent="0.25">
      <c r="B383" s="264" t="str">
        <f>IF($C383="","",IF($K$13=0,"",IF(VLOOKUP($B12,$C$4:$E$12,3,0)=MAX($B$375:$B382),VLOOKUP($B12,$C$4:$E$12,3,0),$B12)))</f>
        <v/>
      </c>
      <c r="C383" s="265" t="str">
        <f t="shared" si="142"/>
        <v/>
      </c>
      <c r="D383" s="266" t="str">
        <f t="shared" si="143"/>
        <v/>
      </c>
      <c r="E383" s="266" t="str">
        <f t="shared" si="144"/>
        <v/>
      </c>
      <c r="F383" s="266" t="str">
        <f t="shared" si="145"/>
        <v/>
      </c>
      <c r="G383" s="266" t="str">
        <f t="shared" si="146"/>
        <v/>
      </c>
      <c r="H383" s="266" t="str">
        <f t="shared" si="147"/>
        <v/>
      </c>
      <c r="I383" s="266" t="str">
        <f t="shared" si="148"/>
        <v/>
      </c>
      <c r="J383" s="266" t="str">
        <f t="shared" si="149"/>
        <v/>
      </c>
      <c r="K383" s="267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 : 4</v>
      </c>
      <c r="AC383" s="169" t="str">
        <f t="shared" si="139"/>
        <v/>
      </c>
      <c r="AD383" s="215" t="str">
        <f t="shared" si="140"/>
        <v/>
      </c>
      <c r="AE383" s="253"/>
      <c r="AF383" s="240"/>
      <c r="AG383" s="240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 : 0</v>
      </c>
      <c r="AC384" s="169" t="str">
        <f t="shared" si="139"/>
        <v/>
      </c>
      <c r="AD384" s="215" t="str">
        <f t="shared" si="140"/>
        <v/>
      </c>
      <c r="AE384" s="253"/>
      <c r="AF384" s="240"/>
      <c r="AG384" s="240"/>
      <c r="AH384" s="217" t="str">
        <f t="shared" si="141"/>
        <v>Borussia DortmundSSV Wildeck</v>
      </c>
    </row>
    <row r="385" spans="2:34" ht="12" customHeight="1" x14ac:dyDescent="0.2">
      <c r="B385" s="268"/>
      <c r="C385" s="269"/>
      <c r="D385" s="270"/>
      <c r="E385" s="269"/>
      <c r="F385" s="268"/>
      <c r="G385" s="268"/>
      <c r="H385" s="268"/>
      <c r="I385" s="268"/>
      <c r="J385" s="268"/>
      <c r="K385" s="268"/>
      <c r="L385" s="268"/>
      <c r="M385" s="268"/>
      <c r="N385" s="268"/>
      <c r="O385" s="268"/>
      <c r="P385" s="268"/>
      <c r="Q385" s="268"/>
      <c r="R385" s="268"/>
      <c r="S385" s="268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 : 2</v>
      </c>
      <c r="AC385" s="169" t="str">
        <f t="shared" si="139"/>
        <v/>
      </c>
      <c r="AD385" s="215" t="str">
        <f t="shared" si="140"/>
        <v/>
      </c>
      <c r="AE385" s="253"/>
      <c r="AF385" s="240"/>
      <c r="AG385" s="240"/>
      <c r="AH385" s="217" t="str">
        <f t="shared" si="141"/>
        <v>Team D3Team D2</v>
      </c>
    </row>
    <row r="386" spans="2:34" ht="12" customHeight="1" thickBot="1" x14ac:dyDescent="0.25">
      <c r="B386" s="362" t="s">
        <v>139</v>
      </c>
      <c r="C386" s="362"/>
      <c r="D386" s="271"/>
      <c r="E386" s="271"/>
      <c r="F386" s="271"/>
      <c r="G386" s="271"/>
      <c r="H386" s="271"/>
      <c r="I386" s="271"/>
      <c r="J386" s="271"/>
      <c r="K386" s="362" t="s">
        <v>140</v>
      </c>
      <c r="L386" s="362"/>
      <c r="M386" s="271"/>
      <c r="N386" s="271"/>
      <c r="O386" s="271"/>
      <c r="P386" s="271"/>
      <c r="Q386" s="271"/>
      <c r="R386" s="271"/>
      <c r="S386" s="271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 : 3</v>
      </c>
      <c r="AC386" s="169" t="str">
        <f t="shared" si="139"/>
        <v/>
      </c>
      <c r="AD386" s="215" t="str">
        <f t="shared" si="140"/>
        <v/>
      </c>
      <c r="AE386" s="253"/>
      <c r="AF386" s="240"/>
      <c r="AG386" s="240"/>
      <c r="AH386" s="217" t="str">
        <f t="shared" si="141"/>
        <v>Team E3Team E2</v>
      </c>
    </row>
    <row r="387" spans="2:34" ht="12.75" thickTop="1" x14ac:dyDescent="0.2">
      <c r="B387" s="272" t="str">
        <f>LEFT($C$375,$J$74)</f>
        <v>Team D</v>
      </c>
      <c r="C387" s="260" t="str">
        <f>LEFT($C$376,$J$74)</f>
        <v>Team D</v>
      </c>
      <c r="D387" s="260" t="str">
        <f>LEFT($C$377,$J$74)</f>
        <v>Team D</v>
      </c>
      <c r="E387" s="260" t="str">
        <f>LEFT($C$378,$J$74)</f>
        <v>Team D</v>
      </c>
      <c r="F387" s="260" t="str">
        <f>LEFT($C$379,$J$74)</f>
        <v>Team D</v>
      </c>
      <c r="G387" s="260" t="str">
        <f>LEFT($C$380,$J$74)</f>
        <v>Team D</v>
      </c>
      <c r="H387" s="260" t="str">
        <f>LEFT($C$381,$J$74)</f>
        <v/>
      </c>
      <c r="I387" s="260" t="str">
        <f>LEFT($C$382,$J$74)</f>
        <v/>
      </c>
      <c r="J387" s="273" t="str">
        <f>LEFT($C$383,$J$74)</f>
        <v/>
      </c>
      <c r="K387" s="272" t="str">
        <f>LEFT($C$375,$J$74)</f>
        <v>Team D</v>
      </c>
      <c r="L387" s="260" t="str">
        <f>LEFT($C$376,$J$74)</f>
        <v>Team D</v>
      </c>
      <c r="M387" s="260" t="str">
        <f>LEFT($C$377,$J$74)</f>
        <v>Team D</v>
      </c>
      <c r="N387" s="260" t="str">
        <f>LEFT($C$378,$J$74)</f>
        <v>Team D</v>
      </c>
      <c r="O387" s="260" t="str">
        <f>LEFT($C$379,$J$74)</f>
        <v>Team D</v>
      </c>
      <c r="P387" s="260" t="str">
        <f>LEFT($C$380,$J$74)</f>
        <v>Team D</v>
      </c>
      <c r="Q387" s="260" t="str">
        <f>LEFT($C$381,$J$74)</f>
        <v/>
      </c>
      <c r="R387" s="260" t="str">
        <f>LEFT($C$382,$J$74)</f>
        <v/>
      </c>
      <c r="S387" s="261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 : 0</v>
      </c>
      <c r="AC387" s="169" t="str">
        <f t="shared" si="139"/>
        <v/>
      </c>
      <c r="AD387" s="215" t="str">
        <f t="shared" si="140"/>
        <v/>
      </c>
      <c r="AE387" s="253"/>
      <c r="AF387" s="240"/>
      <c r="AG387" s="240"/>
      <c r="AH387" s="217" t="str">
        <f t="shared" si="141"/>
        <v>Team F3Team F2</v>
      </c>
    </row>
    <row r="388" spans="2:34" x14ac:dyDescent="0.2">
      <c r="B388" s="274" t="str">
        <f>""</f>
        <v/>
      </c>
      <c r="C388" s="138" t="str">
        <f>IFERROR(VLOOKUP($C375&amp;$C$376,$Z$64:$AB$639,3,0),"")</f>
        <v>5 : 2</v>
      </c>
      <c r="D388" s="138" t="str">
        <f>IFERROR(VLOOKUP($C375&amp;$C$377,$Z$64:$AB$639,3,0),"")</f>
        <v>5 : 1</v>
      </c>
      <c r="E388" s="138" t="str">
        <f>IFERROR(VLOOKUP($C375&amp;$C$378,$Z$64:$AB$639,3,0),"")</f>
        <v>0 : 3</v>
      </c>
      <c r="F388" s="138" t="str">
        <f>IFERROR(VLOOKUP($C375&amp;$C$379,$Z$64:$AB$639,3,0),"")</f>
        <v>2 : 2</v>
      </c>
      <c r="G388" s="138" t="str">
        <f>IFERROR(VLOOKUP($C375&amp;$C$380,$Z$64:$AB$639,3,0),"")</f>
        <v>6 : 0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74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5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 : 3</v>
      </c>
      <c r="AC388" s="169" t="str">
        <f t="shared" si="139"/>
        <v/>
      </c>
      <c r="AD388" s="215" t="str">
        <f t="shared" si="140"/>
        <v/>
      </c>
      <c r="AE388" s="253"/>
      <c r="AF388" s="240"/>
      <c r="AG388" s="240"/>
      <c r="AH388" s="217" t="str">
        <f t="shared" si="141"/>
        <v>Maibach 1822 eV1. FC Riedwald</v>
      </c>
    </row>
    <row r="389" spans="2:34" x14ac:dyDescent="0.2">
      <c r="B389" s="262" t="str">
        <f t="shared" ref="B389:B396" si="157">IFERROR(VLOOKUP($C376&amp;$C$375,$Z$64:$AB$639,3,0),"")</f>
        <v>2 : 5</v>
      </c>
      <c r="C389" s="276" t="str">
        <f>""</f>
        <v/>
      </c>
      <c r="D389" s="138" t="str">
        <f>IFERROR(VLOOKUP($C376&amp;$C$377,$Z$64:$AB$639,3,0),"")</f>
        <v>3 : 1</v>
      </c>
      <c r="E389" s="138" t="str">
        <f>IFERROR(VLOOKUP($C376&amp;$C$378,$Z$64:$AB$639,3,0),"")</f>
        <v>3 : 3</v>
      </c>
      <c r="F389" s="138" t="str">
        <f>IFERROR(VLOOKUP($C376&amp;$C$379,$Z$64:$AB$639,3,0),"")</f>
        <v>3 : 3</v>
      </c>
      <c r="G389" s="138" t="str">
        <f>IFERROR(VLOOKUP($C376&amp;$C$380,$Z$64:$AB$639,3,0),"")</f>
        <v>3 : 1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62" t="str">
        <f t="shared" ref="K389:K396" si="158">IFERROR(VLOOKUP($C376&amp;$C$375,$AC$64:$AD$639,2,0),"")</f>
        <v/>
      </c>
      <c r="L389" s="276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5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 : 3</v>
      </c>
      <c r="AC389" s="169" t="str">
        <f t="shared" si="139"/>
        <v/>
      </c>
      <c r="AD389" s="215" t="str">
        <f t="shared" si="140"/>
        <v/>
      </c>
      <c r="AE389" s="253"/>
      <c r="AF389" s="240"/>
      <c r="AG389" s="240"/>
      <c r="AH389" s="217" t="str">
        <f t="shared" si="141"/>
        <v>FC GrönlingenSSV Wildbach</v>
      </c>
    </row>
    <row r="390" spans="2:34" x14ac:dyDescent="0.2">
      <c r="B390" s="262" t="str">
        <f t="shared" si="157"/>
        <v>1 : 5</v>
      </c>
      <c r="C390" s="138" t="str">
        <f t="shared" ref="C390:C396" si="159">IFERROR(VLOOKUP($C377&amp;$C$376,$Z$64:$AB$639,3,0),"")</f>
        <v>1 : 3</v>
      </c>
      <c r="D390" s="276" t="str">
        <f>""</f>
        <v/>
      </c>
      <c r="E390" s="138" t="str">
        <f>IFERROR(VLOOKUP($C377&amp;$C$378,$Z$64:$AB$639,3,0),"")</f>
        <v>2 : 2</v>
      </c>
      <c r="F390" s="138" t="str">
        <f>IFERROR(VLOOKUP($C377&amp;$C$379,$Z$64:$AB$639,3,0),"")</f>
        <v>6 : 0</v>
      </c>
      <c r="G390" s="138" t="str">
        <f>IFERROR(VLOOKUP($C377&amp;$C$380,$Z$64:$AB$639,3,0),"")</f>
        <v>5 : 1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62" t="str">
        <f t="shared" si="158"/>
        <v/>
      </c>
      <c r="L390" s="138" t="str">
        <f t="shared" ref="L390:L396" si="160">IFERROR(VLOOKUP($C377&amp;$C$376,$AC$64:$AD$639,2,0),"")</f>
        <v/>
      </c>
      <c r="M390" s="276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5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 : 3</v>
      </c>
      <c r="AC390" s="169" t="str">
        <f t="shared" si="139"/>
        <v/>
      </c>
      <c r="AD390" s="215" t="str">
        <f t="shared" si="140"/>
        <v/>
      </c>
      <c r="AE390" s="253"/>
      <c r="AF390" s="240"/>
      <c r="AG390" s="240"/>
      <c r="AH390" s="217" t="str">
        <f t="shared" si="141"/>
        <v>HSVKickers Offenbach</v>
      </c>
    </row>
    <row r="391" spans="2:34" x14ac:dyDescent="0.2">
      <c r="B391" s="262" t="str">
        <f t="shared" si="157"/>
        <v>3 : 0</v>
      </c>
      <c r="C391" s="138" t="str">
        <f t="shared" si="159"/>
        <v>3 : 3</v>
      </c>
      <c r="D391" s="277" t="str">
        <f t="shared" ref="D391:D396" si="161">IFERROR(VLOOKUP($C378&amp;$C$377,$Z$64:$AB$639,3,0),"")</f>
        <v>2 : 2</v>
      </c>
      <c r="E391" s="276" t="str">
        <f>""</f>
        <v/>
      </c>
      <c r="F391" s="138" t="str">
        <f>IFERROR(VLOOKUP($C378&amp;$C$379,$Z$64:$AB$639,3,0),"")</f>
        <v>0 : 3</v>
      </c>
      <c r="G391" s="138" t="str">
        <f>IFERROR(VLOOKUP($C378&amp;$C$380,$Z$64:$AB$639,3,0),"")</f>
        <v>2 : 2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62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6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5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 : 3</v>
      </c>
      <c r="AC391" s="169" t="str">
        <f t="shared" si="139"/>
        <v/>
      </c>
      <c r="AD391" s="215" t="str">
        <f t="shared" si="140"/>
        <v/>
      </c>
      <c r="AE391" s="253"/>
      <c r="AF391" s="240"/>
      <c r="AG391" s="240"/>
      <c r="AH391" s="217" t="str">
        <f t="shared" si="141"/>
        <v>Team D4Team D1</v>
      </c>
    </row>
    <row r="392" spans="2:34" x14ac:dyDescent="0.2">
      <c r="B392" s="262" t="str">
        <f t="shared" si="157"/>
        <v>2 : 2</v>
      </c>
      <c r="C392" s="138" t="str">
        <f t="shared" si="159"/>
        <v>3 : 3</v>
      </c>
      <c r="D392" s="138" t="str">
        <f t="shared" si="161"/>
        <v>0 : 6</v>
      </c>
      <c r="E392" s="138" t="str">
        <f>IFERROR(VLOOKUP($C379&amp;$C$378,$Z$64:$AB$639,3,0),"")</f>
        <v>3 : 0</v>
      </c>
      <c r="F392" s="276" t="str">
        <f>""</f>
        <v/>
      </c>
      <c r="G392" s="138" t="str">
        <f>IFERROR(VLOOKUP($C379&amp;$C$380,$Z$64:$AB$639,3,0),"")</f>
        <v>1 : 5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62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6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5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 : 3</v>
      </c>
      <c r="AC392" s="169" t="str">
        <f t="shared" si="139"/>
        <v/>
      </c>
      <c r="AD392" s="215" t="str">
        <f t="shared" si="140"/>
        <v/>
      </c>
      <c r="AE392" s="253"/>
      <c r="AF392" s="240"/>
      <c r="AG392" s="240"/>
      <c r="AH392" s="217" t="str">
        <f t="shared" si="141"/>
        <v>Team E4Team E1</v>
      </c>
    </row>
    <row r="393" spans="2:34" x14ac:dyDescent="0.2">
      <c r="B393" s="262" t="str">
        <f t="shared" si="157"/>
        <v>0 : 6</v>
      </c>
      <c r="C393" s="138" t="str">
        <f t="shared" si="159"/>
        <v>1 : 3</v>
      </c>
      <c r="D393" s="138" t="str">
        <f t="shared" si="161"/>
        <v>1 : 5</v>
      </c>
      <c r="E393" s="138" t="str">
        <f>IFERROR(VLOOKUP($C380&amp;$C$378,$Z$64:$AB$639,3,0),"")</f>
        <v>2 : 2</v>
      </c>
      <c r="F393" s="138" t="str">
        <f>IFERROR(VLOOKUP($C380&amp;$C$379,$Z$64:$AB$639,3,0),"")</f>
        <v>5 : 1</v>
      </c>
      <c r="G393" s="276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62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6" t="str">
        <f>""</f>
        <v/>
      </c>
      <c r="Q393" s="138" t="str">
        <f t="shared" si="154"/>
        <v/>
      </c>
      <c r="R393" s="138" t="str">
        <f t="shared" si="155"/>
        <v/>
      </c>
      <c r="S393" s="275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 : 5</v>
      </c>
      <c r="AC393" s="169" t="str">
        <f t="shared" si="139"/>
        <v/>
      </c>
      <c r="AD393" s="215" t="str">
        <f t="shared" si="140"/>
        <v/>
      </c>
      <c r="AE393" s="253"/>
      <c r="AF393" s="240"/>
      <c r="AG393" s="240"/>
      <c r="AH393" s="217" t="str">
        <f t="shared" si="141"/>
        <v>Team F4Team F1</v>
      </c>
    </row>
    <row r="394" spans="2:34" x14ac:dyDescent="0.2">
      <c r="B394" s="262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6" t="str">
        <f>""</f>
        <v/>
      </c>
      <c r="I394" s="138" t="str">
        <f t="shared" si="152"/>
        <v/>
      </c>
      <c r="J394" s="215" t="str">
        <f t="shared" si="153"/>
        <v/>
      </c>
      <c r="K394" s="262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6" t="str">
        <f>""</f>
        <v/>
      </c>
      <c r="R394" s="138" t="str">
        <f t="shared" si="155"/>
        <v/>
      </c>
      <c r="S394" s="275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 : 6</v>
      </c>
      <c r="AC394" s="169" t="str">
        <f t="shared" si="139"/>
        <v/>
      </c>
      <c r="AD394" s="215" t="str">
        <f t="shared" si="140"/>
        <v/>
      </c>
      <c r="AE394" s="253"/>
      <c r="AF394" s="240"/>
      <c r="AG394" s="240"/>
      <c r="AH394" s="217" t="str">
        <f t="shared" si="141"/>
        <v>Beinbruch SCFC Barcelona</v>
      </c>
    </row>
    <row r="395" spans="2:34" x14ac:dyDescent="0.2">
      <c r="B395" s="262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6" t="str">
        <f>""</f>
        <v/>
      </c>
      <c r="J395" s="215" t="str">
        <f t="shared" si="153"/>
        <v/>
      </c>
      <c r="K395" s="262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6" t="str">
        <f>""</f>
        <v/>
      </c>
      <c r="S395" s="275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 : 5</v>
      </c>
      <c r="AC395" s="169" t="str">
        <f t="shared" si="139"/>
        <v/>
      </c>
      <c r="AD395" s="215" t="str">
        <f t="shared" si="140"/>
        <v/>
      </c>
      <c r="AE395" s="253"/>
      <c r="AF395" s="240"/>
      <c r="AG395" s="240"/>
      <c r="AH395" s="217" t="str">
        <f t="shared" si="141"/>
        <v>SC WaldbachArsenal London</v>
      </c>
    </row>
    <row r="396" spans="2:34" ht="12.75" thickBot="1" x14ac:dyDescent="0.25">
      <c r="B396" s="264" t="str">
        <f t="shared" si="157"/>
        <v/>
      </c>
      <c r="C396" s="266" t="str">
        <f t="shared" si="159"/>
        <v/>
      </c>
      <c r="D396" s="266" t="str">
        <f t="shared" si="161"/>
        <v/>
      </c>
      <c r="E396" s="266" t="str">
        <f>IFERROR(VLOOKUP($C383&amp;$C$378,$Z$64:$AB$639,3,0),"")</f>
        <v/>
      </c>
      <c r="F396" s="266" t="str">
        <f>IFERROR(VLOOKUP($C383&amp;$C$379,$Z$64:$AB$639,3,0),"")</f>
        <v/>
      </c>
      <c r="G396" s="266" t="str">
        <f>IFERROR(VLOOKUP($C383&amp;$C$380,$Z$64:$AB$639,3,0),"")</f>
        <v/>
      </c>
      <c r="H396" s="266" t="str">
        <f>IFERROR(VLOOKUP($C383&amp;$C$381,$Z$64:$AB$639,3,0),"")</f>
        <v/>
      </c>
      <c r="I396" s="266" t="str">
        <f>IFERROR(VLOOKUP($C383&amp;$C$382,$Z$64:$AB$639,3,0),"")</f>
        <v/>
      </c>
      <c r="J396" s="278" t="str">
        <f>""</f>
        <v/>
      </c>
      <c r="K396" s="264" t="str">
        <f t="shared" si="158"/>
        <v/>
      </c>
      <c r="L396" s="266" t="str">
        <f t="shared" si="160"/>
        <v/>
      </c>
      <c r="M396" s="266" t="str">
        <f t="shared" si="162"/>
        <v/>
      </c>
      <c r="N396" s="266" t="str">
        <f>IFERROR(VLOOKUP($C383&amp;$C$378,$AC$64:$AD$639,2,0),"")</f>
        <v/>
      </c>
      <c r="O396" s="266" t="str">
        <f>IFERROR(VLOOKUP($C383&amp;$C$379,$AC$64:$AD$639,2,0),"")</f>
        <v/>
      </c>
      <c r="P396" s="266" t="str">
        <f>IFERROR(VLOOKUP($C383&amp;$C$380,$AC$64:$AD$639,2,0),"")</f>
        <v/>
      </c>
      <c r="Q396" s="266" t="str">
        <f>IFERROR(VLOOKUP($C383&amp;$C$381,$AC$64:$AD$639,2,0),"")</f>
        <v/>
      </c>
      <c r="R396" s="266" t="str">
        <f>IFERROR(VLOOKUP($C383&amp;$C$382,$AC$64:$AD$639,2,0),"")</f>
        <v/>
      </c>
      <c r="S396" s="279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 : 4</v>
      </c>
      <c r="AC396" s="169" t="str">
        <f t="shared" si="139"/>
        <v/>
      </c>
      <c r="AD396" s="215" t="str">
        <f t="shared" si="140"/>
        <v/>
      </c>
      <c r="AE396" s="253"/>
      <c r="AF396" s="240"/>
      <c r="AG396" s="240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 : 3</v>
      </c>
      <c r="AC397" s="169" t="str">
        <f t="shared" si="139"/>
        <v/>
      </c>
      <c r="AD397" s="215" t="str">
        <f t="shared" si="140"/>
        <v/>
      </c>
      <c r="AE397" s="253"/>
      <c r="AF397" s="240"/>
      <c r="AG397" s="240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 : 5</v>
      </c>
      <c r="AC398" s="169" t="str">
        <f t="shared" si="139"/>
        <v/>
      </c>
      <c r="AD398" s="215" t="str">
        <f t="shared" si="140"/>
        <v/>
      </c>
      <c r="AE398" s="253"/>
      <c r="AF398" s="240"/>
      <c r="AG398" s="240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 : 0</v>
      </c>
      <c r="AC399" s="169" t="str">
        <f t="shared" si="139"/>
        <v/>
      </c>
      <c r="AD399" s="215" t="str">
        <f t="shared" si="140"/>
        <v/>
      </c>
      <c r="AE399" s="253"/>
      <c r="AF399" s="240"/>
      <c r="AG399" s="240"/>
      <c r="AH399" s="217" t="str">
        <f t="shared" si="141"/>
        <v>Team F5Team F3</v>
      </c>
    </row>
    <row r="400" spans="2:34" ht="12" customHeight="1" thickBot="1" x14ac:dyDescent="0.25">
      <c r="B400" s="243" t="str">
        <f>""</f>
        <v/>
      </c>
      <c r="C400" s="243" t="str">
        <f>""</f>
        <v/>
      </c>
      <c r="D400" s="243" t="str">
        <f>""</f>
        <v/>
      </c>
      <c r="E400" s="243" t="str">
        <f>""</f>
        <v/>
      </c>
      <c r="F400" s="243" t="str">
        <f>""</f>
        <v/>
      </c>
      <c r="G400" s="243" t="str">
        <f>""</f>
        <v/>
      </c>
      <c r="H400" s="280" t="str">
        <f t="shared" ref="H400:M400" si="163">IF(LEN(H401)&gt;$J$74,LEFT(H401,$J$74)&amp;".",H401)</f>
        <v/>
      </c>
      <c r="I400" s="281" t="str">
        <f t="shared" si="163"/>
        <v/>
      </c>
      <c r="J400" s="281" t="str">
        <f t="shared" si="163"/>
        <v/>
      </c>
      <c r="K400" s="281" t="str">
        <f t="shared" si="163"/>
        <v/>
      </c>
      <c r="L400" s="281" t="str">
        <f t="shared" si="163"/>
        <v/>
      </c>
      <c r="M400" s="282" t="str">
        <f t="shared" si="163"/>
        <v/>
      </c>
      <c r="N400" s="280" t="str">
        <f>H400</f>
        <v/>
      </c>
      <c r="O400" s="281" t="str">
        <f t="shared" ref="O400:S400" si="164">I400</f>
        <v/>
      </c>
      <c r="P400" s="281" t="str">
        <f t="shared" si="164"/>
        <v/>
      </c>
      <c r="Q400" s="281" t="str">
        <f t="shared" si="164"/>
        <v/>
      </c>
      <c r="R400" s="281" t="str">
        <f t="shared" si="164"/>
        <v/>
      </c>
      <c r="S400" s="282" t="str">
        <f t="shared" si="164"/>
        <v/>
      </c>
      <c r="T400" s="238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 : 1</v>
      </c>
      <c r="AC400" s="169" t="str">
        <f t="shared" si="139"/>
        <v/>
      </c>
      <c r="AD400" s="215" t="str">
        <f t="shared" si="140"/>
        <v/>
      </c>
      <c r="AE400" s="253"/>
      <c r="AF400" s="240"/>
      <c r="AG400" s="240"/>
      <c r="AH400" s="217" t="str">
        <f t="shared" si="141"/>
        <v>Eintracht FrankfurtFV Zahnschmerzen</v>
      </c>
    </row>
    <row r="401" spans="2:34" ht="12" customHeight="1" thickTop="1" thickBot="1" x14ac:dyDescent="0.25">
      <c r="B401" s="283" t="str">
        <f>""</f>
        <v/>
      </c>
      <c r="C401" s="284" t="s">
        <v>79</v>
      </c>
      <c r="D401" s="285" t="s">
        <v>97</v>
      </c>
      <c r="E401" s="286" t="s">
        <v>174</v>
      </c>
      <c r="F401" s="286" t="s">
        <v>175</v>
      </c>
      <c r="G401" s="287" t="s">
        <v>176</v>
      </c>
      <c r="H401" s="288" t="str">
        <f>C402</f>
        <v/>
      </c>
      <c r="I401" s="289" t="str">
        <f>C403</f>
        <v/>
      </c>
      <c r="J401" s="289" t="str">
        <f>C404</f>
        <v/>
      </c>
      <c r="K401" s="289" t="str">
        <f>C405</f>
        <v/>
      </c>
      <c r="L401" s="289" t="str">
        <f>C406</f>
        <v/>
      </c>
      <c r="M401" s="290" t="str">
        <f>C407</f>
        <v/>
      </c>
      <c r="N401" s="288" t="str">
        <f>C402</f>
        <v/>
      </c>
      <c r="O401" s="289" t="str">
        <f>C403</f>
        <v/>
      </c>
      <c r="P401" s="289" t="str">
        <f>C404</f>
        <v/>
      </c>
      <c r="Q401" s="289" t="str">
        <f>C405</f>
        <v/>
      </c>
      <c r="R401" s="289" t="str">
        <f>C406</f>
        <v/>
      </c>
      <c r="S401" s="290" t="str">
        <f>C407</f>
        <v/>
      </c>
      <c r="T401" s="238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 : 2</v>
      </c>
      <c r="AC401" s="169" t="str">
        <f t="shared" si="139"/>
        <v/>
      </c>
      <c r="AD401" s="215" t="str">
        <f t="shared" si="140"/>
        <v/>
      </c>
      <c r="AE401" s="253"/>
      <c r="AF401" s="240"/>
      <c r="AG401" s="240"/>
      <c r="AH401" s="217" t="str">
        <f t="shared" si="141"/>
        <v>Manchester CityLok Leipzig</v>
      </c>
    </row>
    <row r="402" spans="2:34" ht="12" customHeight="1" x14ac:dyDescent="0.2">
      <c r="B402" s="291" t="str">
        <f t="shared" ref="B402:B407" si="165">IF($C402="","",INDEX($B$375:$B$383,MATCH($C402,$C$375:$C$383,0)))</f>
        <v/>
      </c>
      <c r="C402" s="292" t="str">
        <f t="shared" ref="C402:C407" si="166">IF($K$13=0,"",$X4)</f>
        <v/>
      </c>
      <c r="D402" s="293" t="str">
        <f t="shared" ref="D402:D407" si="167">IF($C402="","",VLOOKUP($C402,$C$17:$AC$25,25,0))</f>
        <v/>
      </c>
      <c r="E402" s="294" t="str">
        <f t="shared" ref="E402:E407" si="168">IF($C402="","",VLOOKUP($C402,$C$17:$AC$25,26,0))</f>
        <v/>
      </c>
      <c r="F402" s="294" t="str">
        <f t="shared" ref="F402:F407" si="169">IF($C402="","",VLOOKUP($C402,$C$17:$AC$25,27,0))</f>
        <v/>
      </c>
      <c r="G402" s="295" t="str">
        <f t="shared" ref="G402:G407" si="170">IF($C402="","",VLOOKUP($C402,$C$81:$D$89,2,0))</f>
        <v/>
      </c>
      <c r="H402" s="296" t="str">
        <f>""</f>
        <v/>
      </c>
      <c r="I402" s="294" t="str">
        <f>IFERROR(VLOOKUP($C402&amp;I$401,$Z$64:$AB$639,3,0),"")</f>
        <v/>
      </c>
      <c r="J402" s="294" t="str">
        <f>IFERROR(VLOOKUP($C402&amp;J$401,$Z$64:$AB$639,3,0),"")</f>
        <v/>
      </c>
      <c r="K402" s="294" t="str">
        <f>IFERROR(VLOOKUP($C402&amp;K$401,$Z$64:$AB$639,3,0),"")</f>
        <v/>
      </c>
      <c r="L402" s="294" t="str">
        <f>IFERROR(VLOOKUP($C402&amp;L$401,$Z$64:$AB$639,3,0),"")</f>
        <v/>
      </c>
      <c r="M402" s="297" t="str">
        <f>IFERROR(VLOOKUP($C402&amp;M$401,$Z$64:$AB$639,3,0),"")</f>
        <v/>
      </c>
      <c r="N402" s="296" t="str">
        <f>""</f>
        <v/>
      </c>
      <c r="O402" s="294" t="str">
        <f>IFERROR(VLOOKUP($C402&amp;I$401,$AC$64:$AD$639,2,0),"")</f>
        <v/>
      </c>
      <c r="P402" s="294" t="str">
        <f>IFERROR(VLOOKUP($C402&amp;J$401,$AC$64:$AD$639,2,0),"")</f>
        <v/>
      </c>
      <c r="Q402" s="294" t="str">
        <f>IFERROR(VLOOKUP($C402&amp;K$401,$AC$64:$AD$639,2,0),"")</f>
        <v/>
      </c>
      <c r="R402" s="294" t="str">
        <f>IFERROR(VLOOKUP($C402&amp;L$401,$AC$64:$AD$639,2,0),"")</f>
        <v/>
      </c>
      <c r="S402" s="297" t="str">
        <f>IFERROR(VLOOKUP($C402&amp;M$401,$AC$64:$AD$639,2,0),"")</f>
        <v/>
      </c>
      <c r="T402" s="298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 : 4</v>
      </c>
      <c r="AC402" s="169" t="str">
        <f t="shared" si="139"/>
        <v/>
      </c>
      <c r="AD402" s="215" t="str">
        <f t="shared" si="140"/>
        <v/>
      </c>
      <c r="AE402" s="253"/>
      <c r="AF402" s="240"/>
      <c r="AG402" s="240"/>
      <c r="AH402" s="217" t="str">
        <f t="shared" si="141"/>
        <v>SSV WildeckFC Brügge</v>
      </c>
    </row>
    <row r="403" spans="2:34" ht="12" customHeight="1" x14ac:dyDescent="0.2">
      <c r="B403" s="299" t="str">
        <f t="shared" si="165"/>
        <v/>
      </c>
      <c r="C403" s="300" t="str">
        <f t="shared" si="166"/>
        <v/>
      </c>
      <c r="D403" s="301" t="str">
        <f t="shared" si="167"/>
        <v/>
      </c>
      <c r="E403" s="302" t="str">
        <f t="shared" si="168"/>
        <v/>
      </c>
      <c r="F403" s="302" t="str">
        <f t="shared" si="169"/>
        <v/>
      </c>
      <c r="G403" s="303" t="str">
        <f t="shared" si="170"/>
        <v/>
      </c>
      <c r="H403" s="304" t="str">
        <f>IFERROR(VLOOKUP($C403&amp;H$401,$Z$64:$AB$639,3,0),"")</f>
        <v/>
      </c>
      <c r="I403" s="305" t="str">
        <f>""</f>
        <v/>
      </c>
      <c r="J403" s="302" t="str">
        <f>IFERROR(VLOOKUP($C403&amp;J$401,$Z$64:$AB$639,3,0),"")</f>
        <v/>
      </c>
      <c r="K403" s="302" t="str">
        <f>IFERROR(VLOOKUP($C403&amp;K$401,$Z$64:$AB$639,3,0),"")</f>
        <v/>
      </c>
      <c r="L403" s="302" t="str">
        <f>IFERROR(VLOOKUP($C403&amp;L$401,$Z$64:$AB$639,3,0),"")</f>
        <v/>
      </c>
      <c r="M403" s="306" t="str">
        <f>IFERROR(VLOOKUP($C403&amp;M$401,$Z$64:$AB$639,3,0),"")</f>
        <v/>
      </c>
      <c r="N403" s="304" t="str">
        <f>IFERROR(VLOOKUP($C403&amp;H$401,$AC$64:$AD$639,2,0),"")</f>
        <v/>
      </c>
      <c r="O403" s="305" t="str">
        <f>""</f>
        <v/>
      </c>
      <c r="P403" s="302" t="str">
        <f>IFERROR(VLOOKUP($C403&amp;J$401,$AC$64:$AD$639,2,0),"")</f>
        <v/>
      </c>
      <c r="Q403" s="302" t="str">
        <f>IFERROR(VLOOKUP($C403&amp;K$401,$AC$64:$AD$639,2,0),"")</f>
        <v/>
      </c>
      <c r="R403" s="302" t="str">
        <f>IFERROR(VLOOKUP($C403&amp;L$401,$AC$64:$AD$639,2,0),"")</f>
        <v/>
      </c>
      <c r="S403" s="306" t="str">
        <f>IFERROR(VLOOKUP($C403&amp;M$401,$AC$64:$AD$639,2,0),"")</f>
        <v/>
      </c>
      <c r="T403" s="307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 : 0</v>
      </c>
      <c r="AC403" s="169" t="str">
        <f t="shared" si="139"/>
        <v/>
      </c>
      <c r="AD403" s="215" t="str">
        <f t="shared" si="140"/>
        <v/>
      </c>
      <c r="AE403" s="253"/>
      <c r="AF403" s="240"/>
      <c r="AG403" s="240"/>
      <c r="AH403" s="217" t="str">
        <f t="shared" si="141"/>
        <v>Team D2Team D6</v>
      </c>
    </row>
    <row r="404" spans="2:34" ht="12" customHeight="1" x14ac:dyDescent="0.2">
      <c r="B404" s="299" t="str">
        <f t="shared" si="165"/>
        <v/>
      </c>
      <c r="C404" s="300" t="str">
        <f t="shared" si="166"/>
        <v/>
      </c>
      <c r="D404" s="301" t="str">
        <f t="shared" si="167"/>
        <v/>
      </c>
      <c r="E404" s="302" t="str">
        <f t="shared" si="168"/>
        <v/>
      </c>
      <c r="F404" s="302" t="str">
        <f t="shared" si="169"/>
        <v/>
      </c>
      <c r="G404" s="303" t="str">
        <f t="shared" si="170"/>
        <v/>
      </c>
      <c r="H404" s="304" t="str">
        <f>IFERROR(VLOOKUP($C404&amp;H$401,$Z$64:$AB$639,3,0),"")</f>
        <v/>
      </c>
      <c r="I404" s="302" t="str">
        <f>IFERROR(VLOOKUP($C404&amp;I$401,$Z$64:$AB$639,3,0),"")</f>
        <v/>
      </c>
      <c r="J404" s="305" t="str">
        <f>""</f>
        <v/>
      </c>
      <c r="K404" s="302" t="str">
        <f>IFERROR(VLOOKUP($C404&amp;K$401,$Z$64:$AB$639,3,0),"")</f>
        <v/>
      </c>
      <c r="L404" s="302" t="str">
        <f>IFERROR(VLOOKUP($C404&amp;L$401,$Z$64:$AB$639,3,0),"")</f>
        <v/>
      </c>
      <c r="M404" s="306" t="str">
        <f>IFERROR(VLOOKUP($C404&amp;M$401,$Z$64:$AB$639,3,0),"")</f>
        <v/>
      </c>
      <c r="N404" s="304" t="str">
        <f>IFERROR(VLOOKUP($C404&amp;H$401,$AC$64:$AD$639,2,0),"")</f>
        <v/>
      </c>
      <c r="O404" s="302" t="str">
        <f>IFERROR(VLOOKUP($C404&amp;I$401,$AC$64:$AD$639,2,0),"")</f>
        <v/>
      </c>
      <c r="P404" s="305" t="str">
        <f>""</f>
        <v/>
      </c>
      <c r="Q404" s="302" t="str">
        <f>IFERROR(VLOOKUP($C404&amp;K$401,$AC$64:$AD$639,2,0),"")</f>
        <v/>
      </c>
      <c r="R404" s="302" t="str">
        <f>IFERROR(VLOOKUP($C404&amp;L$401,$AC$64:$AD$639,2,0),"")</f>
        <v/>
      </c>
      <c r="S404" s="306" t="str">
        <f>IFERROR(VLOOKUP($C404&amp;M$401,$AC$64:$AD$639,2,0),"")</f>
        <v/>
      </c>
      <c r="T404" s="307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 : 2</v>
      </c>
      <c r="AC404" s="169" t="str">
        <f t="shared" si="139"/>
        <v/>
      </c>
      <c r="AD404" s="215" t="str">
        <f t="shared" si="140"/>
        <v/>
      </c>
      <c r="AE404" s="253"/>
      <c r="AF404" s="240"/>
      <c r="AG404" s="240"/>
      <c r="AH404" s="217" t="str">
        <f t="shared" si="141"/>
        <v>Team E2Team E6</v>
      </c>
    </row>
    <row r="405" spans="2:34" ht="12" customHeight="1" x14ac:dyDescent="0.2">
      <c r="B405" s="299" t="str">
        <f t="shared" si="165"/>
        <v/>
      </c>
      <c r="C405" s="300" t="str">
        <f t="shared" si="166"/>
        <v/>
      </c>
      <c r="D405" s="301" t="str">
        <f t="shared" si="167"/>
        <v/>
      </c>
      <c r="E405" s="302" t="str">
        <f t="shared" si="168"/>
        <v/>
      </c>
      <c r="F405" s="302" t="str">
        <f t="shared" si="169"/>
        <v/>
      </c>
      <c r="G405" s="303" t="str">
        <f t="shared" si="170"/>
        <v/>
      </c>
      <c r="H405" s="304" t="str">
        <f>IFERROR(VLOOKUP($C405&amp;H$401,$Z$64:$AB$639,3,0),"")</f>
        <v/>
      </c>
      <c r="I405" s="302" t="str">
        <f>IFERROR(VLOOKUP($C405&amp;I$401,$Z$64:$AB$639,3,0),"")</f>
        <v/>
      </c>
      <c r="J405" s="302" t="str">
        <f>IFERROR(VLOOKUP($C405&amp;J$401,$Z$64:$AB$639,3,0),"")</f>
        <v/>
      </c>
      <c r="K405" s="305" t="str">
        <f>""</f>
        <v/>
      </c>
      <c r="L405" s="302" t="str">
        <f>IFERROR(VLOOKUP($C405&amp;L$401,$Z$64:$AB$639,3,0),"")</f>
        <v/>
      </c>
      <c r="M405" s="306" t="str">
        <f>IFERROR(VLOOKUP($C405&amp;M$401,$Z$64:$AB$639,3,0),"")</f>
        <v/>
      </c>
      <c r="N405" s="304" t="str">
        <f>IFERROR(VLOOKUP($C405&amp;H$401,$AC$64:$AD$639,2,0),"")</f>
        <v/>
      </c>
      <c r="O405" s="302" t="str">
        <f>IFERROR(VLOOKUP($C405&amp;I$401,$AC$64:$AD$639,2,0),"")</f>
        <v/>
      </c>
      <c r="P405" s="302" t="str">
        <f>IFERROR(VLOOKUP($C405&amp;J$401,$AC$64:$AD$639,2,0),"")</f>
        <v/>
      </c>
      <c r="Q405" s="305" t="str">
        <f>""</f>
        <v/>
      </c>
      <c r="R405" s="302" t="str">
        <f>IFERROR(VLOOKUP($C405&amp;L$401,$AC$64:$AD$639,2,0),"")</f>
        <v/>
      </c>
      <c r="S405" s="306" t="str">
        <f>IFERROR(VLOOKUP($C405&amp;M$401,$AC$64:$AD$639,2,0),"")</f>
        <v/>
      </c>
      <c r="T405" s="307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 : 3</v>
      </c>
      <c r="AC405" s="169" t="str">
        <f t="shared" si="139"/>
        <v/>
      </c>
      <c r="AD405" s="215" t="str">
        <f t="shared" si="140"/>
        <v/>
      </c>
      <c r="AE405" s="253"/>
      <c r="AF405" s="240"/>
      <c r="AG405" s="240"/>
      <c r="AH405" s="217" t="str">
        <f t="shared" si="141"/>
        <v>Team F2Team F6</v>
      </c>
    </row>
    <row r="406" spans="2:34" ht="12" customHeight="1" x14ac:dyDescent="0.2">
      <c r="B406" s="299" t="str">
        <f t="shared" si="165"/>
        <v/>
      </c>
      <c r="C406" s="300" t="str">
        <f t="shared" si="166"/>
        <v/>
      </c>
      <c r="D406" s="301" t="str">
        <f t="shared" si="167"/>
        <v/>
      </c>
      <c r="E406" s="302" t="str">
        <f t="shared" si="168"/>
        <v/>
      </c>
      <c r="F406" s="302" t="str">
        <f t="shared" si="169"/>
        <v/>
      </c>
      <c r="G406" s="303" t="str">
        <f t="shared" si="170"/>
        <v/>
      </c>
      <c r="H406" s="304" t="str">
        <f>IFERROR(VLOOKUP($C406&amp;H$401,$Z$64:$AB$639,3,0),"")</f>
        <v/>
      </c>
      <c r="I406" s="302" t="str">
        <f>IFERROR(VLOOKUP($C406&amp;I$401,$Z$64:$AB$639,3,0),"")</f>
        <v/>
      </c>
      <c r="J406" s="302" t="str">
        <f>IFERROR(VLOOKUP($C406&amp;J$401,$Z$64:$AB$639,3,0),"")</f>
        <v/>
      </c>
      <c r="K406" s="302" t="str">
        <f>IFERROR(VLOOKUP($C406&amp;K$401,$Z$64:$AB$639,3,0),"")</f>
        <v/>
      </c>
      <c r="L406" s="305" t="str">
        <f>""</f>
        <v/>
      </c>
      <c r="M406" s="306" t="str">
        <f>IFERROR(VLOOKUP($C406&amp;M$401,$Z$64:$AB$639,3,0),"")</f>
        <v/>
      </c>
      <c r="N406" s="304" t="str">
        <f>IFERROR(VLOOKUP($C406&amp;H$401,$AC$64:$AD$639,2,0),"")</f>
        <v/>
      </c>
      <c r="O406" s="302" t="str">
        <f>IFERROR(VLOOKUP($C406&amp;I$401,$AC$64:$AD$639,2,0),"")</f>
        <v/>
      </c>
      <c r="P406" s="302" t="str">
        <f>IFERROR(VLOOKUP($C406&amp;J$401,$AC$64:$AD$639,2,0),"")</f>
        <v/>
      </c>
      <c r="Q406" s="302" t="str">
        <f>IFERROR(VLOOKUP($C406&amp;K$401,$AC$64:$AD$639,2,0),"")</f>
        <v/>
      </c>
      <c r="R406" s="305" t="str">
        <f>""</f>
        <v/>
      </c>
      <c r="S406" s="306" t="str">
        <f>IFERROR(VLOOKUP($C406&amp;M$401,$AC$64:$AD$639,2,0),"")</f>
        <v/>
      </c>
      <c r="T406" s="307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 : 3</v>
      </c>
      <c r="AC406" s="169" t="str">
        <f t="shared" si="139"/>
        <v/>
      </c>
      <c r="AD406" s="215" t="str">
        <f t="shared" si="140"/>
        <v/>
      </c>
      <c r="AE406" s="253"/>
      <c r="AF406" s="240"/>
      <c r="AG406" s="240"/>
      <c r="AH406" s="217" t="str">
        <f t="shared" si="141"/>
        <v>1. FC RiedwaldFC Barcelona</v>
      </c>
    </row>
    <row r="407" spans="2:34" ht="12" customHeight="1" thickBot="1" x14ac:dyDescent="0.25">
      <c r="B407" s="308" t="str">
        <f t="shared" si="165"/>
        <v/>
      </c>
      <c r="C407" s="309" t="str">
        <f t="shared" si="166"/>
        <v/>
      </c>
      <c r="D407" s="310" t="str">
        <f t="shared" si="167"/>
        <v/>
      </c>
      <c r="E407" s="311" t="str">
        <f t="shared" si="168"/>
        <v/>
      </c>
      <c r="F407" s="311" t="str">
        <f t="shared" si="169"/>
        <v/>
      </c>
      <c r="G407" s="312" t="str">
        <f t="shared" si="170"/>
        <v/>
      </c>
      <c r="H407" s="313" t="str">
        <f>IFERROR(VLOOKUP($C407&amp;H$401,$Z$64:$AB$639,3,0),"")</f>
        <v/>
      </c>
      <c r="I407" s="311" t="str">
        <f>IFERROR(VLOOKUP($C407&amp;I$401,$Z$64:$AB$639,3,0),"")</f>
        <v/>
      </c>
      <c r="J407" s="311" t="str">
        <f>IFERROR(VLOOKUP($C407&amp;J$401,$Z$64:$AB$639,3,0),"")</f>
        <v/>
      </c>
      <c r="K407" s="311" t="str">
        <f>IFERROR(VLOOKUP($C407&amp;K$401,$Z$64:$AB$639,3,0),"")</f>
        <v/>
      </c>
      <c r="L407" s="311" t="str">
        <f>IFERROR(VLOOKUP($C407&amp;L$401,$Z$64:$AB$639,3,0),"")</f>
        <v/>
      </c>
      <c r="M407" s="314" t="str">
        <f>""</f>
        <v/>
      </c>
      <c r="N407" s="313" t="str">
        <f>IFERROR(VLOOKUP($C407&amp;H$401,$AC$64:$AD$639,2,0),"")</f>
        <v/>
      </c>
      <c r="O407" s="311" t="str">
        <f>IFERROR(VLOOKUP($C407&amp;I$401,$AC$64:$AD$639,2,0),"")</f>
        <v/>
      </c>
      <c r="P407" s="311" t="str">
        <f>IFERROR(VLOOKUP($C407&amp;J$401,$AC$64:$AD$639,2,0),"")</f>
        <v/>
      </c>
      <c r="Q407" s="311" t="str">
        <f>IFERROR(VLOOKUP($C407&amp;K$401,$AC$64:$AD$639,2,0),"")</f>
        <v/>
      </c>
      <c r="R407" s="311" t="str">
        <f>IFERROR(VLOOKUP($C407&amp;L$401,$AC$64:$AD$639,2,0),"")</f>
        <v/>
      </c>
      <c r="S407" s="314" t="str">
        <f>""</f>
        <v/>
      </c>
      <c r="T407" s="315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 : 3</v>
      </c>
      <c r="AC407" s="169" t="str">
        <f t="shared" si="139"/>
        <v/>
      </c>
      <c r="AD407" s="215" t="str">
        <f t="shared" si="140"/>
        <v/>
      </c>
      <c r="AE407" s="253"/>
      <c r="AF407" s="240"/>
      <c r="AG407" s="240"/>
      <c r="AH407" s="217" t="str">
        <f t="shared" si="141"/>
        <v>SSV WildbachArsenal London</v>
      </c>
    </row>
    <row r="408" spans="2:34" ht="12" customHeight="1" thickTop="1" thickBot="1" x14ac:dyDescent="0.25">
      <c r="B408" s="316" t="str">
        <f>""</f>
        <v/>
      </c>
      <c r="C408" s="316" t="str">
        <f>""</f>
        <v/>
      </c>
      <c r="D408" s="316" t="str">
        <f>""</f>
        <v/>
      </c>
      <c r="E408" s="316" t="str">
        <f>""</f>
        <v/>
      </c>
      <c r="F408" s="316" t="str">
        <f>""</f>
        <v/>
      </c>
      <c r="G408" s="316" t="str">
        <f>""</f>
        <v/>
      </c>
      <c r="H408" s="317" t="str">
        <f>""</f>
        <v/>
      </c>
      <c r="I408" s="317" t="str">
        <f>""</f>
        <v/>
      </c>
      <c r="J408" s="317" t="str">
        <f>""</f>
        <v/>
      </c>
      <c r="K408" s="317" t="str">
        <f>""</f>
        <v/>
      </c>
      <c r="L408" s="317" t="str">
        <f>""</f>
        <v/>
      </c>
      <c r="M408" s="317" t="str">
        <f>""</f>
        <v/>
      </c>
      <c r="N408" s="318" t="str">
        <f>""</f>
        <v/>
      </c>
      <c r="O408" s="318" t="str">
        <f>""</f>
        <v/>
      </c>
      <c r="P408" s="318" t="str">
        <f>""</f>
        <v/>
      </c>
      <c r="Q408" s="318" t="str">
        <f>""</f>
        <v/>
      </c>
      <c r="R408" s="318" t="str">
        <f>""</f>
        <v/>
      </c>
      <c r="S408" s="318" t="str">
        <f>""</f>
        <v/>
      </c>
      <c r="T408" s="318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 : 3</v>
      </c>
      <c r="AC408" s="169" t="str">
        <f t="shared" si="139"/>
        <v/>
      </c>
      <c r="AD408" s="215" t="str">
        <f t="shared" si="140"/>
        <v/>
      </c>
      <c r="AE408" s="253"/>
      <c r="AF408" s="240"/>
      <c r="AG408" s="240"/>
      <c r="AH408" s="217" t="str">
        <f t="shared" si="141"/>
        <v>Kickers OffenbachBorussia Dortmund</v>
      </c>
    </row>
    <row r="409" spans="2:34" ht="12" customHeight="1" thickBot="1" x14ac:dyDescent="0.25">
      <c r="B409" s="318" t="str">
        <f>""</f>
        <v/>
      </c>
      <c r="C409" s="318" t="str">
        <f>""</f>
        <v/>
      </c>
      <c r="D409" s="318" t="str">
        <f>""</f>
        <v/>
      </c>
      <c r="E409" s="318" t="str">
        <f>""</f>
        <v/>
      </c>
      <c r="F409" s="318" t="str">
        <f>""</f>
        <v/>
      </c>
      <c r="G409" s="318" t="str">
        <f>""</f>
        <v/>
      </c>
      <c r="H409" s="319" t="str">
        <f t="shared" ref="H409:M409" si="172">IF(LEN(H410)&gt;$J$74,LEFT(H410,$J$74)&amp;".",H410)</f>
        <v/>
      </c>
      <c r="I409" s="320" t="str">
        <f t="shared" si="172"/>
        <v/>
      </c>
      <c r="J409" s="320" t="str">
        <f t="shared" si="172"/>
        <v/>
      </c>
      <c r="K409" s="320" t="str">
        <f t="shared" si="172"/>
        <v/>
      </c>
      <c r="L409" s="320" t="str">
        <f t="shared" si="172"/>
        <v/>
      </c>
      <c r="M409" s="321" t="str">
        <f t="shared" si="172"/>
        <v/>
      </c>
      <c r="N409" s="319" t="str">
        <f>H409</f>
        <v/>
      </c>
      <c r="O409" s="320" t="str">
        <f t="shared" ref="O409:S409" si="173">I409</f>
        <v/>
      </c>
      <c r="P409" s="320" t="str">
        <f t="shared" si="173"/>
        <v/>
      </c>
      <c r="Q409" s="320" t="str">
        <f t="shared" si="173"/>
        <v/>
      </c>
      <c r="R409" s="320" t="str">
        <f t="shared" si="173"/>
        <v/>
      </c>
      <c r="S409" s="321" t="str">
        <f t="shared" si="173"/>
        <v/>
      </c>
      <c r="T409" s="238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 : 3</v>
      </c>
      <c r="AC409" s="169" t="str">
        <f t="shared" si="139"/>
        <v/>
      </c>
      <c r="AD409" s="215" t="str">
        <f t="shared" si="140"/>
        <v/>
      </c>
      <c r="AE409" s="253"/>
      <c r="AF409" s="240"/>
      <c r="AG409" s="240"/>
      <c r="AH409" s="217" t="str">
        <f t="shared" si="141"/>
        <v>Team D1Team D3</v>
      </c>
    </row>
    <row r="410" spans="2:34" ht="12" customHeight="1" thickTop="1" thickBot="1" x14ac:dyDescent="0.25">
      <c r="B410" s="283" t="str">
        <f>""</f>
        <v/>
      </c>
      <c r="C410" s="284" t="s">
        <v>79</v>
      </c>
      <c r="D410" s="285" t="s">
        <v>97</v>
      </c>
      <c r="E410" s="286" t="s">
        <v>174</v>
      </c>
      <c r="F410" s="286" t="s">
        <v>175</v>
      </c>
      <c r="G410" s="287" t="s">
        <v>176</v>
      </c>
      <c r="H410" s="288" t="str">
        <f>C411</f>
        <v/>
      </c>
      <c r="I410" s="289" t="str">
        <f>C412</f>
        <v/>
      </c>
      <c r="J410" s="289" t="str">
        <f>C413</f>
        <v/>
      </c>
      <c r="K410" s="289" t="str">
        <f>C414</f>
        <v/>
      </c>
      <c r="L410" s="289" t="str">
        <f>C415</f>
        <v/>
      </c>
      <c r="M410" s="290" t="str">
        <f>C416</f>
        <v/>
      </c>
      <c r="N410" s="288" t="str">
        <f>C411</f>
        <v/>
      </c>
      <c r="O410" s="289" t="str">
        <f>C412</f>
        <v/>
      </c>
      <c r="P410" s="289" t="str">
        <f>C413</f>
        <v/>
      </c>
      <c r="Q410" s="289" t="str">
        <f>C414</f>
        <v/>
      </c>
      <c r="R410" s="289" t="str">
        <f>C415</f>
        <v/>
      </c>
      <c r="S410" s="290" t="str">
        <f>C416</f>
        <v/>
      </c>
      <c r="T410" s="238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 : 5</v>
      </c>
      <c r="AC410" s="169" t="str">
        <f t="shared" si="139"/>
        <v/>
      </c>
      <c r="AD410" s="215" t="str">
        <f t="shared" si="140"/>
        <v/>
      </c>
      <c r="AE410" s="253"/>
      <c r="AF410" s="240"/>
      <c r="AG410" s="240"/>
      <c r="AH410" s="217" t="str">
        <f t="shared" si="141"/>
        <v>Team E1Team E3</v>
      </c>
    </row>
    <row r="411" spans="2:34" ht="12" customHeight="1" x14ac:dyDescent="0.2">
      <c r="B411" s="291" t="str">
        <f t="shared" ref="B411:B416" si="174">IF($C411="","",INDEX($B$375:$B$383,MATCH($C411,$C$375:$C$383,0)))</f>
        <v/>
      </c>
      <c r="C411" s="292" t="str">
        <f t="shared" ref="C411:C416" si="175">IF($K$13=0,"",$AC4)</f>
        <v/>
      </c>
      <c r="D411" s="293" t="str">
        <f t="shared" ref="D411:D416" si="176">IF($C411="","",VLOOKUP($C411,$C$17:$AC$25,25,0))</f>
        <v/>
      </c>
      <c r="E411" s="294" t="str">
        <f t="shared" ref="E411:E416" si="177">IF($C411="","",VLOOKUP($C411,$C$17:$AC$25,26,0))</f>
        <v/>
      </c>
      <c r="F411" s="294" t="str">
        <f t="shared" ref="F411:F416" si="178">IF($C411="","",VLOOKUP($C411,$C$17:$AC$25,27,0))</f>
        <v/>
      </c>
      <c r="G411" s="295" t="str">
        <f t="shared" ref="G411:G416" si="179">IF($C411="","",VLOOKUP($C411,$C$81:$D$89,2,0))</f>
        <v/>
      </c>
      <c r="H411" s="296" t="str">
        <f>""</f>
        <v/>
      </c>
      <c r="I411" s="294" t="str">
        <f>IFERROR(VLOOKUP($C411&amp;I$410,$Z$64:$AB$639,3,0),"")</f>
        <v/>
      </c>
      <c r="J411" s="294" t="str">
        <f>IFERROR(VLOOKUP($C411&amp;J$410,$Z$64:$AB$639,3,0),"")</f>
        <v/>
      </c>
      <c r="K411" s="294" t="str">
        <f>IFERROR(VLOOKUP($C411&amp;K$410,$Z$64:$AB$639,3,0),"")</f>
        <v/>
      </c>
      <c r="L411" s="294" t="str">
        <f>IFERROR(VLOOKUP($C411&amp;L$410,$Z$64:$AB$639,3,0),"")</f>
        <v/>
      </c>
      <c r="M411" s="297" t="str">
        <f>IFERROR(VLOOKUP($C411&amp;M$410,$Z$64:$AB$639,3,0),"")</f>
        <v/>
      </c>
      <c r="N411" s="296" t="str">
        <f>""</f>
        <v/>
      </c>
      <c r="O411" s="294" t="str">
        <f>IFERROR(VLOOKUP($C411&amp;I$410,$AC$64:$AD$639,2,0),"")</f>
        <v/>
      </c>
      <c r="P411" s="294" t="str">
        <f>IFERROR(VLOOKUP($C411&amp;J$410,$AC$64:$AD$639,2,0),"")</f>
        <v/>
      </c>
      <c r="Q411" s="294" t="str">
        <f>IFERROR(VLOOKUP($C411&amp;K$410,$AC$64:$AD$639,2,0),"")</f>
        <v/>
      </c>
      <c r="R411" s="294" t="str">
        <f>IFERROR(VLOOKUP($C411&amp;L$410,$AC$64:$AD$639,2,0),"")</f>
        <v/>
      </c>
      <c r="S411" s="297" t="str">
        <f>IFERROR(VLOOKUP($C411&amp;M$410,$AC$64:$AD$639,2,0),"")</f>
        <v/>
      </c>
      <c r="T411" s="298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 : 6</v>
      </c>
      <c r="AC411" s="169" t="str">
        <f t="shared" si="139"/>
        <v/>
      </c>
      <c r="AD411" s="215" t="str">
        <f t="shared" si="140"/>
        <v/>
      </c>
      <c r="AE411" s="253"/>
      <c r="AF411" s="240"/>
      <c r="AG411" s="240"/>
      <c r="AH411" s="217" t="str">
        <f t="shared" si="141"/>
        <v>Team F1Team F3</v>
      </c>
    </row>
    <row r="412" spans="2:34" ht="12" customHeight="1" x14ac:dyDescent="0.2">
      <c r="B412" s="299" t="str">
        <f t="shared" si="174"/>
        <v/>
      </c>
      <c r="C412" s="300" t="str">
        <f t="shared" si="175"/>
        <v/>
      </c>
      <c r="D412" s="301" t="str">
        <f t="shared" si="176"/>
        <v/>
      </c>
      <c r="E412" s="302" t="str">
        <f t="shared" si="177"/>
        <v/>
      </c>
      <c r="F412" s="302" t="str">
        <f t="shared" si="178"/>
        <v/>
      </c>
      <c r="G412" s="303" t="str">
        <f t="shared" si="179"/>
        <v/>
      </c>
      <c r="H412" s="304" t="str">
        <f>IFERROR(VLOOKUP($C412&amp;H$410,$Z$64:$AB$639,3,0),"")</f>
        <v/>
      </c>
      <c r="I412" s="305" t="str">
        <f>""</f>
        <v/>
      </c>
      <c r="J412" s="302" t="str">
        <f>IFERROR(VLOOKUP($C412&amp;J$410,$Z$64:$AB$639,3,0),"")</f>
        <v/>
      </c>
      <c r="K412" s="302" t="str">
        <f>IFERROR(VLOOKUP($C412&amp;K$410,$Z$64:$AB$639,3,0),"")</f>
        <v/>
      </c>
      <c r="L412" s="302" t="str">
        <f>IFERROR(VLOOKUP($C412&amp;L$410,$Z$64:$AB$639,3,0),"")</f>
        <v/>
      </c>
      <c r="M412" s="306" t="str">
        <f>IFERROR(VLOOKUP($C412&amp;M$410,$Z$64:$AB$639,3,0),"")</f>
        <v/>
      </c>
      <c r="N412" s="304" t="str">
        <f>IFERROR(VLOOKUP($C412&amp;H$410,$AC$64:$AD$639,2,0),"")</f>
        <v/>
      </c>
      <c r="O412" s="305" t="str">
        <f>""</f>
        <v/>
      </c>
      <c r="P412" s="302" t="str">
        <f>IFERROR(VLOOKUP($C412&amp;J$410,$AC$64:$AD$639,2,0),"")</f>
        <v/>
      </c>
      <c r="Q412" s="302" t="str">
        <f>IFERROR(VLOOKUP($C412&amp;K$410,$AC$64:$AD$639,2,0),"")</f>
        <v/>
      </c>
      <c r="R412" s="302" t="str">
        <f>IFERROR(VLOOKUP($C412&amp;L$410,$AC$64:$AD$639,2,0),"")</f>
        <v/>
      </c>
      <c r="S412" s="306" t="str">
        <f>IFERROR(VLOOKUP($C412&amp;M$410,$AC$64:$AD$639,2,0),"")</f>
        <v/>
      </c>
      <c r="T412" s="307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 : 5</v>
      </c>
      <c r="AC412" s="169" t="str">
        <f t="shared" si="139"/>
        <v/>
      </c>
      <c r="AD412" s="215" t="str">
        <f t="shared" si="140"/>
        <v/>
      </c>
      <c r="AE412" s="253"/>
      <c r="AF412" s="240"/>
      <c r="AG412" s="240"/>
      <c r="AH412" s="217" t="str">
        <f t="shared" si="141"/>
        <v>Maibach 1822 eVEintracht Frankfurt</v>
      </c>
    </row>
    <row r="413" spans="2:34" ht="12" customHeight="1" x14ac:dyDescent="0.2">
      <c r="B413" s="299" t="str">
        <f t="shared" si="174"/>
        <v/>
      </c>
      <c r="C413" s="300" t="str">
        <f t="shared" si="175"/>
        <v/>
      </c>
      <c r="D413" s="301" t="str">
        <f t="shared" si="176"/>
        <v/>
      </c>
      <c r="E413" s="302" t="str">
        <f t="shared" si="177"/>
        <v/>
      </c>
      <c r="F413" s="302" t="str">
        <f t="shared" si="178"/>
        <v/>
      </c>
      <c r="G413" s="303" t="str">
        <f t="shared" si="179"/>
        <v/>
      </c>
      <c r="H413" s="304" t="str">
        <f>IFERROR(VLOOKUP($C413&amp;H$410,$Z$64:$AB$639,3,0),"")</f>
        <v/>
      </c>
      <c r="I413" s="302" t="str">
        <f>IFERROR(VLOOKUP($C413&amp;I$410,$Z$64:$AB$639,3,0),"")</f>
        <v/>
      </c>
      <c r="J413" s="305" t="str">
        <f>""</f>
        <v/>
      </c>
      <c r="K413" s="302" t="str">
        <f>IFERROR(VLOOKUP($C413&amp;K$410,$Z$64:$AB$639,3,0),"")</f>
        <v/>
      </c>
      <c r="L413" s="302" t="str">
        <f>IFERROR(VLOOKUP($C413&amp;L$410,$Z$64:$AB$639,3,0),"")</f>
        <v/>
      </c>
      <c r="M413" s="306" t="str">
        <f>IFERROR(VLOOKUP($C413&amp;M$410,$Z$64:$AB$639,3,0),"")</f>
        <v/>
      </c>
      <c r="N413" s="304" t="str">
        <f>IFERROR(VLOOKUP($C413&amp;H$410,$AC$64:$AD$639,2,0),"")</f>
        <v/>
      </c>
      <c r="O413" s="302" t="str">
        <f>IFERROR(VLOOKUP($C413&amp;I$410,$AC$64:$AD$639,2,0),"")</f>
        <v/>
      </c>
      <c r="P413" s="305" t="str">
        <f>""</f>
        <v/>
      </c>
      <c r="Q413" s="302" t="str">
        <f>IFERROR(VLOOKUP($C413&amp;K$410,$AC$64:$AD$639,2,0),"")</f>
        <v/>
      </c>
      <c r="R413" s="302" t="str">
        <f>IFERROR(VLOOKUP($C413&amp;L$410,$AC$64:$AD$639,2,0),"")</f>
        <v/>
      </c>
      <c r="S413" s="306" t="str">
        <f>IFERROR(VLOOKUP($C413&amp;M$410,$AC$64:$AD$639,2,0),"")</f>
        <v/>
      </c>
      <c r="T413" s="307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 : 4</v>
      </c>
      <c r="AC413" s="169" t="str">
        <f t="shared" si="139"/>
        <v/>
      </c>
      <c r="AD413" s="215" t="str">
        <f t="shared" si="140"/>
        <v/>
      </c>
      <c r="AE413" s="253"/>
      <c r="AF413" s="240"/>
      <c r="AG413" s="240"/>
      <c r="AH413" s="217" t="str">
        <f t="shared" si="141"/>
        <v>FC GrönlingenManchester City</v>
      </c>
    </row>
    <row r="414" spans="2:34" ht="12" customHeight="1" x14ac:dyDescent="0.2">
      <c r="B414" s="299" t="str">
        <f t="shared" si="174"/>
        <v/>
      </c>
      <c r="C414" s="300" t="str">
        <f t="shared" si="175"/>
        <v/>
      </c>
      <c r="D414" s="301" t="str">
        <f t="shared" si="176"/>
        <v/>
      </c>
      <c r="E414" s="302" t="str">
        <f t="shared" si="177"/>
        <v/>
      </c>
      <c r="F414" s="302" t="str">
        <f t="shared" si="178"/>
        <v/>
      </c>
      <c r="G414" s="303" t="str">
        <f t="shared" si="179"/>
        <v/>
      </c>
      <c r="H414" s="304" t="str">
        <f>IFERROR(VLOOKUP($C414&amp;H$410,$Z$64:$AB$639,3,0),"")</f>
        <v/>
      </c>
      <c r="I414" s="302" t="str">
        <f>IFERROR(VLOOKUP($C414&amp;I$410,$Z$64:$AB$639,3,0),"")</f>
        <v/>
      </c>
      <c r="J414" s="302" t="str">
        <f>IFERROR(VLOOKUP($C414&amp;J$410,$Z$64:$AB$639,3,0),"")</f>
        <v/>
      </c>
      <c r="K414" s="305" t="str">
        <f>""</f>
        <v/>
      </c>
      <c r="L414" s="302" t="str">
        <f>IFERROR(VLOOKUP($C414&amp;L$410,$Z$64:$AB$639,3,0),"")</f>
        <v/>
      </c>
      <c r="M414" s="306" t="str">
        <f>IFERROR(VLOOKUP($C414&amp;M$410,$Z$64:$AB$639,3,0),"")</f>
        <v/>
      </c>
      <c r="N414" s="304" t="str">
        <f>IFERROR(VLOOKUP($C414&amp;H$410,$AC$64:$AD$639,2,0),"")</f>
        <v/>
      </c>
      <c r="O414" s="302" t="str">
        <f>IFERROR(VLOOKUP($C414&amp;I$410,$AC$64:$AD$639,2,0),"")</f>
        <v/>
      </c>
      <c r="P414" s="302" t="str">
        <f>IFERROR(VLOOKUP($C414&amp;J$410,$AC$64:$AD$639,2,0),"")</f>
        <v/>
      </c>
      <c r="Q414" s="305" t="str">
        <f>""</f>
        <v/>
      </c>
      <c r="R414" s="302" t="str">
        <f>IFERROR(VLOOKUP($C414&amp;L$410,$AC$64:$AD$639,2,0),"")</f>
        <v/>
      </c>
      <c r="S414" s="306" t="str">
        <f>IFERROR(VLOOKUP($C414&amp;M$410,$AC$64:$AD$639,2,0),"")</f>
        <v/>
      </c>
      <c r="T414" s="307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 : 3</v>
      </c>
      <c r="AC414" s="169" t="str">
        <f t="shared" si="139"/>
        <v/>
      </c>
      <c r="AD414" s="215" t="str">
        <f t="shared" si="140"/>
        <v/>
      </c>
      <c r="AE414" s="253"/>
      <c r="AF414" s="240"/>
      <c r="AG414" s="240"/>
      <c r="AH414" s="217" t="str">
        <f t="shared" si="141"/>
        <v>HSVSSV Wildeck</v>
      </c>
    </row>
    <row r="415" spans="2:34" ht="12" customHeight="1" x14ac:dyDescent="0.2">
      <c r="B415" s="299" t="str">
        <f t="shared" si="174"/>
        <v/>
      </c>
      <c r="C415" s="300" t="str">
        <f t="shared" si="175"/>
        <v/>
      </c>
      <c r="D415" s="301" t="str">
        <f t="shared" si="176"/>
        <v/>
      </c>
      <c r="E415" s="302" t="str">
        <f t="shared" si="177"/>
        <v/>
      </c>
      <c r="F415" s="302" t="str">
        <f t="shared" si="178"/>
        <v/>
      </c>
      <c r="G415" s="303" t="str">
        <f t="shared" si="179"/>
        <v/>
      </c>
      <c r="H415" s="304" t="str">
        <f>IFERROR(VLOOKUP($C415&amp;H$410,$Z$64:$AB$639,3,0),"")</f>
        <v/>
      </c>
      <c r="I415" s="302" t="str">
        <f>IFERROR(VLOOKUP($C415&amp;I$410,$Z$64:$AB$639,3,0),"")</f>
        <v/>
      </c>
      <c r="J415" s="302" t="str">
        <f>IFERROR(VLOOKUP($C415&amp;J$410,$Z$64:$AB$639,3,0),"")</f>
        <v/>
      </c>
      <c r="K415" s="302" t="str">
        <f>IFERROR(VLOOKUP($C415&amp;K$410,$Z$64:$AB$639,3,0),"")</f>
        <v/>
      </c>
      <c r="L415" s="305" t="str">
        <f>""</f>
        <v/>
      </c>
      <c r="M415" s="306" t="str">
        <f>IFERROR(VLOOKUP($C415&amp;M$410,$Z$64:$AB$639,3,0),"")</f>
        <v/>
      </c>
      <c r="N415" s="304" t="str">
        <f>IFERROR(VLOOKUP($C415&amp;H$410,$AC$64:$AD$639,2,0),"")</f>
        <v/>
      </c>
      <c r="O415" s="302" t="str">
        <f>IFERROR(VLOOKUP($C415&amp;I$410,$AC$64:$AD$639,2,0),"")</f>
        <v/>
      </c>
      <c r="P415" s="302" t="str">
        <f>IFERROR(VLOOKUP($C415&amp;J$410,$AC$64:$AD$639,2,0),"")</f>
        <v/>
      </c>
      <c r="Q415" s="302" t="str">
        <f>IFERROR(VLOOKUP($C415&amp;K$410,$AC$64:$AD$639,2,0),"")</f>
        <v/>
      </c>
      <c r="R415" s="305" t="str">
        <f>""</f>
        <v/>
      </c>
      <c r="S415" s="306" t="str">
        <f>IFERROR(VLOOKUP($C415&amp;M$410,$AC$64:$AD$639,2,0),"")</f>
        <v/>
      </c>
      <c r="T415" s="307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 : 5</v>
      </c>
      <c r="AC415" s="169" t="str">
        <f t="shared" si="139"/>
        <v/>
      </c>
      <c r="AD415" s="215" t="str">
        <f t="shared" si="140"/>
        <v/>
      </c>
      <c r="AE415" s="253"/>
      <c r="AF415" s="240"/>
      <c r="AG415" s="240"/>
      <c r="AH415" s="217" t="str">
        <f t="shared" si="141"/>
        <v>Team D4Team D2</v>
      </c>
    </row>
    <row r="416" spans="2:34" ht="12" customHeight="1" thickBot="1" x14ac:dyDescent="0.25">
      <c r="B416" s="308" t="str">
        <f t="shared" si="174"/>
        <v/>
      </c>
      <c r="C416" s="309" t="str">
        <f t="shared" si="175"/>
        <v/>
      </c>
      <c r="D416" s="310" t="str">
        <f t="shared" si="176"/>
        <v/>
      </c>
      <c r="E416" s="311" t="str">
        <f t="shared" si="177"/>
        <v/>
      </c>
      <c r="F416" s="311" t="str">
        <f t="shared" si="178"/>
        <v/>
      </c>
      <c r="G416" s="312" t="str">
        <f t="shared" si="179"/>
        <v/>
      </c>
      <c r="H416" s="313" t="str">
        <f>IFERROR(VLOOKUP($C416&amp;H$410,$Z$64:$AB$639,3,0),"")</f>
        <v/>
      </c>
      <c r="I416" s="311" t="str">
        <f>IFERROR(VLOOKUP($C416&amp;I$410,$Z$64:$AB$639,3,0),"")</f>
        <v/>
      </c>
      <c r="J416" s="311" t="str">
        <f>IFERROR(VLOOKUP($C416&amp;J$410,$Z$64:$AB$639,3,0),"")</f>
        <v/>
      </c>
      <c r="K416" s="311" t="str">
        <f>IFERROR(VLOOKUP($C416&amp;K$410,$Z$64:$AB$639,3,0),"")</f>
        <v/>
      </c>
      <c r="L416" s="311" t="str">
        <f>IFERROR(VLOOKUP($C416&amp;L$410,$Z$64:$AB$639,3,0),"")</f>
        <v/>
      </c>
      <c r="M416" s="314" t="str">
        <f>""</f>
        <v/>
      </c>
      <c r="N416" s="313" t="str">
        <f>IFERROR(VLOOKUP($C416&amp;H$410,$AC$64:$AD$639,2,0),"")</f>
        <v/>
      </c>
      <c r="O416" s="311" t="str">
        <f>IFERROR(VLOOKUP($C416&amp;I$410,$AC$64:$AD$639,2,0),"")</f>
        <v/>
      </c>
      <c r="P416" s="311" t="str">
        <f>IFERROR(VLOOKUP($C416&amp;J$410,$AC$64:$AD$639,2,0),"")</f>
        <v/>
      </c>
      <c r="Q416" s="311" t="str">
        <f>IFERROR(VLOOKUP($C416&amp;K$410,$AC$64:$AD$639,2,0),"")</f>
        <v/>
      </c>
      <c r="R416" s="311" t="str">
        <f>IFERROR(VLOOKUP($C416&amp;L$410,$AC$64:$AD$639,2,0),"")</f>
        <v/>
      </c>
      <c r="S416" s="314" t="str">
        <f>""</f>
        <v/>
      </c>
      <c r="T416" s="315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 : 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3"/>
      <c r="AF416" s="240"/>
      <c r="AG416" s="240"/>
      <c r="AH416" s="217" t="str">
        <f t="shared" si="141"/>
        <v>Team E4Team E2</v>
      </c>
    </row>
    <row r="417" spans="2:34" ht="12" customHeight="1" thickTop="1" thickBot="1" x14ac:dyDescent="0.25">
      <c r="B417" s="316" t="str">
        <f>""</f>
        <v/>
      </c>
      <c r="C417" s="316" t="str">
        <f>""</f>
        <v/>
      </c>
      <c r="D417" s="316" t="str">
        <f>""</f>
        <v/>
      </c>
      <c r="E417" s="316" t="str">
        <f>""</f>
        <v/>
      </c>
      <c r="F417" s="316" t="str">
        <f>""</f>
        <v/>
      </c>
      <c r="G417" s="316" t="str">
        <f>""</f>
        <v/>
      </c>
      <c r="H417" s="317" t="str">
        <f>""</f>
        <v/>
      </c>
      <c r="I417" s="317" t="str">
        <f>""</f>
        <v/>
      </c>
      <c r="J417" s="317" t="str">
        <f>""</f>
        <v/>
      </c>
      <c r="K417" s="317" t="str">
        <f>""</f>
        <v/>
      </c>
      <c r="L417" s="317" t="str">
        <f>""</f>
        <v/>
      </c>
      <c r="M417" s="317" t="str">
        <f>""</f>
        <v/>
      </c>
      <c r="N417" s="318" t="str">
        <f>""</f>
        <v/>
      </c>
      <c r="O417" s="318" t="str">
        <f>""</f>
        <v/>
      </c>
      <c r="P417" s="318" t="str">
        <f>""</f>
        <v/>
      </c>
      <c r="Q417" s="318" t="str">
        <f>""</f>
        <v/>
      </c>
      <c r="R417" s="318" t="str">
        <f>""</f>
        <v/>
      </c>
      <c r="S417" s="318" t="str">
        <f>""</f>
        <v/>
      </c>
      <c r="T417" s="318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 : 1</v>
      </c>
      <c r="AC417" s="169" t="str">
        <f t="shared" si="184"/>
        <v/>
      </c>
      <c r="AD417" s="215" t="str">
        <f t="shared" si="185"/>
        <v/>
      </c>
      <c r="AE417" s="253"/>
      <c r="AF417" s="240"/>
      <c r="AG417" s="240"/>
      <c r="AH417" s="217" t="str">
        <f t="shared" si="141"/>
        <v>Team F4Team F2</v>
      </c>
    </row>
    <row r="418" spans="2:34" ht="12" customHeight="1" thickBot="1" x14ac:dyDescent="0.25">
      <c r="B418" s="318" t="str">
        <f>""</f>
        <v/>
      </c>
      <c r="C418" s="318" t="str">
        <f>""</f>
        <v/>
      </c>
      <c r="D418" s="318" t="str">
        <f>""</f>
        <v/>
      </c>
      <c r="E418" s="318" t="str">
        <f>""</f>
        <v/>
      </c>
      <c r="F418" s="318" t="str">
        <f>""</f>
        <v/>
      </c>
      <c r="G418" s="318" t="str">
        <f>""</f>
        <v/>
      </c>
      <c r="H418" s="319" t="str">
        <f t="shared" ref="H418:M418" si="186">IF(LEN(H419)&gt;$J$74,LEFT(H419,$J$74)&amp;".",H419)</f>
        <v/>
      </c>
      <c r="I418" s="320" t="str">
        <f t="shared" si="186"/>
        <v/>
      </c>
      <c r="J418" s="320" t="str">
        <f t="shared" si="186"/>
        <v/>
      </c>
      <c r="K418" s="320" t="str">
        <f t="shared" si="186"/>
        <v/>
      </c>
      <c r="L418" s="320" t="str">
        <f t="shared" si="186"/>
        <v/>
      </c>
      <c r="M418" s="321" t="str">
        <f t="shared" si="186"/>
        <v/>
      </c>
      <c r="N418" s="319" t="str">
        <f>H418</f>
        <v/>
      </c>
      <c r="O418" s="320" t="str">
        <f t="shared" ref="O418:S418" si="187">I418</f>
        <v/>
      </c>
      <c r="P418" s="320" t="str">
        <f t="shared" si="187"/>
        <v/>
      </c>
      <c r="Q418" s="320" t="str">
        <f t="shared" si="187"/>
        <v/>
      </c>
      <c r="R418" s="320" t="str">
        <f t="shared" si="187"/>
        <v/>
      </c>
      <c r="S418" s="321" t="str">
        <f t="shared" si="187"/>
        <v/>
      </c>
      <c r="T418" s="238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 : 2</v>
      </c>
      <c r="AC418" s="169" t="str">
        <f t="shared" si="184"/>
        <v/>
      </c>
      <c r="AD418" s="215" t="str">
        <f t="shared" si="185"/>
        <v/>
      </c>
      <c r="AE418" s="253"/>
      <c r="AF418" s="240"/>
      <c r="AG418" s="240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83" t="str">
        <f>""</f>
        <v/>
      </c>
      <c r="C419" s="284" t="s">
        <v>79</v>
      </c>
      <c r="D419" s="285" t="s">
        <v>97</v>
      </c>
      <c r="E419" s="286" t="s">
        <v>174</v>
      </c>
      <c r="F419" s="286" t="s">
        <v>175</v>
      </c>
      <c r="G419" s="287" t="s">
        <v>176</v>
      </c>
      <c r="H419" s="288" t="str">
        <f>C420</f>
        <v/>
      </c>
      <c r="I419" s="289" t="str">
        <f>C421</f>
        <v/>
      </c>
      <c r="J419" s="289" t="str">
        <f>C422</f>
        <v/>
      </c>
      <c r="K419" s="289" t="str">
        <f>C423</f>
        <v/>
      </c>
      <c r="L419" s="289" t="str">
        <f>C424</f>
        <v/>
      </c>
      <c r="M419" s="290" t="str">
        <f>C425</f>
        <v/>
      </c>
      <c r="N419" s="288" t="str">
        <f>C420</f>
        <v/>
      </c>
      <c r="O419" s="289" t="str">
        <f>C421</f>
        <v/>
      </c>
      <c r="P419" s="289" t="str">
        <f>C422</f>
        <v/>
      </c>
      <c r="Q419" s="289" t="str">
        <f>C423</f>
        <v/>
      </c>
      <c r="R419" s="289" t="str">
        <f>C424</f>
        <v/>
      </c>
      <c r="S419" s="290" t="str">
        <f>C425</f>
        <v/>
      </c>
      <c r="T419" s="238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 : 4</v>
      </c>
      <c r="AC419" s="169" t="str">
        <f t="shared" si="184"/>
        <v/>
      </c>
      <c r="AD419" s="215" t="str">
        <f t="shared" si="185"/>
        <v/>
      </c>
      <c r="AE419" s="253"/>
      <c r="AF419" s="240"/>
      <c r="AG419" s="240"/>
      <c r="AH419" s="217" t="str">
        <f t="shared" si="188"/>
        <v>Lok LeipzigSC Waldbach</v>
      </c>
    </row>
    <row r="420" spans="2:34" ht="12" customHeight="1" x14ac:dyDescent="0.2">
      <c r="B420" s="291" t="str">
        <f t="shared" ref="B420:B425" si="189">IF($C420="","",INDEX($B$375:$B$383,MATCH($C420,$C$375:$C$383,0)))</f>
        <v/>
      </c>
      <c r="C420" s="292" t="str">
        <f t="shared" ref="C420:C425" si="190">IF($K$13=0,"",$AH4)</f>
        <v/>
      </c>
      <c r="D420" s="293" t="str">
        <f t="shared" ref="D420:D425" si="191">IF($C420="","",VLOOKUP($C420,$C$17:$AC$25,25,0))</f>
        <v/>
      </c>
      <c r="E420" s="294" t="str">
        <f t="shared" ref="E420:E425" si="192">IF($C420="","",VLOOKUP($C420,$C$17:$AC$25,26,0))</f>
        <v/>
      </c>
      <c r="F420" s="294" t="str">
        <f t="shared" ref="F420:F425" si="193">IF($C420="","",VLOOKUP($C420,$C$17:$AC$25,27,0))</f>
        <v/>
      </c>
      <c r="G420" s="295" t="str">
        <f t="shared" ref="G420:G425" si="194">IF($C420="","",VLOOKUP($C420,$C$81:$D$89,2,0))</f>
        <v/>
      </c>
      <c r="H420" s="296" t="str">
        <f>""</f>
        <v/>
      </c>
      <c r="I420" s="294" t="str">
        <f>IFERROR(VLOOKUP($C420&amp;I$419,$Z$64:$AB$639,3,0),"")</f>
        <v/>
      </c>
      <c r="J420" s="294" t="str">
        <f>IFERROR(VLOOKUP($C420&amp;J$419,$Z$64:$AB$639,3,0),"")</f>
        <v/>
      </c>
      <c r="K420" s="294" t="str">
        <f>IFERROR(VLOOKUP($C420&amp;K$419,$Z$64:$AB$639,3,0),"")</f>
        <v/>
      </c>
      <c r="L420" s="294" t="str">
        <f>IFERROR(VLOOKUP($C420&amp;L$419,$Z$64:$AB$639,3,0),"")</f>
        <v/>
      </c>
      <c r="M420" s="297" t="str">
        <f>IFERROR(VLOOKUP($C420&amp;M$419,$Z$64:$AB$639,3,0),"")</f>
        <v/>
      </c>
      <c r="N420" s="296" t="str">
        <f>""</f>
        <v/>
      </c>
      <c r="O420" s="294" t="str">
        <f>IFERROR(VLOOKUP($C420&amp;I$419,$AC$64:$AD$639,2,0),"")</f>
        <v/>
      </c>
      <c r="P420" s="294" t="str">
        <f>IFERROR(VLOOKUP($C420&amp;J$419,$AC$64:$AD$639,2,0),"")</f>
        <v/>
      </c>
      <c r="Q420" s="294" t="str">
        <f>IFERROR(VLOOKUP($C420&amp;K$419,$AC$64:$AD$639,2,0),"")</f>
        <v/>
      </c>
      <c r="R420" s="294" t="str">
        <f>IFERROR(VLOOKUP($C420&amp;L$419,$AC$64:$AD$639,2,0),"")</f>
        <v/>
      </c>
      <c r="S420" s="297" t="str">
        <f>IFERROR(VLOOKUP($C420&amp;M$419,$AC$64:$AD$639,2,0),"")</f>
        <v/>
      </c>
      <c r="T420" s="298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 : 0</v>
      </c>
      <c r="AC420" s="169" t="str">
        <f t="shared" si="184"/>
        <v/>
      </c>
      <c r="AD420" s="215" t="str">
        <f t="shared" si="185"/>
        <v/>
      </c>
      <c r="AE420" s="253"/>
      <c r="AF420" s="240"/>
      <c r="AG420" s="240"/>
      <c r="AH420" s="217" t="str">
        <f t="shared" si="188"/>
        <v>FC BrüggeFV Lübeck</v>
      </c>
    </row>
    <row r="421" spans="2:34" ht="12" customHeight="1" x14ac:dyDescent="0.2">
      <c r="B421" s="299" t="str">
        <f t="shared" si="189"/>
        <v/>
      </c>
      <c r="C421" s="300" t="str">
        <f t="shared" si="190"/>
        <v/>
      </c>
      <c r="D421" s="301" t="str">
        <f t="shared" si="191"/>
        <v/>
      </c>
      <c r="E421" s="302" t="str">
        <f t="shared" si="192"/>
        <v/>
      </c>
      <c r="F421" s="302" t="str">
        <f t="shared" si="193"/>
        <v/>
      </c>
      <c r="G421" s="303" t="str">
        <f t="shared" si="194"/>
        <v/>
      </c>
      <c r="H421" s="304" t="str">
        <f>IFERROR(VLOOKUP($C421&amp;H$419,$Z$64:$AB$639,3,0),"")</f>
        <v/>
      </c>
      <c r="I421" s="305" t="str">
        <f>""</f>
        <v/>
      </c>
      <c r="J421" s="302" t="str">
        <f>IFERROR(VLOOKUP($C421&amp;J$419,$Z$64:$AB$639,3,0),"")</f>
        <v/>
      </c>
      <c r="K421" s="302" t="str">
        <f>IFERROR(VLOOKUP($C421&amp;K$419,$Z$64:$AB$639,3,0),"")</f>
        <v/>
      </c>
      <c r="L421" s="302" t="str">
        <f>IFERROR(VLOOKUP($C421&amp;L$419,$Z$64:$AB$639,3,0),"")</f>
        <v/>
      </c>
      <c r="M421" s="306" t="str">
        <f>IFERROR(VLOOKUP($C421&amp;M$419,$Z$64:$AB$639,3,0),"")</f>
        <v/>
      </c>
      <c r="N421" s="304" t="str">
        <f>IFERROR(VLOOKUP($C421&amp;H$419,$AC$64:$AD$639,2,0),"")</f>
        <v/>
      </c>
      <c r="O421" s="305" t="str">
        <f>""</f>
        <v/>
      </c>
      <c r="P421" s="302" t="str">
        <f>IFERROR(VLOOKUP($C421&amp;J$419,$AC$64:$AD$639,2,0),"")</f>
        <v/>
      </c>
      <c r="Q421" s="302" t="str">
        <f>IFERROR(VLOOKUP($C421&amp;K$419,$AC$64:$AD$639,2,0),"")</f>
        <v/>
      </c>
      <c r="R421" s="302" t="str">
        <f>IFERROR(VLOOKUP($C421&amp;L$419,$AC$64:$AD$639,2,0),"")</f>
        <v/>
      </c>
      <c r="S421" s="306" t="str">
        <f>IFERROR(VLOOKUP($C421&amp;M$419,$AC$64:$AD$639,2,0),"")</f>
        <v/>
      </c>
      <c r="T421" s="307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 : 2</v>
      </c>
      <c r="AC421" s="169" t="str">
        <f t="shared" si="184"/>
        <v/>
      </c>
      <c r="AD421" s="215" t="str">
        <f t="shared" si="185"/>
        <v/>
      </c>
      <c r="AE421" s="253"/>
      <c r="AF421" s="240"/>
      <c r="AG421" s="240"/>
      <c r="AH421" s="217" t="str">
        <f t="shared" si="188"/>
        <v>Team D6Team D5</v>
      </c>
    </row>
    <row r="422" spans="2:34" ht="12" customHeight="1" x14ac:dyDescent="0.2">
      <c r="B422" s="299" t="str">
        <f t="shared" si="189"/>
        <v/>
      </c>
      <c r="C422" s="300" t="str">
        <f t="shared" si="190"/>
        <v/>
      </c>
      <c r="D422" s="301" t="str">
        <f t="shared" si="191"/>
        <v/>
      </c>
      <c r="E422" s="302" t="str">
        <f t="shared" si="192"/>
        <v/>
      </c>
      <c r="F422" s="302" t="str">
        <f t="shared" si="193"/>
        <v/>
      </c>
      <c r="G422" s="303" t="str">
        <f t="shared" si="194"/>
        <v/>
      </c>
      <c r="H422" s="304" t="str">
        <f>IFERROR(VLOOKUP($C422&amp;H$419,$Z$64:$AB$639,3,0),"")</f>
        <v/>
      </c>
      <c r="I422" s="302" t="str">
        <f>IFERROR(VLOOKUP($C422&amp;I$419,$Z$64:$AB$639,3,0),"")</f>
        <v/>
      </c>
      <c r="J422" s="305" t="str">
        <f>""</f>
        <v/>
      </c>
      <c r="K422" s="302" t="str">
        <f>IFERROR(VLOOKUP($C422&amp;K$419,$Z$64:$AB$639,3,0),"")</f>
        <v/>
      </c>
      <c r="L422" s="302" t="str">
        <f>IFERROR(VLOOKUP($C422&amp;L$419,$Z$64:$AB$639,3,0),"")</f>
        <v/>
      </c>
      <c r="M422" s="306" t="str">
        <f>IFERROR(VLOOKUP($C422&amp;M$419,$Z$64:$AB$639,3,0),"")</f>
        <v/>
      </c>
      <c r="N422" s="304" t="str">
        <f>IFERROR(VLOOKUP($C422&amp;H$419,$AC$64:$AD$639,2,0),"")</f>
        <v/>
      </c>
      <c r="O422" s="302" t="str">
        <f>IFERROR(VLOOKUP($C422&amp;I$419,$AC$64:$AD$639,2,0),"")</f>
        <v/>
      </c>
      <c r="P422" s="305" t="str">
        <f>""</f>
        <v/>
      </c>
      <c r="Q422" s="302" t="str">
        <f>IFERROR(VLOOKUP($C422&amp;K$419,$AC$64:$AD$639,2,0),"")</f>
        <v/>
      </c>
      <c r="R422" s="302" t="str">
        <f>IFERROR(VLOOKUP($C422&amp;L$419,$AC$64:$AD$639,2,0),"")</f>
        <v/>
      </c>
      <c r="S422" s="306" t="str">
        <f>IFERROR(VLOOKUP($C422&amp;M$419,$AC$64:$AD$639,2,0),"")</f>
        <v/>
      </c>
      <c r="T422" s="307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 : 3</v>
      </c>
      <c r="AC422" s="169" t="str">
        <f t="shared" si="184"/>
        <v/>
      </c>
      <c r="AD422" s="215" t="str">
        <f t="shared" si="185"/>
        <v/>
      </c>
      <c r="AE422" s="253"/>
      <c r="AF422" s="240"/>
      <c r="AG422" s="240"/>
      <c r="AH422" s="217" t="str">
        <f t="shared" si="188"/>
        <v>Team E6Team E5</v>
      </c>
    </row>
    <row r="423" spans="2:34" ht="12" customHeight="1" x14ac:dyDescent="0.2">
      <c r="B423" s="299" t="str">
        <f t="shared" si="189"/>
        <v/>
      </c>
      <c r="C423" s="300" t="str">
        <f t="shared" si="190"/>
        <v/>
      </c>
      <c r="D423" s="301" t="str">
        <f t="shared" si="191"/>
        <v/>
      </c>
      <c r="E423" s="302" t="str">
        <f t="shared" si="192"/>
        <v/>
      </c>
      <c r="F423" s="302" t="str">
        <f t="shared" si="193"/>
        <v/>
      </c>
      <c r="G423" s="303" t="str">
        <f t="shared" si="194"/>
        <v/>
      </c>
      <c r="H423" s="304" t="str">
        <f>IFERROR(VLOOKUP($C423&amp;H$419,$Z$64:$AB$639,3,0),"")</f>
        <v/>
      </c>
      <c r="I423" s="302" t="str">
        <f>IFERROR(VLOOKUP($C423&amp;I$419,$Z$64:$AB$639,3,0),"")</f>
        <v/>
      </c>
      <c r="J423" s="302" t="str">
        <f>IFERROR(VLOOKUP($C423&amp;J$419,$Z$64:$AB$639,3,0),"")</f>
        <v/>
      </c>
      <c r="K423" s="305" t="str">
        <f>""</f>
        <v/>
      </c>
      <c r="L423" s="302" t="str">
        <f>IFERROR(VLOOKUP($C423&amp;L$419,$Z$64:$AB$639,3,0),"")</f>
        <v/>
      </c>
      <c r="M423" s="306" t="str">
        <f>IFERROR(VLOOKUP($C423&amp;M$419,$Z$64:$AB$639,3,0),"")</f>
        <v/>
      </c>
      <c r="N423" s="304" t="str">
        <f>IFERROR(VLOOKUP($C423&amp;H$419,$AC$64:$AD$639,2,0),"")</f>
        <v/>
      </c>
      <c r="O423" s="302" t="str">
        <f>IFERROR(VLOOKUP($C423&amp;I$419,$AC$64:$AD$639,2,0),"")</f>
        <v/>
      </c>
      <c r="P423" s="302" t="str">
        <f>IFERROR(VLOOKUP($C423&amp;J$419,$AC$64:$AD$639,2,0),"")</f>
        <v/>
      </c>
      <c r="Q423" s="305" t="str">
        <f>""</f>
        <v/>
      </c>
      <c r="R423" s="302" t="str">
        <f>IFERROR(VLOOKUP($C423&amp;L$419,$AC$64:$AD$639,2,0),"")</f>
        <v/>
      </c>
      <c r="S423" s="306" t="str">
        <f>IFERROR(VLOOKUP($C423&amp;M$419,$AC$64:$AD$639,2,0),"")</f>
        <v/>
      </c>
      <c r="T423" s="307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 : 0</v>
      </c>
      <c r="AC423" s="169" t="str">
        <f t="shared" si="184"/>
        <v/>
      </c>
      <c r="AD423" s="215" t="str">
        <f t="shared" si="185"/>
        <v/>
      </c>
      <c r="AE423" s="253"/>
      <c r="AF423" s="240"/>
      <c r="AG423" s="240"/>
      <c r="AH423" s="217" t="str">
        <f t="shared" si="188"/>
        <v>Team F6Team F5</v>
      </c>
    </row>
    <row r="424" spans="2:34" ht="12" customHeight="1" x14ac:dyDescent="0.2">
      <c r="B424" s="299" t="str">
        <f t="shared" si="189"/>
        <v/>
      </c>
      <c r="C424" s="300" t="str">
        <f t="shared" si="190"/>
        <v/>
      </c>
      <c r="D424" s="301" t="str">
        <f t="shared" si="191"/>
        <v/>
      </c>
      <c r="E424" s="302" t="str">
        <f t="shared" si="192"/>
        <v/>
      </c>
      <c r="F424" s="302" t="str">
        <f t="shared" si="193"/>
        <v/>
      </c>
      <c r="G424" s="303" t="str">
        <f t="shared" si="194"/>
        <v/>
      </c>
      <c r="H424" s="304" t="str">
        <f>IFERROR(VLOOKUP($C424&amp;H$419,$Z$64:$AB$639,3,0),"")</f>
        <v/>
      </c>
      <c r="I424" s="302" t="str">
        <f>IFERROR(VLOOKUP($C424&amp;I$419,$Z$64:$AB$639,3,0),"")</f>
        <v/>
      </c>
      <c r="J424" s="302" t="str">
        <f>IFERROR(VLOOKUP($C424&amp;J$419,$Z$64:$AB$639,3,0),"")</f>
        <v/>
      </c>
      <c r="K424" s="302" t="str">
        <f>IFERROR(VLOOKUP($C424&amp;K$419,$Z$64:$AB$639,3,0),"")</f>
        <v/>
      </c>
      <c r="L424" s="305" t="str">
        <f>""</f>
        <v/>
      </c>
      <c r="M424" s="306" t="str">
        <f>IFERROR(VLOOKUP($C424&amp;M$419,$Z$64:$AB$639,3,0),"")</f>
        <v/>
      </c>
      <c r="N424" s="304" t="str">
        <f>IFERROR(VLOOKUP($C424&amp;H$419,$AC$64:$AD$639,2,0),"")</f>
        <v/>
      </c>
      <c r="O424" s="302" t="str">
        <f>IFERROR(VLOOKUP($C424&amp;I$419,$AC$64:$AD$639,2,0),"")</f>
        <v/>
      </c>
      <c r="P424" s="302" t="str">
        <f>IFERROR(VLOOKUP($C424&amp;J$419,$AC$64:$AD$639,2,0),"")</f>
        <v/>
      </c>
      <c r="Q424" s="302" t="str">
        <f>IFERROR(VLOOKUP($C424&amp;K$419,$AC$64:$AD$639,2,0),"")</f>
        <v/>
      </c>
      <c r="R424" s="305" t="str">
        <f>""</f>
        <v/>
      </c>
      <c r="S424" s="306" t="str">
        <f>IFERROR(VLOOKUP($C424&amp;M$419,$AC$64:$AD$639,2,0),"")</f>
        <v/>
      </c>
      <c r="T424" s="307" t="str">
        <f t="shared" si="195"/>
        <v/>
      </c>
      <c r="Y424" s="211" t="s">
        <v>231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 : 5</v>
      </c>
      <c r="AC424" s="169" t="str">
        <f t="shared" si="184"/>
        <v/>
      </c>
      <c r="AD424" s="215" t="str">
        <f t="shared" si="185"/>
        <v/>
      </c>
      <c r="AE424" s="253"/>
      <c r="AF424" s="240"/>
      <c r="AG424" s="240"/>
      <c r="AH424" s="217" t="str">
        <f t="shared" si="188"/>
        <v>Eintracht Frankfurt1. FC Riedwald</v>
      </c>
    </row>
    <row r="425" spans="2:34" ht="12" customHeight="1" thickBot="1" x14ac:dyDescent="0.25">
      <c r="B425" s="308" t="str">
        <f t="shared" si="189"/>
        <v/>
      </c>
      <c r="C425" s="309" t="str">
        <f t="shared" si="190"/>
        <v/>
      </c>
      <c r="D425" s="310" t="str">
        <f t="shared" si="191"/>
        <v/>
      </c>
      <c r="E425" s="311" t="str">
        <f t="shared" si="192"/>
        <v/>
      </c>
      <c r="F425" s="311" t="str">
        <f t="shared" si="193"/>
        <v/>
      </c>
      <c r="G425" s="312" t="str">
        <f t="shared" si="194"/>
        <v/>
      </c>
      <c r="H425" s="313" t="str">
        <f>IFERROR(VLOOKUP($C425&amp;H$419,$Z$64:$AB$639,3,0),"")</f>
        <v/>
      </c>
      <c r="I425" s="311" t="str">
        <f>IFERROR(VLOOKUP($C425&amp;I$419,$Z$64:$AB$639,3,0),"")</f>
        <v/>
      </c>
      <c r="J425" s="311" t="str">
        <f>IFERROR(VLOOKUP($C425&amp;J$419,$Z$64:$AB$639,3,0),"")</f>
        <v/>
      </c>
      <c r="K425" s="311" t="str">
        <f>IFERROR(VLOOKUP($C425&amp;K$419,$Z$64:$AB$639,3,0),"")</f>
        <v/>
      </c>
      <c r="L425" s="311" t="str">
        <f>IFERROR(VLOOKUP($C425&amp;L$419,$Z$64:$AB$639,3,0),"")</f>
        <v/>
      </c>
      <c r="M425" s="314" t="str">
        <f>""</f>
        <v/>
      </c>
      <c r="N425" s="313" t="str">
        <f>IFERROR(VLOOKUP($C425&amp;H$419,$AC$64:$AD$639,2,0),"")</f>
        <v/>
      </c>
      <c r="O425" s="311" t="str">
        <f>IFERROR(VLOOKUP($C425&amp;I$419,$AC$64:$AD$639,2,0),"")</f>
        <v/>
      </c>
      <c r="P425" s="311" t="str">
        <f>IFERROR(VLOOKUP($C425&amp;J$419,$AC$64:$AD$639,2,0),"")</f>
        <v/>
      </c>
      <c r="Q425" s="311" t="str">
        <f>IFERROR(VLOOKUP($C425&amp;K$419,$AC$64:$AD$639,2,0),"")</f>
        <v/>
      </c>
      <c r="R425" s="311" t="str">
        <f>IFERROR(VLOOKUP($C425&amp;L$419,$AC$64:$AD$639,2,0),"")</f>
        <v/>
      </c>
      <c r="S425" s="314" t="str">
        <f>""</f>
        <v/>
      </c>
      <c r="T425" s="315" t="str">
        <f t="shared" si="195"/>
        <v/>
      </c>
      <c r="Y425" s="211" t="s">
        <v>232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 : 0</v>
      </c>
      <c r="AC425" s="169" t="str">
        <f t="shared" si="184"/>
        <v/>
      </c>
      <c r="AD425" s="215" t="str">
        <f t="shared" si="185"/>
        <v/>
      </c>
      <c r="AE425" s="253"/>
      <c r="AF425" s="240"/>
      <c r="AG425" s="240"/>
      <c r="AH425" s="217" t="str">
        <f t="shared" si="188"/>
        <v>Manchester CitySSV Wildbach</v>
      </c>
    </row>
    <row r="426" spans="2:34" ht="12" customHeight="1" thickTop="1" thickBot="1" x14ac:dyDescent="0.25">
      <c r="B426" s="316" t="str">
        <f>""</f>
        <v/>
      </c>
      <c r="C426" s="316" t="str">
        <f>""</f>
        <v/>
      </c>
      <c r="D426" s="316" t="str">
        <f>""</f>
        <v/>
      </c>
      <c r="E426" s="316" t="str">
        <f>""</f>
        <v/>
      </c>
      <c r="F426" s="316" t="str">
        <f>""</f>
        <v/>
      </c>
      <c r="G426" s="316" t="str">
        <f>""</f>
        <v/>
      </c>
      <c r="H426" s="317" t="str">
        <f>""</f>
        <v/>
      </c>
      <c r="I426" s="317" t="str">
        <f>""</f>
        <v/>
      </c>
      <c r="J426" s="317" t="str">
        <f>""</f>
        <v/>
      </c>
      <c r="K426" s="317" t="str">
        <f>""</f>
        <v/>
      </c>
      <c r="L426" s="317" t="str">
        <f>""</f>
        <v/>
      </c>
      <c r="M426" s="317" t="str">
        <f>""</f>
        <v/>
      </c>
      <c r="N426" s="318" t="str">
        <f>""</f>
        <v/>
      </c>
      <c r="O426" s="318" t="str">
        <f>""</f>
        <v/>
      </c>
      <c r="P426" s="318" t="str">
        <f>""</f>
        <v/>
      </c>
      <c r="Q426" s="318" t="str">
        <f>""</f>
        <v/>
      </c>
      <c r="R426" s="318" t="str">
        <f>""</f>
        <v/>
      </c>
      <c r="S426" s="318" t="str">
        <f>""</f>
        <v/>
      </c>
      <c r="T426" s="318" t="str">
        <f>""</f>
        <v/>
      </c>
      <c r="Y426" s="211" t="s">
        <v>233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 : 1</v>
      </c>
      <c r="AC426" s="169" t="str">
        <f t="shared" si="184"/>
        <v/>
      </c>
      <c r="AD426" s="215" t="str">
        <f t="shared" si="185"/>
        <v/>
      </c>
      <c r="AE426" s="253"/>
      <c r="AF426" s="240"/>
      <c r="AG426" s="240"/>
      <c r="AH426" s="217" t="str">
        <f t="shared" si="188"/>
        <v>SSV WildeckKickers Offenbach</v>
      </c>
    </row>
    <row r="427" spans="2:34" ht="12" customHeight="1" thickBot="1" x14ac:dyDescent="0.25">
      <c r="B427" s="318" t="str">
        <f>""</f>
        <v/>
      </c>
      <c r="C427" s="318" t="str">
        <f>""</f>
        <v/>
      </c>
      <c r="D427" s="318" t="str">
        <f>""</f>
        <v/>
      </c>
      <c r="E427" s="318" t="str">
        <f>""</f>
        <v/>
      </c>
      <c r="F427" s="318" t="str">
        <f>""</f>
        <v/>
      </c>
      <c r="G427" s="318" t="str">
        <f>""</f>
        <v/>
      </c>
      <c r="H427" s="319" t="str">
        <f t="shared" ref="H427:M427" si="196">IF(LEN(H428)&gt;$J$74,LEFT(H428,$J$74)&amp;".",H428)</f>
        <v/>
      </c>
      <c r="I427" s="320" t="str">
        <f t="shared" si="196"/>
        <v/>
      </c>
      <c r="J427" s="320" t="str">
        <f t="shared" si="196"/>
        <v/>
      </c>
      <c r="K427" s="320" t="str">
        <f t="shared" si="196"/>
        <v/>
      </c>
      <c r="L427" s="320" t="str">
        <f t="shared" si="196"/>
        <v/>
      </c>
      <c r="M427" s="321" t="str">
        <f t="shared" si="196"/>
        <v/>
      </c>
      <c r="N427" s="319" t="str">
        <f>H427</f>
        <v/>
      </c>
      <c r="O427" s="320" t="str">
        <f t="shared" ref="O427:S427" si="197">I427</f>
        <v/>
      </c>
      <c r="P427" s="320" t="str">
        <f t="shared" si="197"/>
        <v/>
      </c>
      <c r="Q427" s="320" t="str">
        <f t="shared" si="197"/>
        <v/>
      </c>
      <c r="R427" s="320" t="str">
        <f t="shared" si="197"/>
        <v/>
      </c>
      <c r="S427" s="321" t="str">
        <f t="shared" si="197"/>
        <v/>
      </c>
      <c r="T427" s="238" t="str">
        <f>""</f>
        <v/>
      </c>
      <c r="Y427" s="211" t="s">
        <v>234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 : 2</v>
      </c>
      <c r="AC427" s="169" t="str">
        <f t="shared" si="184"/>
        <v/>
      </c>
      <c r="AD427" s="215" t="str">
        <f t="shared" si="185"/>
        <v/>
      </c>
      <c r="AE427" s="253"/>
      <c r="AF427" s="240"/>
      <c r="AG427" s="240"/>
      <c r="AH427" s="217" t="str">
        <f t="shared" si="188"/>
        <v>Team D2Team D1</v>
      </c>
    </row>
    <row r="428" spans="2:34" ht="12" customHeight="1" thickTop="1" thickBot="1" x14ac:dyDescent="0.25">
      <c r="B428" s="283" t="str">
        <f>""</f>
        <v/>
      </c>
      <c r="C428" s="284" t="s">
        <v>79</v>
      </c>
      <c r="D428" s="285" t="s">
        <v>97</v>
      </c>
      <c r="E428" s="286" t="s">
        <v>174</v>
      </c>
      <c r="F428" s="286" t="s">
        <v>175</v>
      </c>
      <c r="G428" s="287" t="s">
        <v>176</v>
      </c>
      <c r="H428" s="288" t="str">
        <f>C429</f>
        <v/>
      </c>
      <c r="I428" s="289" t="str">
        <f>C430</f>
        <v/>
      </c>
      <c r="J428" s="289" t="str">
        <f>C431</f>
        <v/>
      </c>
      <c r="K428" s="289" t="str">
        <f>C432</f>
        <v/>
      </c>
      <c r="L428" s="289" t="str">
        <f>C433</f>
        <v/>
      </c>
      <c r="M428" s="290" t="str">
        <f>C434</f>
        <v/>
      </c>
      <c r="N428" s="288" t="str">
        <f>C429</f>
        <v/>
      </c>
      <c r="O428" s="289" t="str">
        <f>C430</f>
        <v/>
      </c>
      <c r="P428" s="289" t="str">
        <f>C431</f>
        <v/>
      </c>
      <c r="Q428" s="289" t="str">
        <f>C432</f>
        <v/>
      </c>
      <c r="R428" s="289" t="str">
        <f>C433</f>
        <v/>
      </c>
      <c r="S428" s="290" t="str">
        <f>C434</f>
        <v/>
      </c>
      <c r="T428" s="238" t="str">
        <f>""</f>
        <v/>
      </c>
      <c r="Y428" s="211" t="s">
        <v>235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 : 4</v>
      </c>
      <c r="AC428" s="169" t="str">
        <f t="shared" si="184"/>
        <v/>
      </c>
      <c r="AD428" s="215" t="str">
        <f t="shared" si="185"/>
        <v/>
      </c>
      <c r="AE428" s="253"/>
      <c r="AF428" s="240"/>
      <c r="AG428" s="240"/>
      <c r="AH428" s="217" t="str">
        <f t="shared" si="188"/>
        <v>Team E2Team E1</v>
      </c>
    </row>
    <row r="429" spans="2:34" ht="12" customHeight="1" x14ac:dyDescent="0.2">
      <c r="B429" s="291" t="str">
        <f t="shared" ref="B429:B434" si="198">IF($C429="","",INDEX($B$375:$B$383,MATCH($C429,$C$375:$C$383,0)))</f>
        <v/>
      </c>
      <c r="C429" s="292" t="str">
        <f t="shared" ref="C429:C434" si="199">IF($K$13=0,"",$AM4)</f>
        <v/>
      </c>
      <c r="D429" s="293" t="str">
        <f t="shared" ref="D429:D434" si="200">IF($C429="","",VLOOKUP($C429,$C$17:$AC$25,25,0))</f>
        <v/>
      </c>
      <c r="E429" s="294" t="str">
        <f t="shared" ref="E429:E434" si="201">IF($C429="","",VLOOKUP($C429,$C$17:$AC$25,26,0))</f>
        <v/>
      </c>
      <c r="F429" s="294" t="str">
        <f t="shared" ref="F429:F434" si="202">IF($C429="","",VLOOKUP($C429,$C$17:$AC$25,27,0))</f>
        <v/>
      </c>
      <c r="G429" s="295" t="str">
        <f t="shared" ref="G429:G434" si="203">IF($C429="","",VLOOKUP($C429,$C$81:$D$89,2,0))</f>
        <v/>
      </c>
      <c r="H429" s="296" t="str">
        <f>""</f>
        <v/>
      </c>
      <c r="I429" s="294" t="str">
        <f>IFERROR(VLOOKUP($C429&amp;I$428,$Z$64:$AB$639,3,0),"")</f>
        <v/>
      </c>
      <c r="J429" s="294" t="str">
        <f>IFERROR(VLOOKUP($C429&amp;J$428,$Z$64:$AB$639,3,0),"")</f>
        <v/>
      </c>
      <c r="K429" s="294" t="str">
        <f>IFERROR(VLOOKUP($C429&amp;K$428,$Z$64:$AB$639,3,0),"")</f>
        <v/>
      </c>
      <c r="L429" s="294" t="str">
        <f>IFERROR(VLOOKUP($C429&amp;L$428,$Z$64:$AB$639,3,0),"")</f>
        <v/>
      </c>
      <c r="M429" s="297" t="str">
        <f>IFERROR(VLOOKUP($C429&amp;M$428,$Z$64:$AB$639,3,0),"")</f>
        <v/>
      </c>
      <c r="N429" s="296" t="str">
        <f>""</f>
        <v/>
      </c>
      <c r="O429" s="294" t="str">
        <f>IFERROR(VLOOKUP($C429&amp;I$428,$AC$64:$AD$639,2,0),"")</f>
        <v/>
      </c>
      <c r="P429" s="294" t="str">
        <f>IFERROR(VLOOKUP($C429&amp;J$428,$AC$64:$AD$639,2,0),"")</f>
        <v/>
      </c>
      <c r="Q429" s="294" t="str">
        <f>IFERROR(VLOOKUP($C429&amp;K$428,$AC$64:$AD$639,2,0),"")</f>
        <v/>
      </c>
      <c r="R429" s="294" t="str">
        <f>IFERROR(VLOOKUP($C429&amp;L$428,$AC$64:$AD$639,2,0),"")</f>
        <v/>
      </c>
      <c r="S429" s="297" t="str">
        <f>IFERROR(VLOOKUP($C429&amp;M$428,$AC$64:$AD$639,2,0),"")</f>
        <v/>
      </c>
      <c r="T429" s="298" t="str">
        <f t="shared" ref="T429:T434" si="204">C429</f>
        <v/>
      </c>
      <c r="Y429" s="211" t="s">
        <v>236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 : 0</v>
      </c>
      <c r="AC429" s="169" t="str">
        <f t="shared" si="184"/>
        <v/>
      </c>
      <c r="AD429" s="215" t="str">
        <f t="shared" si="185"/>
        <v/>
      </c>
      <c r="AE429" s="253"/>
      <c r="AF429" s="240"/>
      <c r="AG429" s="240"/>
      <c r="AH429" s="217" t="str">
        <f t="shared" si="188"/>
        <v>Team F2Team F1</v>
      </c>
    </row>
    <row r="430" spans="2:34" ht="12" customHeight="1" x14ac:dyDescent="0.2">
      <c r="B430" s="299" t="str">
        <f t="shared" si="198"/>
        <v/>
      </c>
      <c r="C430" s="300" t="str">
        <f t="shared" si="199"/>
        <v/>
      </c>
      <c r="D430" s="301" t="str">
        <f t="shared" si="200"/>
        <v/>
      </c>
      <c r="E430" s="302" t="str">
        <f t="shared" si="201"/>
        <v/>
      </c>
      <c r="F430" s="302" t="str">
        <f t="shared" si="202"/>
        <v/>
      </c>
      <c r="G430" s="303" t="str">
        <f t="shared" si="203"/>
        <v/>
      </c>
      <c r="H430" s="304" t="str">
        <f>IFERROR(VLOOKUP($C430&amp;H$428,$Z$64:$AB$639,3,0),"")</f>
        <v/>
      </c>
      <c r="I430" s="305" t="str">
        <f>""</f>
        <v/>
      </c>
      <c r="J430" s="302" t="str">
        <f>IFERROR(VLOOKUP($C430&amp;J$428,$Z$64:$AB$639,3,0),"")</f>
        <v/>
      </c>
      <c r="K430" s="302" t="str">
        <f>IFERROR(VLOOKUP($C430&amp;K$428,$Z$64:$AB$639,3,0),"")</f>
        <v/>
      </c>
      <c r="L430" s="302" t="str">
        <f>IFERROR(VLOOKUP($C430&amp;L$428,$Z$64:$AB$639,3,0),"")</f>
        <v/>
      </c>
      <c r="M430" s="306" t="str">
        <f>IFERROR(VLOOKUP($C430&amp;M$428,$Z$64:$AB$639,3,0),"")</f>
        <v/>
      </c>
      <c r="N430" s="304" t="str">
        <f>IFERROR(VLOOKUP($C430&amp;H$428,$AC$64:$AD$639,2,0),"")</f>
        <v/>
      </c>
      <c r="O430" s="305" t="str">
        <f>""</f>
        <v/>
      </c>
      <c r="P430" s="302" t="str">
        <f>IFERROR(VLOOKUP($C430&amp;J$428,$AC$64:$AD$639,2,0),"")</f>
        <v/>
      </c>
      <c r="Q430" s="302" t="str">
        <f>IFERROR(VLOOKUP($C430&amp;K$428,$AC$64:$AD$639,2,0),"")</f>
        <v/>
      </c>
      <c r="R430" s="302" t="str">
        <f>IFERROR(VLOOKUP($C430&amp;L$428,$AC$64:$AD$639,2,0),"")</f>
        <v/>
      </c>
      <c r="S430" s="306" t="str">
        <f>IFERROR(VLOOKUP($C430&amp;M$428,$AC$64:$AD$639,2,0),"")</f>
        <v/>
      </c>
      <c r="T430" s="307" t="str">
        <f t="shared" si="204"/>
        <v/>
      </c>
      <c r="Y430" s="211" t="s">
        <v>237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 : 2</v>
      </c>
      <c r="AC430" s="169" t="str">
        <f t="shared" si="184"/>
        <v/>
      </c>
      <c r="AD430" s="215" t="str">
        <f t="shared" si="185"/>
        <v/>
      </c>
      <c r="AE430" s="253"/>
      <c r="AF430" s="240"/>
      <c r="AG430" s="240"/>
      <c r="AH430" s="217" t="str">
        <f t="shared" si="188"/>
        <v>FC BarcelonaFV Zahnschmerzen</v>
      </c>
    </row>
    <row r="431" spans="2:34" ht="12" customHeight="1" x14ac:dyDescent="0.2">
      <c r="B431" s="299" t="str">
        <f t="shared" si="198"/>
        <v/>
      </c>
      <c r="C431" s="300" t="str">
        <f t="shared" si="199"/>
        <v/>
      </c>
      <c r="D431" s="301" t="str">
        <f t="shared" si="200"/>
        <v/>
      </c>
      <c r="E431" s="302" t="str">
        <f t="shared" si="201"/>
        <v/>
      </c>
      <c r="F431" s="302" t="str">
        <f t="shared" si="202"/>
        <v/>
      </c>
      <c r="G431" s="303" t="str">
        <f t="shared" si="203"/>
        <v/>
      </c>
      <c r="H431" s="304" t="str">
        <f>IFERROR(VLOOKUP($C431&amp;H$428,$Z$64:$AB$639,3,0),"")</f>
        <v/>
      </c>
      <c r="I431" s="302" t="str">
        <f>IFERROR(VLOOKUP($C431&amp;I$428,$Z$64:$AB$639,3,0),"")</f>
        <v/>
      </c>
      <c r="J431" s="305" t="str">
        <f>""</f>
        <v/>
      </c>
      <c r="K431" s="302" t="str">
        <f>IFERROR(VLOOKUP($C431&amp;K$428,$Z$64:$AB$639,3,0),"")</f>
        <v/>
      </c>
      <c r="L431" s="302" t="str">
        <f>IFERROR(VLOOKUP($C431&amp;L$428,$Z$64:$AB$639,3,0),"")</f>
        <v/>
      </c>
      <c r="M431" s="306" t="str">
        <f>IFERROR(VLOOKUP($C431&amp;M$428,$Z$64:$AB$639,3,0),"")</f>
        <v/>
      </c>
      <c r="N431" s="304" t="str">
        <f>IFERROR(VLOOKUP($C431&amp;H$428,$AC$64:$AD$639,2,0),"")</f>
        <v/>
      </c>
      <c r="O431" s="302" t="str">
        <f>IFERROR(VLOOKUP($C431&amp;I$428,$AC$64:$AD$639,2,0),"")</f>
        <v/>
      </c>
      <c r="P431" s="305" t="str">
        <f>""</f>
        <v/>
      </c>
      <c r="Q431" s="302" t="str">
        <f>IFERROR(VLOOKUP($C431&amp;K$428,$AC$64:$AD$639,2,0),"")</f>
        <v/>
      </c>
      <c r="R431" s="302" t="str">
        <f>IFERROR(VLOOKUP($C431&amp;L$428,$AC$64:$AD$639,2,0),"")</f>
        <v/>
      </c>
      <c r="S431" s="306" t="str">
        <f>IFERROR(VLOOKUP($C431&amp;M$428,$AC$64:$AD$639,2,0),"")</f>
        <v/>
      </c>
      <c r="T431" s="307" t="str">
        <f t="shared" si="204"/>
        <v/>
      </c>
      <c r="Y431" s="211" t="s">
        <v>238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 : 3</v>
      </c>
      <c r="AC431" s="169" t="str">
        <f t="shared" si="184"/>
        <v/>
      </c>
      <c r="AD431" s="215" t="str">
        <f t="shared" si="185"/>
        <v/>
      </c>
      <c r="AE431" s="253"/>
      <c r="AF431" s="240"/>
      <c r="AG431" s="240"/>
      <c r="AH431" s="217" t="str">
        <f t="shared" si="188"/>
        <v>Arsenal LondonLok Leipzig</v>
      </c>
    </row>
    <row r="432" spans="2:34" ht="12" customHeight="1" x14ac:dyDescent="0.2">
      <c r="B432" s="299" t="str">
        <f t="shared" si="198"/>
        <v/>
      </c>
      <c r="C432" s="300" t="str">
        <f t="shared" si="199"/>
        <v/>
      </c>
      <c r="D432" s="301" t="str">
        <f t="shared" si="200"/>
        <v/>
      </c>
      <c r="E432" s="302" t="str">
        <f t="shared" si="201"/>
        <v/>
      </c>
      <c r="F432" s="302" t="str">
        <f t="shared" si="202"/>
        <v/>
      </c>
      <c r="G432" s="303" t="str">
        <f t="shared" si="203"/>
        <v/>
      </c>
      <c r="H432" s="304" t="str">
        <f>IFERROR(VLOOKUP($C432&amp;H$428,$Z$64:$AB$639,3,0),"")</f>
        <v/>
      </c>
      <c r="I432" s="302" t="str">
        <f>IFERROR(VLOOKUP($C432&amp;I$428,$Z$64:$AB$639,3,0),"")</f>
        <v/>
      </c>
      <c r="J432" s="302" t="str">
        <f>IFERROR(VLOOKUP($C432&amp;J$428,$Z$64:$AB$639,3,0),"")</f>
        <v/>
      </c>
      <c r="K432" s="305" t="str">
        <f>""</f>
        <v/>
      </c>
      <c r="L432" s="302" t="str">
        <f>IFERROR(VLOOKUP($C432&amp;L$428,$Z$64:$AB$639,3,0),"")</f>
        <v/>
      </c>
      <c r="M432" s="306" t="str">
        <f>IFERROR(VLOOKUP($C432&amp;M$428,$Z$64:$AB$639,3,0),"")</f>
        <v/>
      </c>
      <c r="N432" s="304" t="str">
        <f>IFERROR(VLOOKUP($C432&amp;H$428,$AC$64:$AD$639,2,0),"")</f>
        <v/>
      </c>
      <c r="O432" s="302" t="str">
        <f>IFERROR(VLOOKUP($C432&amp;I$428,$AC$64:$AD$639,2,0),"")</f>
        <v/>
      </c>
      <c r="P432" s="302" t="str">
        <f>IFERROR(VLOOKUP($C432&amp;J$428,$AC$64:$AD$639,2,0),"")</f>
        <v/>
      </c>
      <c r="Q432" s="305" t="str">
        <f>""</f>
        <v/>
      </c>
      <c r="R432" s="302" t="str">
        <f>IFERROR(VLOOKUP($C432&amp;L$428,$AC$64:$AD$639,2,0),"")</f>
        <v/>
      </c>
      <c r="S432" s="306" t="str">
        <f>IFERROR(VLOOKUP($C432&amp;M$428,$AC$64:$AD$639,2,0),"")</f>
        <v/>
      </c>
      <c r="T432" s="307" t="str">
        <f t="shared" si="204"/>
        <v/>
      </c>
      <c r="Y432" s="211" t="s">
        <v>239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 : 0</v>
      </c>
      <c r="AC432" s="169" t="str">
        <f t="shared" si="184"/>
        <v/>
      </c>
      <c r="AD432" s="215" t="str">
        <f t="shared" si="185"/>
        <v/>
      </c>
      <c r="AE432" s="253"/>
      <c r="AF432" s="240"/>
      <c r="AG432" s="240"/>
      <c r="AH432" s="217" t="str">
        <f t="shared" si="188"/>
        <v>Borussia DortmundFC Brügge</v>
      </c>
    </row>
    <row r="433" spans="2:34" ht="12" customHeight="1" x14ac:dyDescent="0.2">
      <c r="B433" s="299" t="str">
        <f t="shared" si="198"/>
        <v/>
      </c>
      <c r="C433" s="300" t="str">
        <f t="shared" si="199"/>
        <v/>
      </c>
      <c r="D433" s="301" t="str">
        <f t="shared" si="200"/>
        <v/>
      </c>
      <c r="E433" s="302" t="str">
        <f t="shared" si="201"/>
        <v/>
      </c>
      <c r="F433" s="302" t="str">
        <f t="shared" si="202"/>
        <v/>
      </c>
      <c r="G433" s="303" t="str">
        <f t="shared" si="203"/>
        <v/>
      </c>
      <c r="H433" s="304" t="str">
        <f>IFERROR(VLOOKUP($C433&amp;H$428,$Z$64:$AB$639,3,0),"")</f>
        <v/>
      </c>
      <c r="I433" s="302" t="str">
        <f>IFERROR(VLOOKUP($C433&amp;I$428,$Z$64:$AB$639,3,0),"")</f>
        <v/>
      </c>
      <c r="J433" s="302" t="str">
        <f>IFERROR(VLOOKUP($C433&amp;J$428,$Z$64:$AB$639,3,0),"")</f>
        <v/>
      </c>
      <c r="K433" s="302" t="str">
        <f>IFERROR(VLOOKUP($C433&amp;K$428,$Z$64:$AB$639,3,0),"")</f>
        <v/>
      </c>
      <c r="L433" s="305" t="str">
        <f>""</f>
        <v/>
      </c>
      <c r="M433" s="306" t="str">
        <f>IFERROR(VLOOKUP($C433&amp;M$428,$Z$64:$AB$639,3,0),"")</f>
        <v/>
      </c>
      <c r="N433" s="304" t="str">
        <f>IFERROR(VLOOKUP($C433&amp;H$428,$AC$64:$AD$639,2,0),"")</f>
        <v/>
      </c>
      <c r="O433" s="302" t="str">
        <f>IFERROR(VLOOKUP($C433&amp;I$428,$AC$64:$AD$639,2,0),"")</f>
        <v/>
      </c>
      <c r="P433" s="302" t="str">
        <f>IFERROR(VLOOKUP($C433&amp;J$428,$AC$64:$AD$639,2,0),"")</f>
        <v/>
      </c>
      <c r="Q433" s="302" t="str">
        <f>IFERROR(VLOOKUP($C433&amp;K$428,$AC$64:$AD$639,2,0),"")</f>
        <v/>
      </c>
      <c r="R433" s="305" t="str">
        <f>""</f>
        <v/>
      </c>
      <c r="S433" s="306" t="str">
        <f>IFERROR(VLOOKUP($C433&amp;M$428,$AC$64:$AD$639,2,0),"")</f>
        <v/>
      </c>
      <c r="T433" s="307" t="str">
        <f t="shared" si="204"/>
        <v/>
      </c>
      <c r="Y433" s="211" t="s">
        <v>240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 : 5</v>
      </c>
      <c r="AC433" s="169" t="str">
        <f t="shared" si="184"/>
        <v/>
      </c>
      <c r="AD433" s="215" t="str">
        <f t="shared" si="185"/>
        <v/>
      </c>
      <c r="AE433" s="253"/>
      <c r="AF433" s="240"/>
      <c r="AG433" s="240"/>
      <c r="AH433" s="217" t="str">
        <f t="shared" si="188"/>
        <v>Team D3Team D6</v>
      </c>
    </row>
    <row r="434" spans="2:34" ht="12" customHeight="1" thickBot="1" x14ac:dyDescent="0.25">
      <c r="B434" s="308" t="str">
        <f t="shared" si="198"/>
        <v/>
      </c>
      <c r="C434" s="309" t="str">
        <f t="shared" si="199"/>
        <v/>
      </c>
      <c r="D434" s="310" t="str">
        <f t="shared" si="200"/>
        <v/>
      </c>
      <c r="E434" s="311" t="str">
        <f t="shared" si="201"/>
        <v/>
      </c>
      <c r="F434" s="311" t="str">
        <f t="shared" si="202"/>
        <v/>
      </c>
      <c r="G434" s="312" t="str">
        <f t="shared" si="203"/>
        <v/>
      </c>
      <c r="H434" s="313" t="str">
        <f>IFERROR(VLOOKUP($C434&amp;H$428,$Z$64:$AB$639,3,0),"")</f>
        <v/>
      </c>
      <c r="I434" s="311" t="str">
        <f>IFERROR(VLOOKUP($C434&amp;I$428,$Z$64:$AB$639,3,0),"")</f>
        <v/>
      </c>
      <c r="J434" s="311" t="str">
        <f>IFERROR(VLOOKUP($C434&amp;J$428,$Z$64:$AB$639,3,0),"")</f>
        <v/>
      </c>
      <c r="K434" s="311" t="str">
        <f>IFERROR(VLOOKUP($C434&amp;K$428,$Z$64:$AB$639,3,0),"")</f>
        <v/>
      </c>
      <c r="L434" s="311" t="str">
        <f>IFERROR(VLOOKUP($C434&amp;L$428,$Z$64:$AB$639,3,0),"")</f>
        <v/>
      </c>
      <c r="M434" s="314" t="str">
        <f>""</f>
        <v/>
      </c>
      <c r="N434" s="313" t="str">
        <f>IFERROR(VLOOKUP($C434&amp;H$428,$AC$64:$AD$639,2,0),"")</f>
        <v/>
      </c>
      <c r="O434" s="311" t="str">
        <f>IFERROR(VLOOKUP($C434&amp;I$428,$AC$64:$AD$639,2,0),"")</f>
        <v/>
      </c>
      <c r="P434" s="311" t="str">
        <f>IFERROR(VLOOKUP($C434&amp;J$428,$AC$64:$AD$639,2,0),"")</f>
        <v/>
      </c>
      <c r="Q434" s="311" t="str">
        <f>IFERROR(VLOOKUP($C434&amp;K$428,$AC$64:$AD$639,2,0),"")</f>
        <v/>
      </c>
      <c r="R434" s="311" t="str">
        <f>IFERROR(VLOOKUP($C434&amp;L$428,$AC$64:$AD$639,2,0),"")</f>
        <v/>
      </c>
      <c r="S434" s="314" t="str">
        <f>""</f>
        <v/>
      </c>
      <c r="T434" s="315" t="str">
        <f t="shared" si="204"/>
        <v/>
      </c>
      <c r="Y434" s="211" t="s">
        <v>241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 : 0</v>
      </c>
      <c r="AC434" s="169" t="str">
        <f t="shared" si="184"/>
        <v/>
      </c>
      <c r="AD434" s="215" t="str">
        <f t="shared" si="185"/>
        <v/>
      </c>
      <c r="AE434" s="253"/>
      <c r="AF434" s="240"/>
      <c r="AG434" s="240"/>
      <c r="AH434" s="217" t="str">
        <f t="shared" si="188"/>
        <v>Team E3Team E6</v>
      </c>
    </row>
    <row r="435" spans="2:34" ht="12.75" thickTop="1" x14ac:dyDescent="0.2">
      <c r="Y435" s="211" t="s">
        <v>242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 : 1</v>
      </c>
      <c r="AC435" s="169" t="str">
        <f t="shared" si="184"/>
        <v/>
      </c>
      <c r="AD435" s="215" t="str">
        <f t="shared" si="185"/>
        <v/>
      </c>
      <c r="AE435" s="253"/>
      <c r="AF435" s="240"/>
      <c r="AG435" s="240"/>
      <c r="AH435" s="217" t="str">
        <f t="shared" si="188"/>
        <v>Team F3Team F6</v>
      </c>
    </row>
    <row r="436" spans="2:34" x14ac:dyDescent="0.2">
      <c r="Y436" s="211" t="s">
        <v>243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 : 2</v>
      </c>
      <c r="AC436" s="169" t="str">
        <f t="shared" si="184"/>
        <v/>
      </c>
      <c r="AD436" s="215" t="str">
        <f t="shared" si="185"/>
        <v/>
      </c>
      <c r="AE436" s="253"/>
      <c r="AF436" s="240"/>
      <c r="AG436" s="240"/>
      <c r="AH436" s="217" t="str">
        <f t="shared" si="188"/>
        <v>Beinbruch SCMaibach 1822 eV</v>
      </c>
    </row>
    <row r="437" spans="2:34" x14ac:dyDescent="0.2">
      <c r="Y437" s="211" t="s">
        <v>244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 : 4</v>
      </c>
      <c r="AC437" s="169" t="str">
        <f t="shared" si="184"/>
        <v/>
      </c>
      <c r="AD437" s="215" t="str">
        <f t="shared" si="185"/>
        <v/>
      </c>
      <c r="AE437" s="253"/>
      <c r="AF437" s="240"/>
      <c r="AG437" s="240"/>
      <c r="AH437" s="217" t="str">
        <f t="shared" si="188"/>
        <v>SC WaldbachFC Grönlingen</v>
      </c>
    </row>
    <row r="438" spans="2:34" x14ac:dyDescent="0.2">
      <c r="Y438" s="211" t="s">
        <v>245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 : 0</v>
      </c>
      <c r="AC438" s="169" t="str">
        <f t="shared" si="184"/>
        <v/>
      </c>
      <c r="AD438" s="215" t="str">
        <f t="shared" si="185"/>
        <v/>
      </c>
      <c r="AE438" s="253"/>
      <c r="AF438" s="240"/>
      <c r="AG438" s="240"/>
      <c r="AH438" s="217" t="str">
        <f t="shared" si="188"/>
        <v>FV LübeckHSV</v>
      </c>
    </row>
    <row r="439" spans="2:34" x14ac:dyDescent="0.2">
      <c r="Y439" s="211" t="s">
        <v>246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 : 2</v>
      </c>
      <c r="AC439" s="169" t="str">
        <f t="shared" si="184"/>
        <v/>
      </c>
      <c r="AD439" s="215" t="str">
        <f t="shared" si="185"/>
        <v/>
      </c>
      <c r="AE439" s="253"/>
      <c r="AF439" s="240"/>
      <c r="AG439" s="240"/>
      <c r="AH439" s="217" t="str">
        <f t="shared" si="188"/>
        <v>Team D5Team D4</v>
      </c>
    </row>
    <row r="440" spans="2:34" x14ac:dyDescent="0.2">
      <c r="Y440" s="211" t="s">
        <v>247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 : 3</v>
      </c>
      <c r="AC440" s="169" t="str">
        <f t="shared" si="184"/>
        <v/>
      </c>
      <c r="AD440" s="215" t="str">
        <f t="shared" si="185"/>
        <v/>
      </c>
      <c r="AE440" s="253"/>
      <c r="AF440" s="240"/>
      <c r="AG440" s="240"/>
      <c r="AH440" s="217" t="str">
        <f t="shared" si="188"/>
        <v>Team E5Team E4</v>
      </c>
    </row>
    <row r="441" spans="2:34" x14ac:dyDescent="0.2">
      <c r="Y441" s="211" t="s">
        <v>248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 : 14</v>
      </c>
      <c r="AC441" s="169" t="str">
        <f t="shared" si="184"/>
        <v/>
      </c>
      <c r="AD441" s="215" t="str">
        <f t="shared" si="185"/>
        <v/>
      </c>
      <c r="AE441" s="253"/>
      <c r="AF441" s="240"/>
      <c r="AG441" s="240"/>
      <c r="AH441" s="217" t="str">
        <f t="shared" si="188"/>
        <v>Team F5Team F4</v>
      </c>
    </row>
    <row r="442" spans="2:34" x14ac:dyDescent="0.2">
      <c r="Y442" s="211" t="s">
        <v>249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3"/>
      <c r="AF442" s="240"/>
      <c r="AG442" s="240"/>
      <c r="AH442" s="217" t="str">
        <f t="shared" si="188"/>
        <v/>
      </c>
    </row>
    <row r="443" spans="2:34" x14ac:dyDescent="0.2">
      <c r="Y443" s="211" t="s">
        <v>250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3"/>
      <c r="AF443" s="240"/>
      <c r="AG443" s="240"/>
      <c r="AH443" s="217" t="str">
        <f t="shared" si="188"/>
        <v/>
      </c>
    </row>
    <row r="444" spans="2:34" x14ac:dyDescent="0.2">
      <c r="Y444" s="211" t="s">
        <v>251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3"/>
      <c r="AF444" s="240"/>
      <c r="AG444" s="240"/>
      <c r="AH444" s="217" t="str">
        <f t="shared" si="188"/>
        <v/>
      </c>
    </row>
    <row r="445" spans="2:34" x14ac:dyDescent="0.2">
      <c r="Y445" s="211" t="s">
        <v>252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3"/>
      <c r="AF445" s="240"/>
      <c r="AG445" s="240"/>
      <c r="AH445" s="217" t="str">
        <f t="shared" si="188"/>
        <v/>
      </c>
    </row>
    <row r="446" spans="2:34" x14ac:dyDescent="0.2">
      <c r="Y446" s="211" t="s">
        <v>253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3"/>
      <c r="AF446" s="240"/>
      <c r="AG446" s="240"/>
      <c r="AH446" s="217" t="str">
        <f t="shared" si="188"/>
        <v/>
      </c>
    </row>
    <row r="447" spans="2:34" x14ac:dyDescent="0.2">
      <c r="Y447" s="211" t="s">
        <v>254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3"/>
      <c r="AF447" s="240"/>
      <c r="AG447" s="240"/>
      <c r="AH447" s="217" t="str">
        <f t="shared" si="188"/>
        <v/>
      </c>
    </row>
    <row r="448" spans="2:34" x14ac:dyDescent="0.2">
      <c r="Y448" s="211" t="s">
        <v>255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3"/>
      <c r="AF448" s="240"/>
      <c r="AG448" s="240"/>
      <c r="AH448" s="217" t="str">
        <f t="shared" si="188"/>
        <v/>
      </c>
    </row>
    <row r="449" spans="25:34" x14ac:dyDescent="0.2">
      <c r="Y449" s="211" t="s">
        <v>256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3"/>
      <c r="AF449" s="240"/>
      <c r="AG449" s="240"/>
      <c r="AH449" s="217" t="str">
        <f t="shared" si="188"/>
        <v/>
      </c>
    </row>
    <row r="450" spans="25:34" x14ac:dyDescent="0.2">
      <c r="Y450" s="211" t="s">
        <v>257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3"/>
      <c r="AF450" s="240"/>
      <c r="AG450" s="240"/>
      <c r="AH450" s="217" t="str">
        <f t="shared" si="188"/>
        <v/>
      </c>
    </row>
    <row r="451" spans="25:34" x14ac:dyDescent="0.2">
      <c r="Y451" s="211" t="s">
        <v>258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3"/>
      <c r="AF451" s="240"/>
      <c r="AG451" s="240"/>
      <c r="AH451" s="217" t="str">
        <f t="shared" si="188"/>
        <v/>
      </c>
    </row>
    <row r="452" spans="25:34" x14ac:dyDescent="0.2">
      <c r="Y452" s="211" t="s">
        <v>259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3"/>
      <c r="AF452" s="240"/>
      <c r="AG452" s="240"/>
      <c r="AH452" s="217" t="str">
        <f t="shared" si="188"/>
        <v/>
      </c>
    </row>
    <row r="453" spans="25:34" x14ac:dyDescent="0.2">
      <c r="Y453" s="211" t="s">
        <v>260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3"/>
      <c r="AF453" s="240"/>
      <c r="AG453" s="240"/>
      <c r="AH453" s="217" t="str">
        <f t="shared" si="188"/>
        <v/>
      </c>
    </row>
    <row r="454" spans="25:34" x14ac:dyDescent="0.2">
      <c r="Y454" s="211" t="s">
        <v>261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3"/>
      <c r="AF454" s="240"/>
      <c r="AG454" s="240"/>
      <c r="AH454" s="217" t="str">
        <f t="shared" si="188"/>
        <v/>
      </c>
    </row>
    <row r="455" spans="25:34" x14ac:dyDescent="0.2">
      <c r="Y455" s="211" t="s">
        <v>262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3"/>
      <c r="AF455" s="240"/>
      <c r="AG455" s="240"/>
      <c r="AH455" s="217" t="str">
        <f t="shared" si="188"/>
        <v/>
      </c>
    </row>
    <row r="456" spans="25:34" x14ac:dyDescent="0.2">
      <c r="Y456" s="211" t="s">
        <v>263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3"/>
      <c r="AF456" s="240"/>
      <c r="AG456" s="240"/>
      <c r="AH456" s="217" t="str">
        <f t="shared" si="188"/>
        <v/>
      </c>
    </row>
    <row r="457" spans="25:34" x14ac:dyDescent="0.2">
      <c r="Y457" s="211" t="s">
        <v>264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3"/>
      <c r="AF457" s="240"/>
      <c r="AG457" s="240"/>
      <c r="AH457" s="217" t="str">
        <f t="shared" si="188"/>
        <v/>
      </c>
    </row>
    <row r="458" spans="25:34" x14ac:dyDescent="0.2">
      <c r="Y458" s="211" t="s">
        <v>265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3"/>
      <c r="AF458" s="240"/>
      <c r="AG458" s="240"/>
      <c r="AH458" s="217" t="str">
        <f t="shared" si="188"/>
        <v/>
      </c>
    </row>
    <row r="459" spans="25:34" x14ac:dyDescent="0.2">
      <c r="Y459" s="211" t="s">
        <v>266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3"/>
      <c r="AF459" s="240"/>
      <c r="AG459" s="240"/>
      <c r="AH459" s="217" t="str">
        <f t="shared" si="188"/>
        <v/>
      </c>
    </row>
    <row r="460" spans="25:34" x14ac:dyDescent="0.2">
      <c r="Y460" s="211" t="s">
        <v>267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3"/>
      <c r="AF460" s="240"/>
      <c r="AG460" s="240"/>
      <c r="AH460" s="217" t="str">
        <f t="shared" si="188"/>
        <v/>
      </c>
    </row>
    <row r="461" spans="25:34" x14ac:dyDescent="0.2">
      <c r="Y461" s="211" t="s">
        <v>268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3"/>
      <c r="AF461" s="240"/>
      <c r="AG461" s="240"/>
      <c r="AH461" s="217" t="str">
        <f t="shared" si="188"/>
        <v/>
      </c>
    </row>
    <row r="462" spans="25:34" x14ac:dyDescent="0.2">
      <c r="Y462" s="211" t="s">
        <v>269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3"/>
      <c r="AF462" s="240"/>
      <c r="AG462" s="240"/>
      <c r="AH462" s="217" t="str">
        <f t="shared" si="188"/>
        <v/>
      </c>
    </row>
    <row r="463" spans="25:34" x14ac:dyDescent="0.2">
      <c r="Y463" s="211" t="s">
        <v>270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3"/>
      <c r="AF463" s="240"/>
      <c r="AG463" s="240"/>
      <c r="AH463" s="217" t="str">
        <f t="shared" si="188"/>
        <v/>
      </c>
    </row>
    <row r="464" spans="25:34" x14ac:dyDescent="0.2">
      <c r="Y464" s="211" t="s">
        <v>271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3"/>
      <c r="AF464" s="240"/>
      <c r="AG464" s="240"/>
      <c r="AH464" s="217" t="str">
        <f t="shared" si="188"/>
        <v/>
      </c>
    </row>
    <row r="465" spans="25:34" x14ac:dyDescent="0.2">
      <c r="Y465" s="211" t="s">
        <v>272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3"/>
      <c r="AF465" s="240"/>
      <c r="AG465" s="240"/>
      <c r="AH465" s="217" t="str">
        <f t="shared" si="188"/>
        <v/>
      </c>
    </row>
    <row r="466" spans="25:34" x14ac:dyDescent="0.2">
      <c r="Y466" s="211" t="s">
        <v>273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3"/>
      <c r="AF466" s="240"/>
      <c r="AG466" s="240"/>
      <c r="AH466" s="217" t="str">
        <f t="shared" si="188"/>
        <v/>
      </c>
    </row>
    <row r="467" spans="25:34" x14ac:dyDescent="0.2">
      <c r="Y467" s="211" t="s">
        <v>274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3"/>
      <c r="AF467" s="240"/>
      <c r="AG467" s="240"/>
      <c r="AH467" s="217" t="str">
        <f t="shared" si="188"/>
        <v/>
      </c>
    </row>
    <row r="468" spans="25:34" x14ac:dyDescent="0.2">
      <c r="Y468" s="211" t="s">
        <v>275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3"/>
      <c r="AF468" s="240"/>
      <c r="AG468" s="240"/>
      <c r="AH468" s="217" t="str">
        <f t="shared" si="188"/>
        <v/>
      </c>
    </row>
    <row r="469" spans="25:34" x14ac:dyDescent="0.2">
      <c r="Y469" s="211" t="s">
        <v>276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3"/>
      <c r="AF469" s="240"/>
      <c r="AG469" s="240"/>
      <c r="AH469" s="217" t="str">
        <f t="shared" si="188"/>
        <v/>
      </c>
    </row>
    <row r="470" spans="25:34" x14ac:dyDescent="0.2">
      <c r="Y470" s="211" t="s">
        <v>277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3"/>
      <c r="AF470" s="240"/>
      <c r="AG470" s="240"/>
      <c r="AH470" s="217" t="str">
        <f t="shared" si="188"/>
        <v/>
      </c>
    </row>
    <row r="471" spans="25:34" x14ac:dyDescent="0.2">
      <c r="Y471" s="211" t="s">
        <v>278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3"/>
      <c r="AF471" s="240"/>
      <c r="AG471" s="240"/>
      <c r="AH471" s="217" t="str">
        <f t="shared" si="188"/>
        <v/>
      </c>
    </row>
    <row r="472" spans="25:34" x14ac:dyDescent="0.2">
      <c r="Y472" s="211" t="s">
        <v>279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3"/>
      <c r="AF472" s="240"/>
      <c r="AG472" s="240"/>
      <c r="AH472" s="217" t="str">
        <f t="shared" si="188"/>
        <v/>
      </c>
    </row>
    <row r="473" spans="25:34" x14ac:dyDescent="0.2">
      <c r="Y473" s="211" t="s">
        <v>280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3"/>
      <c r="AF473" s="240"/>
      <c r="AG473" s="240"/>
      <c r="AH473" s="217" t="str">
        <f t="shared" si="188"/>
        <v/>
      </c>
    </row>
    <row r="474" spans="25:34" x14ac:dyDescent="0.2">
      <c r="Y474" s="211" t="s">
        <v>281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3"/>
      <c r="AF474" s="240"/>
      <c r="AG474" s="240"/>
      <c r="AH474" s="217" t="str">
        <f t="shared" si="188"/>
        <v/>
      </c>
    </row>
    <row r="475" spans="25:34" x14ac:dyDescent="0.2">
      <c r="Y475" s="211" t="s">
        <v>282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3"/>
      <c r="AF475" s="240"/>
      <c r="AG475" s="240"/>
      <c r="AH475" s="217" t="str">
        <f t="shared" si="188"/>
        <v/>
      </c>
    </row>
    <row r="476" spans="25:34" x14ac:dyDescent="0.2">
      <c r="Y476" s="211" t="s">
        <v>283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3"/>
      <c r="AF476" s="240"/>
      <c r="AG476" s="240"/>
      <c r="AH476" s="217" t="str">
        <f t="shared" si="188"/>
        <v/>
      </c>
    </row>
    <row r="477" spans="25:34" x14ac:dyDescent="0.2">
      <c r="Y477" s="211" t="s">
        <v>284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3"/>
      <c r="AF477" s="240"/>
      <c r="AG477" s="240"/>
      <c r="AH477" s="217" t="str">
        <f t="shared" si="188"/>
        <v/>
      </c>
    </row>
    <row r="478" spans="25:34" x14ac:dyDescent="0.2">
      <c r="Y478" s="211" t="s">
        <v>285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3"/>
      <c r="AF478" s="240"/>
      <c r="AG478" s="240"/>
      <c r="AH478" s="217" t="str">
        <f t="shared" si="188"/>
        <v/>
      </c>
    </row>
    <row r="479" spans="25:34" x14ac:dyDescent="0.2">
      <c r="Y479" s="211" t="s">
        <v>286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3"/>
      <c r="AF479" s="240"/>
      <c r="AG479" s="240"/>
      <c r="AH479" s="217" t="str">
        <f t="shared" si="188"/>
        <v/>
      </c>
    </row>
    <row r="480" spans="25:34" x14ac:dyDescent="0.2">
      <c r="Y480" s="211" t="s">
        <v>287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3"/>
      <c r="AF480" s="240"/>
      <c r="AG480" s="240"/>
      <c r="AH480" s="217" t="str">
        <f t="shared" si="188"/>
        <v/>
      </c>
    </row>
    <row r="481" spans="25:34" x14ac:dyDescent="0.2">
      <c r="Y481" s="211" t="s">
        <v>288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3"/>
      <c r="AF481" s="240"/>
      <c r="AG481" s="240"/>
      <c r="AH481" s="217" t="str">
        <f t="shared" si="188"/>
        <v/>
      </c>
    </row>
    <row r="482" spans="25:34" x14ac:dyDescent="0.2">
      <c r="Y482" s="211" t="s">
        <v>289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3"/>
      <c r="AF482" s="240"/>
      <c r="AG482" s="240"/>
      <c r="AH482" s="217" t="str">
        <f t="shared" ref="AH482:AH545" si="210">Z482</f>
        <v/>
      </c>
    </row>
    <row r="483" spans="25:34" x14ac:dyDescent="0.2">
      <c r="Y483" s="211" t="s">
        <v>290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3"/>
      <c r="AF483" s="240"/>
      <c r="AG483" s="240"/>
      <c r="AH483" s="217" t="str">
        <f t="shared" si="210"/>
        <v/>
      </c>
    </row>
    <row r="484" spans="25:34" x14ac:dyDescent="0.2">
      <c r="Y484" s="211" t="s">
        <v>291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3"/>
      <c r="AF484" s="240"/>
      <c r="AG484" s="240"/>
      <c r="AH484" s="217" t="str">
        <f t="shared" si="210"/>
        <v/>
      </c>
    </row>
    <row r="485" spans="25:34" x14ac:dyDescent="0.2">
      <c r="Y485" s="211" t="s">
        <v>292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3"/>
      <c r="AF485" s="240"/>
      <c r="AG485" s="240"/>
      <c r="AH485" s="217" t="str">
        <f t="shared" si="210"/>
        <v/>
      </c>
    </row>
    <row r="486" spans="25:34" x14ac:dyDescent="0.2">
      <c r="Y486" s="211" t="s">
        <v>293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3"/>
      <c r="AF486" s="240"/>
      <c r="AG486" s="240"/>
      <c r="AH486" s="217" t="str">
        <f t="shared" si="210"/>
        <v/>
      </c>
    </row>
    <row r="487" spans="25:34" x14ac:dyDescent="0.2">
      <c r="Y487" s="211" t="s">
        <v>294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3"/>
      <c r="AF487" s="240"/>
      <c r="AG487" s="240"/>
      <c r="AH487" s="217" t="str">
        <f t="shared" si="210"/>
        <v/>
      </c>
    </row>
    <row r="488" spans="25:34" x14ac:dyDescent="0.2">
      <c r="Y488" s="211" t="s">
        <v>295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3"/>
      <c r="AF488" s="240"/>
      <c r="AG488" s="240"/>
      <c r="AH488" s="217" t="str">
        <f t="shared" si="210"/>
        <v/>
      </c>
    </row>
    <row r="489" spans="25:34" x14ac:dyDescent="0.2">
      <c r="Y489" s="211" t="s">
        <v>296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3"/>
      <c r="AF489" s="240"/>
      <c r="AG489" s="240"/>
      <c r="AH489" s="217" t="str">
        <f t="shared" si="210"/>
        <v/>
      </c>
    </row>
    <row r="490" spans="25:34" x14ac:dyDescent="0.2">
      <c r="Y490" s="211" t="s">
        <v>297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3"/>
      <c r="AF490" s="240"/>
      <c r="AG490" s="240"/>
      <c r="AH490" s="217" t="str">
        <f t="shared" si="210"/>
        <v/>
      </c>
    </row>
    <row r="491" spans="25:34" x14ac:dyDescent="0.2">
      <c r="Y491" s="211" t="s">
        <v>298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3"/>
      <c r="AF491" s="240"/>
      <c r="AG491" s="240"/>
      <c r="AH491" s="217" t="str">
        <f t="shared" si="210"/>
        <v/>
      </c>
    </row>
    <row r="492" spans="25:34" x14ac:dyDescent="0.2">
      <c r="Y492" s="211" t="s">
        <v>299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3"/>
      <c r="AF492" s="240"/>
      <c r="AG492" s="240"/>
      <c r="AH492" s="217" t="str">
        <f t="shared" si="210"/>
        <v/>
      </c>
    </row>
    <row r="493" spans="25:34" x14ac:dyDescent="0.2">
      <c r="Y493" s="211" t="s">
        <v>300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3"/>
      <c r="AF493" s="240"/>
      <c r="AG493" s="240"/>
      <c r="AH493" s="217" t="str">
        <f t="shared" si="210"/>
        <v/>
      </c>
    </row>
    <row r="494" spans="25:34" x14ac:dyDescent="0.2">
      <c r="Y494" s="211" t="s">
        <v>301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3"/>
      <c r="AF494" s="240"/>
      <c r="AG494" s="240"/>
      <c r="AH494" s="217" t="str">
        <f t="shared" si="210"/>
        <v/>
      </c>
    </row>
    <row r="495" spans="25:34" x14ac:dyDescent="0.2">
      <c r="Y495" s="211" t="s">
        <v>302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3"/>
      <c r="AF495" s="240"/>
      <c r="AG495" s="240"/>
      <c r="AH495" s="217" t="str">
        <f t="shared" si="210"/>
        <v/>
      </c>
    </row>
    <row r="496" spans="25:34" x14ac:dyDescent="0.2">
      <c r="Y496" s="211" t="s">
        <v>303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3"/>
      <c r="AF496" s="240"/>
      <c r="AG496" s="240"/>
      <c r="AH496" s="217" t="str">
        <f t="shared" si="210"/>
        <v/>
      </c>
    </row>
    <row r="497" spans="25:34" x14ac:dyDescent="0.2">
      <c r="Y497" s="211" t="s">
        <v>304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3"/>
      <c r="AF497" s="240"/>
      <c r="AG497" s="240"/>
      <c r="AH497" s="217" t="str">
        <f t="shared" si="210"/>
        <v/>
      </c>
    </row>
    <row r="498" spans="25:34" x14ac:dyDescent="0.2">
      <c r="Y498" s="211" t="s">
        <v>305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3"/>
      <c r="AF498" s="240"/>
      <c r="AG498" s="240"/>
      <c r="AH498" s="217" t="str">
        <f t="shared" si="210"/>
        <v/>
      </c>
    </row>
    <row r="499" spans="25:34" x14ac:dyDescent="0.2">
      <c r="Y499" s="211" t="s">
        <v>306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3"/>
      <c r="AF499" s="240"/>
      <c r="AG499" s="240"/>
      <c r="AH499" s="217" t="str">
        <f t="shared" si="210"/>
        <v/>
      </c>
    </row>
    <row r="500" spans="25:34" x14ac:dyDescent="0.2">
      <c r="Y500" s="211" t="s">
        <v>307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3"/>
      <c r="AF500" s="240"/>
      <c r="AG500" s="240"/>
      <c r="AH500" s="217" t="str">
        <f t="shared" si="210"/>
        <v/>
      </c>
    </row>
    <row r="501" spans="25:34" x14ac:dyDescent="0.2">
      <c r="Y501" s="211" t="s">
        <v>308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3"/>
      <c r="AF501" s="240"/>
      <c r="AG501" s="240"/>
      <c r="AH501" s="217" t="str">
        <f t="shared" si="210"/>
        <v/>
      </c>
    </row>
    <row r="502" spans="25:34" x14ac:dyDescent="0.2">
      <c r="Y502" s="211" t="s">
        <v>309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3"/>
      <c r="AF502" s="240"/>
      <c r="AG502" s="240"/>
      <c r="AH502" s="217" t="str">
        <f t="shared" si="210"/>
        <v/>
      </c>
    </row>
    <row r="503" spans="25:34" x14ac:dyDescent="0.2">
      <c r="Y503" s="211" t="s">
        <v>310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3"/>
      <c r="AF503" s="240"/>
      <c r="AG503" s="240"/>
      <c r="AH503" s="217" t="str">
        <f t="shared" si="210"/>
        <v/>
      </c>
    </row>
    <row r="504" spans="25:34" x14ac:dyDescent="0.2">
      <c r="Y504" s="211" t="s">
        <v>311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3"/>
      <c r="AF504" s="240"/>
      <c r="AG504" s="240"/>
      <c r="AH504" s="217" t="str">
        <f t="shared" si="210"/>
        <v/>
      </c>
    </row>
    <row r="505" spans="25:34" x14ac:dyDescent="0.2">
      <c r="Y505" s="211" t="s">
        <v>312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3"/>
      <c r="AF505" s="240"/>
      <c r="AG505" s="240"/>
      <c r="AH505" s="217" t="str">
        <f t="shared" si="210"/>
        <v/>
      </c>
    </row>
    <row r="506" spans="25:34" x14ac:dyDescent="0.2">
      <c r="Y506" s="211" t="s">
        <v>313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3"/>
      <c r="AF506" s="240"/>
      <c r="AG506" s="240"/>
      <c r="AH506" s="217" t="str">
        <f t="shared" si="210"/>
        <v/>
      </c>
    </row>
    <row r="507" spans="25:34" x14ac:dyDescent="0.2">
      <c r="Y507" s="211" t="s">
        <v>314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3"/>
      <c r="AF507" s="240"/>
      <c r="AG507" s="240"/>
      <c r="AH507" s="217" t="str">
        <f t="shared" si="210"/>
        <v/>
      </c>
    </row>
    <row r="508" spans="25:34" x14ac:dyDescent="0.2">
      <c r="Y508" s="211" t="s">
        <v>315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3"/>
      <c r="AF508" s="240"/>
      <c r="AG508" s="240"/>
      <c r="AH508" s="217" t="str">
        <f t="shared" si="210"/>
        <v/>
      </c>
    </row>
    <row r="509" spans="25:34" x14ac:dyDescent="0.2">
      <c r="Y509" s="211" t="s">
        <v>316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3"/>
      <c r="AF509" s="240"/>
      <c r="AG509" s="240"/>
      <c r="AH509" s="217" t="str">
        <f t="shared" si="210"/>
        <v/>
      </c>
    </row>
    <row r="510" spans="25:34" x14ac:dyDescent="0.2">
      <c r="Y510" s="211" t="s">
        <v>317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3"/>
      <c r="AF510" s="240"/>
      <c r="AG510" s="240"/>
      <c r="AH510" s="217" t="str">
        <f t="shared" si="210"/>
        <v/>
      </c>
    </row>
    <row r="511" spans="25:34" x14ac:dyDescent="0.2">
      <c r="Y511" s="211" t="s">
        <v>318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3"/>
      <c r="AF511" s="240"/>
      <c r="AG511" s="240"/>
      <c r="AH511" s="217" t="str">
        <f t="shared" si="210"/>
        <v/>
      </c>
    </row>
    <row r="512" spans="25:34" x14ac:dyDescent="0.2">
      <c r="Y512" s="211" t="s">
        <v>319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3"/>
      <c r="AF512" s="240"/>
      <c r="AG512" s="240"/>
      <c r="AH512" s="217" t="str">
        <f t="shared" si="210"/>
        <v/>
      </c>
    </row>
    <row r="513" spans="25:34" x14ac:dyDescent="0.2">
      <c r="Y513" s="211" t="s">
        <v>320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3"/>
      <c r="AF513" s="240"/>
      <c r="AG513" s="240"/>
      <c r="AH513" s="217" t="str">
        <f t="shared" si="210"/>
        <v/>
      </c>
    </row>
    <row r="514" spans="25:34" x14ac:dyDescent="0.2">
      <c r="Y514" s="211" t="s">
        <v>321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3"/>
      <c r="AF514" s="240"/>
      <c r="AG514" s="240"/>
      <c r="AH514" s="217" t="str">
        <f t="shared" si="210"/>
        <v/>
      </c>
    </row>
    <row r="515" spans="25:34" x14ac:dyDescent="0.2">
      <c r="Y515" s="211" t="s">
        <v>322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3"/>
      <c r="AF515" s="240"/>
      <c r="AG515" s="240"/>
      <c r="AH515" s="217" t="str">
        <f t="shared" si="210"/>
        <v/>
      </c>
    </row>
    <row r="516" spans="25:34" x14ac:dyDescent="0.2">
      <c r="Y516" s="211" t="s">
        <v>323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3"/>
      <c r="AF516" s="240"/>
      <c r="AG516" s="240"/>
      <c r="AH516" s="217" t="str">
        <f t="shared" si="210"/>
        <v/>
      </c>
    </row>
    <row r="517" spans="25:34" x14ac:dyDescent="0.2">
      <c r="Y517" s="211" t="s">
        <v>324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3"/>
      <c r="AF517" s="240"/>
      <c r="AG517" s="240"/>
      <c r="AH517" s="217" t="str">
        <f t="shared" si="210"/>
        <v/>
      </c>
    </row>
    <row r="518" spans="25:34" x14ac:dyDescent="0.2">
      <c r="Y518" s="211" t="s">
        <v>325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3"/>
      <c r="AF518" s="240"/>
      <c r="AG518" s="240"/>
      <c r="AH518" s="217" t="str">
        <f t="shared" si="210"/>
        <v/>
      </c>
    </row>
    <row r="519" spans="25:34" x14ac:dyDescent="0.2">
      <c r="Y519" s="211" t="s">
        <v>326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3"/>
      <c r="AF519" s="240"/>
      <c r="AG519" s="240"/>
      <c r="AH519" s="217" t="str">
        <f t="shared" si="210"/>
        <v/>
      </c>
    </row>
    <row r="520" spans="25:34" x14ac:dyDescent="0.2">
      <c r="Y520" s="211" t="s">
        <v>327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3"/>
      <c r="AF520" s="240"/>
      <c r="AG520" s="240"/>
      <c r="AH520" s="217" t="str">
        <f t="shared" si="210"/>
        <v/>
      </c>
    </row>
    <row r="521" spans="25:34" x14ac:dyDescent="0.2">
      <c r="Y521" s="211" t="s">
        <v>328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3"/>
      <c r="AF521" s="240"/>
      <c r="AG521" s="240"/>
      <c r="AH521" s="217" t="str">
        <f t="shared" si="210"/>
        <v/>
      </c>
    </row>
    <row r="522" spans="25:34" x14ac:dyDescent="0.2">
      <c r="Y522" s="211" t="s">
        <v>329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3"/>
      <c r="AF522" s="240"/>
      <c r="AG522" s="240"/>
      <c r="AH522" s="217" t="str">
        <f t="shared" si="210"/>
        <v/>
      </c>
    </row>
    <row r="523" spans="25:34" x14ac:dyDescent="0.2">
      <c r="Y523" s="211" t="s">
        <v>330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3"/>
      <c r="AF523" s="240"/>
      <c r="AG523" s="240"/>
      <c r="AH523" s="217" t="str">
        <f t="shared" si="210"/>
        <v/>
      </c>
    </row>
    <row r="524" spans="25:34" x14ac:dyDescent="0.2">
      <c r="Y524" s="211" t="s">
        <v>331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3"/>
      <c r="AF524" s="240"/>
      <c r="AG524" s="240"/>
      <c r="AH524" s="217" t="str">
        <f t="shared" si="210"/>
        <v/>
      </c>
    </row>
    <row r="525" spans="25:34" x14ac:dyDescent="0.2">
      <c r="Y525" s="211" t="s">
        <v>332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3"/>
      <c r="AF525" s="240"/>
      <c r="AG525" s="240"/>
      <c r="AH525" s="217" t="str">
        <f t="shared" si="210"/>
        <v/>
      </c>
    </row>
    <row r="526" spans="25:34" x14ac:dyDescent="0.2">
      <c r="Y526" s="211" t="s">
        <v>333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3"/>
      <c r="AF526" s="240"/>
      <c r="AG526" s="240"/>
      <c r="AH526" s="217" t="str">
        <f t="shared" si="210"/>
        <v/>
      </c>
    </row>
    <row r="527" spans="25:34" x14ac:dyDescent="0.2">
      <c r="Y527" s="211" t="s">
        <v>334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3"/>
      <c r="AF527" s="240"/>
      <c r="AG527" s="240"/>
      <c r="AH527" s="217" t="str">
        <f t="shared" si="210"/>
        <v/>
      </c>
    </row>
    <row r="528" spans="25:34" x14ac:dyDescent="0.2">
      <c r="Y528" s="211" t="s">
        <v>335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3"/>
      <c r="AF528" s="240"/>
      <c r="AG528" s="240"/>
      <c r="AH528" s="217" t="str">
        <f t="shared" si="210"/>
        <v/>
      </c>
    </row>
    <row r="529" spans="25:34" x14ac:dyDescent="0.2">
      <c r="Y529" s="211" t="s">
        <v>336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3"/>
      <c r="AF529" s="240"/>
      <c r="AG529" s="240"/>
      <c r="AH529" s="217" t="str">
        <f t="shared" si="210"/>
        <v/>
      </c>
    </row>
    <row r="530" spans="25:34" x14ac:dyDescent="0.2">
      <c r="Y530" s="211" t="s">
        <v>337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3"/>
      <c r="AF530" s="240"/>
      <c r="AG530" s="240"/>
      <c r="AH530" s="217" t="str">
        <f t="shared" si="210"/>
        <v/>
      </c>
    </row>
    <row r="531" spans="25:34" x14ac:dyDescent="0.2">
      <c r="Y531" s="211" t="s">
        <v>338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3"/>
      <c r="AF531" s="240"/>
      <c r="AG531" s="240"/>
      <c r="AH531" s="217" t="str">
        <f t="shared" si="210"/>
        <v/>
      </c>
    </row>
    <row r="532" spans="25:34" x14ac:dyDescent="0.2">
      <c r="Y532" s="211" t="s">
        <v>339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3"/>
      <c r="AF532" s="240"/>
      <c r="AG532" s="240"/>
      <c r="AH532" s="217" t="str">
        <f t="shared" si="210"/>
        <v/>
      </c>
    </row>
    <row r="533" spans="25:34" x14ac:dyDescent="0.2">
      <c r="Y533" s="211" t="s">
        <v>340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3"/>
      <c r="AF533" s="240"/>
      <c r="AG533" s="240"/>
      <c r="AH533" s="217" t="str">
        <f t="shared" si="210"/>
        <v/>
      </c>
    </row>
    <row r="534" spans="25:34" x14ac:dyDescent="0.2">
      <c r="Y534" s="211" t="s">
        <v>341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3"/>
      <c r="AF534" s="240"/>
      <c r="AG534" s="240"/>
      <c r="AH534" s="217" t="str">
        <f t="shared" si="210"/>
        <v/>
      </c>
    </row>
    <row r="535" spans="25:34" x14ac:dyDescent="0.2">
      <c r="Y535" s="211" t="s">
        <v>342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3"/>
      <c r="AF535" s="240"/>
      <c r="AG535" s="240"/>
      <c r="AH535" s="217" t="str">
        <f t="shared" si="210"/>
        <v/>
      </c>
    </row>
    <row r="536" spans="25:34" x14ac:dyDescent="0.2">
      <c r="Y536" s="211" t="s">
        <v>343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3"/>
      <c r="AF536" s="240"/>
      <c r="AG536" s="240"/>
      <c r="AH536" s="217" t="str">
        <f t="shared" si="210"/>
        <v/>
      </c>
    </row>
    <row r="537" spans="25:34" x14ac:dyDescent="0.2">
      <c r="Y537" s="211" t="s">
        <v>344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3"/>
      <c r="AF537" s="240"/>
      <c r="AG537" s="240"/>
      <c r="AH537" s="217" t="str">
        <f t="shared" si="210"/>
        <v/>
      </c>
    </row>
    <row r="538" spans="25:34" x14ac:dyDescent="0.2">
      <c r="Y538" s="211" t="s">
        <v>345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3"/>
      <c r="AF538" s="240"/>
      <c r="AG538" s="240"/>
      <c r="AH538" s="217" t="str">
        <f t="shared" si="210"/>
        <v/>
      </c>
    </row>
    <row r="539" spans="25:34" x14ac:dyDescent="0.2">
      <c r="Y539" s="211" t="s">
        <v>346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3"/>
      <c r="AF539" s="240"/>
      <c r="AG539" s="240"/>
      <c r="AH539" s="217" t="str">
        <f t="shared" si="210"/>
        <v/>
      </c>
    </row>
    <row r="540" spans="25:34" x14ac:dyDescent="0.2">
      <c r="Y540" s="211" t="s">
        <v>347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3"/>
      <c r="AF540" s="240"/>
      <c r="AG540" s="240"/>
      <c r="AH540" s="217" t="str">
        <f t="shared" si="210"/>
        <v/>
      </c>
    </row>
    <row r="541" spans="25:34" x14ac:dyDescent="0.2">
      <c r="Y541" s="211" t="s">
        <v>348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3"/>
      <c r="AF541" s="240"/>
      <c r="AG541" s="240"/>
      <c r="AH541" s="217" t="str">
        <f t="shared" si="210"/>
        <v/>
      </c>
    </row>
    <row r="542" spans="25:34" x14ac:dyDescent="0.2">
      <c r="Y542" s="211" t="s">
        <v>349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3"/>
      <c r="AF542" s="240"/>
      <c r="AG542" s="240"/>
      <c r="AH542" s="217" t="str">
        <f t="shared" si="210"/>
        <v/>
      </c>
    </row>
    <row r="543" spans="25:34" x14ac:dyDescent="0.2">
      <c r="Y543" s="211" t="s">
        <v>350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3"/>
      <c r="AF543" s="240"/>
      <c r="AG543" s="240"/>
      <c r="AH543" s="217" t="str">
        <f t="shared" si="210"/>
        <v/>
      </c>
    </row>
    <row r="544" spans="25:34" x14ac:dyDescent="0.2">
      <c r="Y544" s="211" t="s">
        <v>351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3"/>
      <c r="AF544" s="240"/>
      <c r="AG544" s="240"/>
      <c r="AH544" s="217" t="str">
        <f t="shared" si="210"/>
        <v/>
      </c>
    </row>
    <row r="545" spans="25:34" x14ac:dyDescent="0.2">
      <c r="Y545" s="211" t="s">
        <v>352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3"/>
      <c r="AF545" s="240"/>
      <c r="AG545" s="240"/>
      <c r="AH545" s="217" t="str">
        <f t="shared" si="210"/>
        <v/>
      </c>
    </row>
    <row r="546" spans="25:34" x14ac:dyDescent="0.2">
      <c r="Y546" s="211" t="s">
        <v>353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3"/>
      <c r="AF546" s="240"/>
      <c r="AG546" s="240"/>
      <c r="AH546" s="217" t="str">
        <f t="shared" ref="AH546:AH609" si="216">Z546</f>
        <v/>
      </c>
    </row>
    <row r="547" spans="25:34" x14ac:dyDescent="0.2">
      <c r="Y547" s="211" t="s">
        <v>354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3"/>
      <c r="AF547" s="240"/>
      <c r="AG547" s="240"/>
      <c r="AH547" s="217" t="str">
        <f t="shared" si="216"/>
        <v/>
      </c>
    </row>
    <row r="548" spans="25:34" x14ac:dyDescent="0.2">
      <c r="Y548" s="211" t="s">
        <v>355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3"/>
      <c r="AF548" s="240"/>
      <c r="AG548" s="240"/>
      <c r="AH548" s="217" t="str">
        <f t="shared" si="216"/>
        <v/>
      </c>
    </row>
    <row r="549" spans="25:34" x14ac:dyDescent="0.2">
      <c r="Y549" s="211" t="s">
        <v>356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3"/>
      <c r="AF549" s="240"/>
      <c r="AG549" s="240"/>
      <c r="AH549" s="217" t="str">
        <f t="shared" si="216"/>
        <v/>
      </c>
    </row>
    <row r="550" spans="25:34" x14ac:dyDescent="0.2">
      <c r="Y550" s="211" t="s">
        <v>357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3"/>
      <c r="AF550" s="240"/>
      <c r="AG550" s="240"/>
      <c r="AH550" s="217" t="str">
        <f t="shared" si="216"/>
        <v/>
      </c>
    </row>
    <row r="551" spans="25:34" x14ac:dyDescent="0.2">
      <c r="Y551" s="211" t="s">
        <v>358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3"/>
      <c r="AF551" s="240"/>
      <c r="AG551" s="240"/>
      <c r="AH551" s="217" t="str">
        <f t="shared" si="216"/>
        <v/>
      </c>
    </row>
    <row r="552" spans="25:34" x14ac:dyDescent="0.2">
      <c r="Y552" s="211" t="s">
        <v>359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3"/>
      <c r="AF552" s="240"/>
      <c r="AG552" s="240"/>
      <c r="AH552" s="217" t="str">
        <f t="shared" si="216"/>
        <v/>
      </c>
    </row>
    <row r="553" spans="25:34" x14ac:dyDescent="0.2">
      <c r="Y553" s="211" t="s">
        <v>360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3"/>
      <c r="AF553" s="240"/>
      <c r="AG553" s="240"/>
      <c r="AH553" s="217" t="str">
        <f t="shared" si="216"/>
        <v/>
      </c>
    </row>
    <row r="554" spans="25:34" x14ac:dyDescent="0.2">
      <c r="Y554" s="211" t="s">
        <v>361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3"/>
      <c r="AF554" s="240"/>
      <c r="AG554" s="240"/>
      <c r="AH554" s="217" t="str">
        <f t="shared" si="216"/>
        <v/>
      </c>
    </row>
    <row r="555" spans="25:34" x14ac:dyDescent="0.2">
      <c r="Y555" s="211" t="s">
        <v>362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3"/>
      <c r="AF555" s="240"/>
      <c r="AG555" s="240"/>
      <c r="AH555" s="217" t="str">
        <f t="shared" si="216"/>
        <v/>
      </c>
    </row>
    <row r="556" spans="25:34" x14ac:dyDescent="0.2">
      <c r="Y556" s="211" t="s">
        <v>363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3"/>
      <c r="AF556" s="240"/>
      <c r="AG556" s="240"/>
      <c r="AH556" s="217" t="str">
        <f t="shared" si="216"/>
        <v/>
      </c>
    </row>
    <row r="557" spans="25:34" x14ac:dyDescent="0.2">
      <c r="Y557" s="211" t="s">
        <v>364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3"/>
      <c r="AF557" s="240"/>
      <c r="AG557" s="240"/>
      <c r="AH557" s="217" t="str">
        <f t="shared" si="216"/>
        <v/>
      </c>
    </row>
    <row r="558" spans="25:34" x14ac:dyDescent="0.2">
      <c r="Y558" s="211" t="s">
        <v>365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3"/>
      <c r="AF558" s="240"/>
      <c r="AG558" s="240"/>
      <c r="AH558" s="217" t="str">
        <f t="shared" si="216"/>
        <v/>
      </c>
    </row>
    <row r="559" spans="25:34" x14ac:dyDescent="0.2">
      <c r="Y559" s="211" t="s">
        <v>366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3"/>
      <c r="AF559" s="240"/>
      <c r="AG559" s="240"/>
      <c r="AH559" s="217" t="str">
        <f t="shared" si="216"/>
        <v/>
      </c>
    </row>
    <row r="560" spans="25:34" x14ac:dyDescent="0.2">
      <c r="Y560" s="211" t="s">
        <v>367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3"/>
      <c r="AF560" s="240"/>
      <c r="AG560" s="240"/>
      <c r="AH560" s="217" t="str">
        <f t="shared" si="216"/>
        <v/>
      </c>
    </row>
    <row r="561" spans="25:34" x14ac:dyDescent="0.2">
      <c r="Y561" s="211" t="s">
        <v>368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3"/>
      <c r="AF561" s="240"/>
      <c r="AG561" s="240"/>
      <c r="AH561" s="217" t="str">
        <f t="shared" si="216"/>
        <v/>
      </c>
    </row>
    <row r="562" spans="25:34" x14ac:dyDescent="0.2">
      <c r="Y562" s="211" t="s">
        <v>369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3"/>
      <c r="AF562" s="240"/>
      <c r="AG562" s="240"/>
      <c r="AH562" s="217" t="str">
        <f t="shared" si="216"/>
        <v/>
      </c>
    </row>
    <row r="563" spans="25:34" x14ac:dyDescent="0.2">
      <c r="Y563" s="211" t="s">
        <v>370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3"/>
      <c r="AF563" s="240"/>
      <c r="AG563" s="240"/>
      <c r="AH563" s="217" t="str">
        <f t="shared" si="216"/>
        <v/>
      </c>
    </row>
    <row r="564" spans="25:34" x14ac:dyDescent="0.2">
      <c r="Y564" s="211" t="s">
        <v>371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3"/>
      <c r="AF564" s="240"/>
      <c r="AG564" s="240"/>
      <c r="AH564" s="217" t="str">
        <f t="shared" si="216"/>
        <v/>
      </c>
    </row>
    <row r="565" spans="25:34" x14ac:dyDescent="0.2">
      <c r="Y565" s="211" t="s">
        <v>372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3"/>
      <c r="AF565" s="240"/>
      <c r="AG565" s="240"/>
      <c r="AH565" s="217" t="str">
        <f t="shared" si="216"/>
        <v/>
      </c>
    </row>
    <row r="566" spans="25:34" x14ac:dyDescent="0.2">
      <c r="Y566" s="211" t="s">
        <v>373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3"/>
      <c r="AF566" s="240"/>
      <c r="AG566" s="240"/>
      <c r="AH566" s="217" t="str">
        <f t="shared" si="216"/>
        <v/>
      </c>
    </row>
    <row r="567" spans="25:34" x14ac:dyDescent="0.2">
      <c r="Y567" s="211" t="s">
        <v>374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3"/>
      <c r="AF567" s="240"/>
      <c r="AG567" s="240"/>
      <c r="AH567" s="217" t="str">
        <f t="shared" si="216"/>
        <v/>
      </c>
    </row>
    <row r="568" spans="25:34" x14ac:dyDescent="0.2">
      <c r="Y568" s="211" t="s">
        <v>375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3"/>
      <c r="AF568" s="240"/>
      <c r="AG568" s="240"/>
      <c r="AH568" s="217" t="str">
        <f t="shared" si="216"/>
        <v/>
      </c>
    </row>
    <row r="569" spans="25:34" x14ac:dyDescent="0.2">
      <c r="Y569" s="211" t="s">
        <v>376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3"/>
      <c r="AF569" s="240"/>
      <c r="AG569" s="240"/>
      <c r="AH569" s="217" t="str">
        <f t="shared" si="216"/>
        <v/>
      </c>
    </row>
    <row r="570" spans="25:34" x14ac:dyDescent="0.2">
      <c r="Y570" s="211" t="s">
        <v>377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3"/>
      <c r="AF570" s="240"/>
      <c r="AG570" s="240"/>
      <c r="AH570" s="217" t="str">
        <f t="shared" si="216"/>
        <v/>
      </c>
    </row>
    <row r="571" spans="25:34" x14ac:dyDescent="0.2">
      <c r="Y571" s="211" t="s">
        <v>378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3"/>
      <c r="AF571" s="240"/>
      <c r="AG571" s="240"/>
      <c r="AH571" s="217" t="str">
        <f t="shared" si="216"/>
        <v/>
      </c>
    </row>
    <row r="572" spans="25:34" x14ac:dyDescent="0.2">
      <c r="Y572" s="211" t="s">
        <v>379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3"/>
      <c r="AF572" s="240"/>
      <c r="AG572" s="240"/>
      <c r="AH572" s="217" t="str">
        <f t="shared" si="216"/>
        <v/>
      </c>
    </row>
    <row r="573" spans="25:34" x14ac:dyDescent="0.2">
      <c r="Y573" s="211" t="s">
        <v>380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3"/>
      <c r="AF573" s="240"/>
      <c r="AG573" s="240"/>
      <c r="AH573" s="217" t="str">
        <f t="shared" si="216"/>
        <v/>
      </c>
    </row>
    <row r="574" spans="25:34" x14ac:dyDescent="0.2">
      <c r="Y574" s="211" t="s">
        <v>381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3"/>
      <c r="AF574" s="240"/>
      <c r="AG574" s="240"/>
      <c r="AH574" s="217" t="str">
        <f t="shared" si="216"/>
        <v/>
      </c>
    </row>
    <row r="575" spans="25:34" x14ac:dyDescent="0.2">
      <c r="Y575" s="211" t="s">
        <v>382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3"/>
      <c r="AF575" s="240"/>
      <c r="AG575" s="240"/>
      <c r="AH575" s="217" t="str">
        <f t="shared" si="216"/>
        <v/>
      </c>
    </row>
    <row r="576" spans="25:34" x14ac:dyDescent="0.2">
      <c r="Y576" s="211" t="s">
        <v>383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3"/>
      <c r="AF576" s="240"/>
      <c r="AG576" s="240"/>
      <c r="AH576" s="217" t="str">
        <f t="shared" si="216"/>
        <v/>
      </c>
    </row>
    <row r="577" spans="25:34" x14ac:dyDescent="0.2">
      <c r="Y577" s="211" t="s">
        <v>384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3"/>
      <c r="AF577" s="240"/>
      <c r="AG577" s="240"/>
      <c r="AH577" s="217" t="str">
        <f t="shared" si="216"/>
        <v/>
      </c>
    </row>
    <row r="578" spans="25:34" x14ac:dyDescent="0.2">
      <c r="Y578" s="211" t="s">
        <v>385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3"/>
      <c r="AF578" s="240"/>
      <c r="AG578" s="240"/>
      <c r="AH578" s="217" t="str">
        <f t="shared" si="216"/>
        <v/>
      </c>
    </row>
    <row r="579" spans="25:34" x14ac:dyDescent="0.2">
      <c r="Y579" s="211" t="s">
        <v>386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3"/>
      <c r="AF579" s="240"/>
      <c r="AG579" s="240"/>
      <c r="AH579" s="217" t="str">
        <f t="shared" si="216"/>
        <v/>
      </c>
    </row>
    <row r="580" spans="25:34" x14ac:dyDescent="0.2">
      <c r="Y580" s="211" t="s">
        <v>387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3"/>
      <c r="AF580" s="240"/>
      <c r="AG580" s="240"/>
      <c r="AH580" s="217" t="str">
        <f t="shared" si="216"/>
        <v/>
      </c>
    </row>
    <row r="581" spans="25:34" x14ac:dyDescent="0.2">
      <c r="Y581" s="211" t="s">
        <v>388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3"/>
      <c r="AF581" s="240"/>
      <c r="AG581" s="240"/>
      <c r="AH581" s="217" t="str">
        <f t="shared" si="216"/>
        <v/>
      </c>
    </row>
    <row r="582" spans="25:34" x14ac:dyDescent="0.2">
      <c r="Y582" s="211" t="s">
        <v>389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3"/>
      <c r="AF582" s="240"/>
      <c r="AG582" s="240"/>
      <c r="AH582" s="217" t="str">
        <f t="shared" si="216"/>
        <v/>
      </c>
    </row>
    <row r="583" spans="25:34" x14ac:dyDescent="0.2">
      <c r="Y583" s="211" t="s">
        <v>390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3"/>
      <c r="AF583" s="240"/>
      <c r="AG583" s="240"/>
      <c r="AH583" s="217" t="str">
        <f t="shared" si="216"/>
        <v/>
      </c>
    </row>
    <row r="584" spans="25:34" x14ac:dyDescent="0.2">
      <c r="Y584" s="211" t="s">
        <v>391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3"/>
      <c r="AF584" s="240"/>
      <c r="AG584" s="240"/>
      <c r="AH584" s="217" t="str">
        <f t="shared" si="216"/>
        <v/>
      </c>
    </row>
    <row r="585" spans="25:34" x14ac:dyDescent="0.2">
      <c r="Y585" s="211" t="s">
        <v>392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3"/>
      <c r="AF585" s="240"/>
      <c r="AG585" s="240"/>
      <c r="AH585" s="217" t="str">
        <f t="shared" si="216"/>
        <v/>
      </c>
    </row>
    <row r="586" spans="25:34" x14ac:dyDescent="0.2">
      <c r="Y586" s="211" t="s">
        <v>393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3"/>
      <c r="AF586" s="240"/>
      <c r="AG586" s="240"/>
      <c r="AH586" s="217" t="str">
        <f t="shared" si="216"/>
        <v/>
      </c>
    </row>
    <row r="587" spans="25:34" x14ac:dyDescent="0.2">
      <c r="Y587" s="211" t="s">
        <v>394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3"/>
      <c r="AF587" s="240"/>
      <c r="AG587" s="240"/>
      <c r="AH587" s="217" t="str">
        <f t="shared" si="216"/>
        <v/>
      </c>
    </row>
    <row r="588" spans="25:34" x14ac:dyDescent="0.2">
      <c r="Y588" s="211" t="s">
        <v>395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3"/>
      <c r="AF588" s="240"/>
      <c r="AG588" s="240"/>
      <c r="AH588" s="217" t="str">
        <f t="shared" si="216"/>
        <v/>
      </c>
    </row>
    <row r="589" spans="25:34" x14ac:dyDescent="0.2">
      <c r="Y589" s="211" t="s">
        <v>396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3"/>
      <c r="AF589" s="240"/>
      <c r="AG589" s="240"/>
      <c r="AH589" s="217" t="str">
        <f t="shared" si="216"/>
        <v/>
      </c>
    </row>
    <row r="590" spans="25:34" x14ac:dyDescent="0.2">
      <c r="Y590" s="211" t="s">
        <v>397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3"/>
      <c r="AF590" s="240"/>
      <c r="AG590" s="240"/>
      <c r="AH590" s="217" t="str">
        <f t="shared" si="216"/>
        <v/>
      </c>
    </row>
    <row r="591" spans="25:34" x14ac:dyDescent="0.2">
      <c r="Y591" s="211" t="s">
        <v>398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3"/>
      <c r="AF591" s="240"/>
      <c r="AG591" s="240"/>
      <c r="AH591" s="217" t="str">
        <f t="shared" si="216"/>
        <v/>
      </c>
    </row>
    <row r="592" spans="25:34" x14ac:dyDescent="0.2">
      <c r="Y592" s="211" t="s">
        <v>399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3"/>
      <c r="AF592" s="240"/>
      <c r="AG592" s="240"/>
      <c r="AH592" s="217" t="str">
        <f t="shared" si="216"/>
        <v/>
      </c>
    </row>
    <row r="593" spans="25:34" x14ac:dyDescent="0.2">
      <c r="Y593" s="211" t="s">
        <v>400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3"/>
      <c r="AF593" s="240"/>
      <c r="AG593" s="240"/>
      <c r="AH593" s="217" t="str">
        <f t="shared" si="216"/>
        <v/>
      </c>
    </row>
    <row r="594" spans="25:34" x14ac:dyDescent="0.2">
      <c r="Y594" s="211" t="s">
        <v>401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3"/>
      <c r="AF594" s="240"/>
      <c r="AG594" s="240"/>
      <c r="AH594" s="217" t="str">
        <f t="shared" si="216"/>
        <v/>
      </c>
    </row>
    <row r="595" spans="25:34" x14ac:dyDescent="0.2">
      <c r="Y595" s="211" t="s">
        <v>402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3"/>
      <c r="AF595" s="240"/>
      <c r="AG595" s="240"/>
      <c r="AH595" s="217" t="str">
        <f t="shared" si="216"/>
        <v/>
      </c>
    </row>
    <row r="596" spans="25:34" x14ac:dyDescent="0.2">
      <c r="Y596" s="211" t="s">
        <v>403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3"/>
      <c r="AF596" s="240"/>
      <c r="AG596" s="240"/>
      <c r="AH596" s="217" t="str">
        <f t="shared" si="216"/>
        <v/>
      </c>
    </row>
    <row r="597" spans="25:34" x14ac:dyDescent="0.2">
      <c r="Y597" s="211" t="s">
        <v>404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3"/>
      <c r="AF597" s="240"/>
      <c r="AG597" s="240"/>
      <c r="AH597" s="217" t="str">
        <f t="shared" si="216"/>
        <v/>
      </c>
    </row>
    <row r="598" spans="25:34" x14ac:dyDescent="0.2">
      <c r="Y598" s="211" t="s">
        <v>405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3"/>
      <c r="AF598" s="240"/>
      <c r="AG598" s="240"/>
      <c r="AH598" s="217" t="str">
        <f t="shared" si="216"/>
        <v/>
      </c>
    </row>
    <row r="599" spans="25:34" x14ac:dyDescent="0.2">
      <c r="Y599" s="211" t="s">
        <v>406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3"/>
      <c r="AF599" s="240"/>
      <c r="AG599" s="240"/>
      <c r="AH599" s="217" t="str">
        <f t="shared" si="216"/>
        <v/>
      </c>
    </row>
    <row r="600" spans="25:34" x14ac:dyDescent="0.2">
      <c r="Y600" s="211" t="s">
        <v>407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3"/>
      <c r="AF600" s="240"/>
      <c r="AG600" s="240"/>
      <c r="AH600" s="217" t="str">
        <f t="shared" si="216"/>
        <v/>
      </c>
    </row>
    <row r="601" spans="25:34" x14ac:dyDescent="0.2">
      <c r="Y601" s="211" t="s">
        <v>408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3"/>
      <c r="AF601" s="240"/>
      <c r="AG601" s="240"/>
      <c r="AH601" s="217" t="str">
        <f t="shared" si="216"/>
        <v/>
      </c>
    </row>
    <row r="602" spans="25:34" x14ac:dyDescent="0.2">
      <c r="Y602" s="211" t="s">
        <v>409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3"/>
      <c r="AF602" s="240"/>
      <c r="AG602" s="240"/>
      <c r="AH602" s="217" t="str">
        <f t="shared" si="216"/>
        <v/>
      </c>
    </row>
    <row r="603" spans="25:34" x14ac:dyDescent="0.2">
      <c r="Y603" s="211" t="s">
        <v>410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3"/>
      <c r="AF603" s="240"/>
      <c r="AG603" s="240"/>
      <c r="AH603" s="217" t="str">
        <f t="shared" si="216"/>
        <v/>
      </c>
    </row>
    <row r="604" spans="25:34" x14ac:dyDescent="0.2">
      <c r="Y604" s="211" t="s">
        <v>411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3"/>
      <c r="AF604" s="240"/>
      <c r="AG604" s="240"/>
      <c r="AH604" s="217" t="str">
        <f t="shared" si="216"/>
        <v/>
      </c>
    </row>
    <row r="605" spans="25:34" x14ac:dyDescent="0.2">
      <c r="Y605" s="211" t="s">
        <v>412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3"/>
      <c r="AF605" s="240"/>
      <c r="AG605" s="240"/>
      <c r="AH605" s="217" t="str">
        <f t="shared" si="216"/>
        <v/>
      </c>
    </row>
    <row r="606" spans="25:34" x14ac:dyDescent="0.2">
      <c r="Y606" s="211" t="s">
        <v>413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3"/>
      <c r="AF606" s="240"/>
      <c r="AG606" s="240"/>
      <c r="AH606" s="217" t="str">
        <f t="shared" si="216"/>
        <v/>
      </c>
    </row>
    <row r="607" spans="25:34" x14ac:dyDescent="0.2">
      <c r="Y607" s="211" t="s">
        <v>414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3"/>
      <c r="AF607" s="240"/>
      <c r="AG607" s="240"/>
      <c r="AH607" s="217" t="str">
        <f t="shared" si="216"/>
        <v/>
      </c>
    </row>
    <row r="608" spans="25:34" x14ac:dyDescent="0.2">
      <c r="Y608" s="211" t="s">
        <v>415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3"/>
      <c r="AF608" s="240"/>
      <c r="AG608" s="240"/>
      <c r="AH608" s="217" t="str">
        <f t="shared" si="216"/>
        <v/>
      </c>
    </row>
    <row r="609" spans="25:34" x14ac:dyDescent="0.2">
      <c r="Y609" s="211" t="s">
        <v>416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3"/>
      <c r="AF609" s="240"/>
      <c r="AG609" s="240"/>
      <c r="AH609" s="217" t="str">
        <f t="shared" si="216"/>
        <v/>
      </c>
    </row>
    <row r="610" spans="25:34" x14ac:dyDescent="0.2">
      <c r="Y610" s="211" t="s">
        <v>417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3"/>
      <c r="AF610" s="240"/>
      <c r="AG610" s="240"/>
      <c r="AH610" s="217" t="str">
        <f t="shared" ref="AH610:AH639" si="222">Z610</f>
        <v/>
      </c>
    </row>
    <row r="611" spans="25:34" x14ac:dyDescent="0.2">
      <c r="Y611" s="211" t="s">
        <v>418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3"/>
      <c r="AF611" s="240"/>
      <c r="AG611" s="240"/>
      <c r="AH611" s="217" t="str">
        <f t="shared" si="222"/>
        <v/>
      </c>
    </row>
    <row r="612" spans="25:34" x14ac:dyDescent="0.2">
      <c r="Y612" s="211" t="s">
        <v>419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3"/>
      <c r="AF612" s="240"/>
      <c r="AG612" s="240"/>
      <c r="AH612" s="217" t="str">
        <f t="shared" si="222"/>
        <v/>
      </c>
    </row>
    <row r="613" spans="25:34" x14ac:dyDescent="0.2">
      <c r="Y613" s="211" t="s">
        <v>420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3"/>
      <c r="AF613" s="240"/>
      <c r="AG613" s="240"/>
      <c r="AH613" s="217" t="str">
        <f t="shared" si="222"/>
        <v/>
      </c>
    </row>
    <row r="614" spans="25:34" x14ac:dyDescent="0.2">
      <c r="Y614" s="211" t="s">
        <v>421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3"/>
      <c r="AF614" s="240"/>
      <c r="AG614" s="240"/>
      <c r="AH614" s="217" t="str">
        <f t="shared" si="222"/>
        <v/>
      </c>
    </row>
    <row r="615" spans="25:34" x14ac:dyDescent="0.2">
      <c r="Y615" s="211" t="s">
        <v>422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3"/>
      <c r="AF615" s="240"/>
      <c r="AG615" s="240"/>
      <c r="AH615" s="217" t="str">
        <f t="shared" si="222"/>
        <v/>
      </c>
    </row>
    <row r="616" spans="25:34" x14ac:dyDescent="0.2">
      <c r="Y616" s="211" t="s">
        <v>423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3"/>
      <c r="AF616" s="240"/>
      <c r="AG616" s="240"/>
      <c r="AH616" s="217" t="str">
        <f t="shared" si="222"/>
        <v/>
      </c>
    </row>
    <row r="617" spans="25:34" x14ac:dyDescent="0.2">
      <c r="Y617" s="211" t="s">
        <v>424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3"/>
      <c r="AF617" s="240"/>
      <c r="AG617" s="240"/>
      <c r="AH617" s="217" t="str">
        <f t="shared" si="222"/>
        <v/>
      </c>
    </row>
    <row r="618" spans="25:34" x14ac:dyDescent="0.2">
      <c r="Y618" s="211" t="s">
        <v>425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3"/>
      <c r="AF618" s="240"/>
      <c r="AG618" s="240"/>
      <c r="AH618" s="217" t="str">
        <f t="shared" si="222"/>
        <v/>
      </c>
    </row>
    <row r="619" spans="25:34" x14ac:dyDescent="0.2">
      <c r="Y619" s="211" t="s">
        <v>426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3"/>
      <c r="AF619" s="240"/>
      <c r="AG619" s="240"/>
      <c r="AH619" s="217" t="str">
        <f t="shared" si="222"/>
        <v/>
      </c>
    </row>
    <row r="620" spans="25:34" x14ac:dyDescent="0.2">
      <c r="Y620" s="211" t="s">
        <v>427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3"/>
      <c r="AF620" s="240"/>
      <c r="AG620" s="240"/>
      <c r="AH620" s="217" t="str">
        <f t="shared" si="222"/>
        <v/>
      </c>
    </row>
    <row r="621" spans="25:34" x14ac:dyDescent="0.2">
      <c r="Y621" s="211" t="s">
        <v>428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3"/>
      <c r="AF621" s="240"/>
      <c r="AG621" s="240"/>
      <c r="AH621" s="217" t="str">
        <f t="shared" si="222"/>
        <v/>
      </c>
    </row>
    <row r="622" spans="25:34" x14ac:dyDescent="0.2">
      <c r="Y622" s="211" t="s">
        <v>429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3"/>
      <c r="AF622" s="240"/>
      <c r="AG622" s="240"/>
      <c r="AH622" s="217" t="str">
        <f t="shared" si="222"/>
        <v/>
      </c>
    </row>
    <row r="623" spans="25:34" x14ac:dyDescent="0.2">
      <c r="Y623" s="211" t="s">
        <v>430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3"/>
      <c r="AF623" s="240"/>
      <c r="AG623" s="240"/>
      <c r="AH623" s="217" t="str">
        <f t="shared" si="222"/>
        <v/>
      </c>
    </row>
    <row r="624" spans="25:34" x14ac:dyDescent="0.2">
      <c r="Y624" s="211" t="s">
        <v>431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3"/>
      <c r="AF624" s="240"/>
      <c r="AG624" s="240"/>
      <c r="AH624" s="217" t="str">
        <f t="shared" si="222"/>
        <v/>
      </c>
    </row>
    <row r="625" spans="25:34" x14ac:dyDescent="0.2">
      <c r="Y625" s="211" t="s">
        <v>432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3"/>
      <c r="AF625" s="240"/>
      <c r="AG625" s="240"/>
      <c r="AH625" s="217" t="str">
        <f t="shared" si="222"/>
        <v/>
      </c>
    </row>
    <row r="626" spans="25:34" x14ac:dyDescent="0.2">
      <c r="Y626" s="211" t="s">
        <v>433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3"/>
      <c r="AF626" s="240"/>
      <c r="AG626" s="240"/>
      <c r="AH626" s="217" t="str">
        <f t="shared" si="222"/>
        <v/>
      </c>
    </row>
    <row r="627" spans="25:34" x14ac:dyDescent="0.2">
      <c r="Y627" s="211" t="s">
        <v>434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3"/>
      <c r="AF627" s="240"/>
      <c r="AG627" s="240"/>
      <c r="AH627" s="217" t="str">
        <f t="shared" si="222"/>
        <v/>
      </c>
    </row>
    <row r="628" spans="25:34" x14ac:dyDescent="0.2">
      <c r="Y628" s="211" t="s">
        <v>435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3"/>
      <c r="AF628" s="240"/>
      <c r="AG628" s="240"/>
      <c r="AH628" s="217" t="str">
        <f t="shared" si="222"/>
        <v/>
      </c>
    </row>
    <row r="629" spans="25:34" x14ac:dyDescent="0.2">
      <c r="Y629" s="211" t="s">
        <v>436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3"/>
      <c r="AF629" s="240"/>
      <c r="AG629" s="240"/>
      <c r="AH629" s="217" t="str">
        <f t="shared" si="222"/>
        <v/>
      </c>
    </row>
    <row r="630" spans="25:34" x14ac:dyDescent="0.2">
      <c r="Y630" s="211" t="s">
        <v>437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3"/>
      <c r="AF630" s="240"/>
      <c r="AG630" s="240"/>
      <c r="AH630" s="217" t="str">
        <f t="shared" si="222"/>
        <v/>
      </c>
    </row>
    <row r="631" spans="25:34" x14ac:dyDescent="0.2">
      <c r="Y631" s="211" t="s">
        <v>438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3"/>
      <c r="AF631" s="240"/>
      <c r="AG631" s="240"/>
      <c r="AH631" s="217" t="str">
        <f t="shared" si="222"/>
        <v/>
      </c>
    </row>
    <row r="632" spans="25:34" x14ac:dyDescent="0.2">
      <c r="Y632" s="211" t="s">
        <v>439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3"/>
      <c r="AF632" s="240"/>
      <c r="AG632" s="240"/>
      <c r="AH632" s="217" t="str">
        <f t="shared" si="222"/>
        <v/>
      </c>
    </row>
    <row r="633" spans="25:34" x14ac:dyDescent="0.2">
      <c r="Y633" s="211" t="s">
        <v>440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3"/>
      <c r="AF633" s="240"/>
      <c r="AG633" s="240"/>
      <c r="AH633" s="217" t="str">
        <f t="shared" si="222"/>
        <v/>
      </c>
    </row>
    <row r="634" spans="25:34" x14ac:dyDescent="0.2">
      <c r="Y634" s="211" t="s">
        <v>441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3"/>
      <c r="AF634" s="240"/>
      <c r="AG634" s="240"/>
      <c r="AH634" s="217" t="str">
        <f t="shared" si="222"/>
        <v/>
      </c>
    </row>
    <row r="635" spans="25:34" x14ac:dyDescent="0.2">
      <c r="Y635" s="211" t="s">
        <v>442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3"/>
      <c r="AF635" s="240"/>
      <c r="AG635" s="240"/>
      <c r="AH635" s="217" t="str">
        <f t="shared" si="222"/>
        <v/>
      </c>
    </row>
    <row r="636" spans="25:34" x14ac:dyDescent="0.2">
      <c r="Y636" s="211" t="s">
        <v>443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3"/>
      <c r="AF636" s="240"/>
      <c r="AG636" s="240"/>
      <c r="AH636" s="217" t="str">
        <f t="shared" si="222"/>
        <v/>
      </c>
    </row>
    <row r="637" spans="25:34" x14ac:dyDescent="0.2">
      <c r="Y637" s="211" t="s">
        <v>444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3"/>
      <c r="AF637" s="240"/>
      <c r="AG637" s="240"/>
      <c r="AH637" s="217" t="str">
        <f t="shared" si="222"/>
        <v/>
      </c>
    </row>
    <row r="638" spans="25:34" x14ac:dyDescent="0.2">
      <c r="Y638" s="211" t="s">
        <v>445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3"/>
      <c r="AF638" s="240"/>
      <c r="AG638" s="240"/>
      <c r="AH638" s="217" t="str">
        <f t="shared" si="222"/>
        <v/>
      </c>
    </row>
    <row r="639" spans="25:34" ht="12.75" thickBot="1" x14ac:dyDescent="0.25">
      <c r="Y639" s="244" t="s">
        <v>446</v>
      </c>
      <c r="Z639" s="322" t="str">
        <f t="shared" si="217"/>
        <v/>
      </c>
      <c r="AA639" s="246">
        <f t="shared" si="218"/>
        <v>0</v>
      </c>
      <c r="AB639" s="246" t="str">
        <f t="shared" si="219"/>
        <v/>
      </c>
      <c r="AC639" s="323" t="str">
        <f t="shared" si="220"/>
        <v/>
      </c>
      <c r="AD639" s="249" t="str">
        <f t="shared" si="221"/>
        <v/>
      </c>
      <c r="AE639" s="324"/>
      <c r="AF639" s="325"/>
      <c r="AG639" s="325"/>
      <c r="AH639" s="251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4" priority="1">
      <formula>OR(AND($B402=$B401,$C401&lt;&gt;""),AND($B402=$B403,$C403&lt;&gt;""))</formula>
    </cfRule>
  </conditionalFormatting>
  <conditionalFormatting sqref="B434:T434">
    <cfRule type="expression" dxfId="43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0A36-8BEC-40A7-9199-A592528F8E0D}">
  <dimension ref="A1:CB640"/>
  <sheetViews>
    <sheetView topLeftCell="A49" zoomScaleNormal="100" workbookViewId="0">
      <selection activeCell="D83" sqref="D83"/>
    </sheetView>
  </sheetViews>
  <sheetFormatPr baseColWidth="10" defaultColWidth="2.7109375" defaultRowHeight="12" x14ac:dyDescent="0.2"/>
  <cols>
    <col min="1" max="1" width="6.5703125" style="238" customWidth="1"/>
    <col min="2" max="2" width="7.42578125" style="238" customWidth="1"/>
    <col min="3" max="3" width="17.42578125" style="238" customWidth="1"/>
    <col min="4" max="4" width="8.85546875" style="238" customWidth="1"/>
    <col min="5" max="5" width="8" style="238" customWidth="1"/>
    <col min="6" max="6" width="7.85546875" style="238" customWidth="1"/>
    <col min="7" max="7" width="7.140625" style="238" customWidth="1"/>
    <col min="8" max="9" width="18.7109375" style="238" customWidth="1"/>
    <col min="10" max="10" width="8.28515625" style="238" customWidth="1"/>
    <col min="11" max="11" width="7.42578125" style="238" customWidth="1"/>
    <col min="12" max="12" width="15.5703125" style="238" customWidth="1"/>
    <col min="13" max="13" width="7.42578125" style="238" customWidth="1"/>
    <col min="14" max="15" width="7.140625" style="238" customWidth="1"/>
    <col min="16" max="16" width="12.42578125" style="238" customWidth="1"/>
    <col min="17" max="17" width="6.7109375" style="238" customWidth="1"/>
    <col min="18" max="18" width="17.5703125" style="238" customWidth="1"/>
    <col min="19" max="19" width="7.42578125" style="238" customWidth="1"/>
    <col min="20" max="20" width="6" style="238" customWidth="1"/>
    <col min="21" max="21" width="7.140625" style="238" customWidth="1"/>
    <col min="22" max="22" width="17.5703125" style="238" customWidth="1"/>
    <col min="23" max="23" width="21.140625" style="238" customWidth="1"/>
    <col min="24" max="24" width="8.42578125" style="238" customWidth="1"/>
    <col min="25" max="25" width="9.85546875" style="238" customWidth="1"/>
    <col min="26" max="26" width="14.42578125" style="238" customWidth="1"/>
    <col min="27" max="27" width="8.7109375" style="238" customWidth="1"/>
    <col min="28" max="28" width="8.85546875" style="238" customWidth="1"/>
    <col min="29" max="29" width="12.5703125" style="238" customWidth="1"/>
    <col min="30" max="30" width="10.5703125" style="238" customWidth="1"/>
    <col min="31" max="31" width="12.85546875" style="238" customWidth="1"/>
    <col min="32" max="32" width="8" style="238" customWidth="1"/>
    <col min="33" max="33" width="9" style="238" customWidth="1"/>
    <col min="34" max="34" width="16.140625" style="238" customWidth="1"/>
    <col min="35" max="35" width="9.28515625" style="238" customWidth="1"/>
    <col min="36" max="36" width="8" style="238" customWidth="1"/>
    <col min="37" max="39" width="4.7109375" style="238" customWidth="1"/>
    <col min="40" max="40" width="8.5703125" style="238" customWidth="1"/>
    <col min="41" max="41" width="9" style="238" customWidth="1"/>
    <col min="42" max="43" width="4.7109375" style="238" customWidth="1"/>
    <col min="44" max="44" width="7.5703125" style="238" customWidth="1"/>
    <col min="45" max="45" width="8.42578125" style="238" customWidth="1"/>
    <col min="46" max="69" width="4.7109375" style="238" customWidth="1"/>
    <col min="70" max="70" width="13.7109375" style="238" customWidth="1"/>
    <col min="71" max="80" width="6.7109375" style="238" customWidth="1"/>
    <col min="81" max="16384" width="2.7109375" style="238"/>
  </cols>
  <sheetData>
    <row r="1" spans="1:42" s="137" customFormat="1" ht="15.75" x14ac:dyDescent="0.2">
      <c r="A1" s="343" t="s">
        <v>447</v>
      </c>
      <c r="B1" s="343"/>
      <c r="D1" s="344" t="s">
        <v>168</v>
      </c>
      <c r="E1" s="344"/>
      <c r="F1" s="344"/>
      <c r="G1" s="344"/>
      <c r="H1" s="344"/>
      <c r="I1" s="344"/>
    </row>
    <row r="2" spans="1:42" s="137" customFormat="1" x14ac:dyDescent="0.2">
      <c r="A2" s="345">
        <v>45461</v>
      </c>
      <c r="B2" s="345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98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137" customFormat="1" ht="12.75" thickTop="1" x14ac:dyDescent="0.2">
      <c r="A4" s="145"/>
      <c r="B4" s="139">
        <v>1</v>
      </c>
      <c r="C4" s="146">
        <f>RANK(D4,$D$4:$D$12,1)</f>
        <v>5</v>
      </c>
      <c r="D4" s="138">
        <f>E4+ROW()/1000+(F4="")*10</f>
        <v>5.0039999999999996</v>
      </c>
      <c r="E4" s="147">
        <f>IF($AI$15,RANK(AH17,AH$17:AH$25,1),RANK(X17,X$17:X$25,1))</f>
        <v>5</v>
      </c>
      <c r="F4" s="148" t="str">
        <f t="shared" ref="F4:F12" si="1">$R64</f>
        <v>Team E1</v>
      </c>
      <c r="G4" s="139">
        <f t="shared" ref="G4:G12" si="2">SUMIFS($X$64:$X$351,$V$64:$V$351,$F4)+SUMIFS($Y$64:$Y$351,$W$64:$W$351,$F4)</f>
        <v>12</v>
      </c>
      <c r="H4" s="139">
        <f t="shared" ref="H4:H12" si="3">SUMIFS($Y$64:$Y$351,$V$64:$V$351,$F4)+SUMIFS($X$64:$X$351,$W$64:$W$351,$F4)</f>
        <v>16</v>
      </c>
      <c r="I4" s="138">
        <f t="shared" ref="I4:I12" si="4">G4-H4</f>
        <v>-4</v>
      </c>
      <c r="J4" s="139">
        <f>$L4*$E$72+$M4+$E81</f>
        <v>5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1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2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6</v>
      </c>
      <c r="D5" s="138">
        <f t="shared" ref="D5:D12" si="12">E5+ROW()/1000+(F5="")*10</f>
        <v>6.0049999999999999</v>
      </c>
      <c r="E5" s="147">
        <f t="shared" ref="E5:E12" si="13">IF($AI$15,RANK(AH18,AH$17:AH$25,1),RANK(X18,X$17:X$25,1))</f>
        <v>6</v>
      </c>
      <c r="F5" s="148" t="str">
        <f t="shared" si="1"/>
        <v>Team E2</v>
      </c>
      <c r="G5" s="139">
        <f t="shared" si="2"/>
        <v>6</v>
      </c>
      <c r="H5" s="139">
        <f t="shared" si="3"/>
        <v>18</v>
      </c>
      <c r="I5" s="138">
        <f t="shared" si="4"/>
        <v>-12</v>
      </c>
      <c r="J5" s="139">
        <f t="shared" ref="J5:J12" si="14">$L5*$E$72+$M5+$E82</f>
        <v>1</v>
      </c>
      <c r="K5" s="139">
        <f t="shared" ref="K5:K11" si="15">L5+M5+N5</f>
        <v>5</v>
      </c>
      <c r="L5" s="139">
        <f t="shared" si="5"/>
        <v>0</v>
      </c>
      <c r="M5" s="139">
        <f t="shared" si="6"/>
        <v>1</v>
      </c>
      <c r="N5" s="139">
        <f t="shared" si="7"/>
        <v>4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1</v>
      </c>
      <c r="D6" s="138">
        <f t="shared" si="12"/>
        <v>1.006</v>
      </c>
      <c r="E6" s="147">
        <f t="shared" si="13"/>
        <v>1</v>
      </c>
      <c r="F6" s="148" t="str">
        <f t="shared" si="1"/>
        <v>Team E3</v>
      </c>
      <c r="G6" s="139">
        <f t="shared" si="2"/>
        <v>19</v>
      </c>
      <c r="H6" s="139">
        <f t="shared" si="3"/>
        <v>7</v>
      </c>
      <c r="I6" s="138">
        <f t="shared" si="4"/>
        <v>12</v>
      </c>
      <c r="J6" s="139">
        <f t="shared" si="14"/>
        <v>13</v>
      </c>
      <c r="K6" s="139">
        <f t="shared" si="15"/>
        <v>5</v>
      </c>
      <c r="L6" s="139">
        <f t="shared" si="5"/>
        <v>4</v>
      </c>
      <c r="M6" s="139">
        <f t="shared" si="6"/>
        <v>1</v>
      </c>
      <c r="N6" s="139">
        <f t="shared" si="7"/>
        <v>0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4</v>
      </c>
      <c r="D7" s="138">
        <f t="shared" si="12"/>
        <v>4.0069999999999997</v>
      </c>
      <c r="E7" s="147">
        <f t="shared" si="13"/>
        <v>4</v>
      </c>
      <c r="F7" s="148" t="str">
        <f t="shared" si="1"/>
        <v>Team E4</v>
      </c>
      <c r="G7" s="139">
        <f t="shared" si="2"/>
        <v>11</v>
      </c>
      <c r="H7" s="139">
        <f t="shared" si="3"/>
        <v>12</v>
      </c>
      <c r="I7" s="138">
        <f t="shared" si="4"/>
        <v>-1</v>
      </c>
      <c r="J7" s="139">
        <f t="shared" si="14"/>
        <v>5</v>
      </c>
      <c r="K7" s="139">
        <f t="shared" si="15"/>
        <v>5</v>
      </c>
      <c r="L7" s="139">
        <f t="shared" si="5"/>
        <v>1</v>
      </c>
      <c r="M7" s="139">
        <f t="shared" si="6"/>
        <v>2</v>
      </c>
      <c r="N7" s="139">
        <f t="shared" si="7"/>
        <v>2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2</v>
      </c>
      <c r="D8" s="138">
        <f t="shared" si="12"/>
        <v>2.008</v>
      </c>
      <c r="E8" s="147">
        <f t="shared" si="13"/>
        <v>2</v>
      </c>
      <c r="F8" s="148" t="str">
        <f t="shared" si="1"/>
        <v>Team E5</v>
      </c>
      <c r="G8" s="139">
        <f t="shared" si="2"/>
        <v>18</v>
      </c>
      <c r="H8" s="139">
        <f t="shared" si="3"/>
        <v>14</v>
      </c>
      <c r="I8" s="138">
        <f t="shared" si="4"/>
        <v>4</v>
      </c>
      <c r="J8" s="139">
        <f t="shared" si="14"/>
        <v>9</v>
      </c>
      <c r="K8" s="139">
        <f t="shared" si="15"/>
        <v>5</v>
      </c>
      <c r="L8" s="139">
        <f t="shared" si="5"/>
        <v>3</v>
      </c>
      <c r="M8" s="139">
        <f t="shared" si="6"/>
        <v>0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3</v>
      </c>
      <c r="D9" s="138">
        <f t="shared" si="12"/>
        <v>3.0089999999999999</v>
      </c>
      <c r="E9" s="147">
        <f t="shared" si="13"/>
        <v>3</v>
      </c>
      <c r="F9" s="148" t="str">
        <f t="shared" si="1"/>
        <v>Team E6</v>
      </c>
      <c r="G9" s="139">
        <f t="shared" si="2"/>
        <v>12</v>
      </c>
      <c r="H9" s="139">
        <f t="shared" si="3"/>
        <v>11</v>
      </c>
      <c r="I9" s="138">
        <f t="shared" si="4"/>
        <v>1</v>
      </c>
      <c r="J9" s="139">
        <f t="shared" si="14"/>
        <v>8</v>
      </c>
      <c r="K9" s="139">
        <f t="shared" si="15"/>
        <v>5</v>
      </c>
      <c r="L9" s="139">
        <f t="shared" si="5"/>
        <v>2</v>
      </c>
      <c r="M9" s="139">
        <f t="shared" si="6"/>
        <v>2</v>
      </c>
      <c r="N9" s="139">
        <f t="shared" si="7"/>
        <v>1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9" t="s">
        <v>107</v>
      </c>
      <c r="AE15" s="350"/>
      <c r="AF15" s="350"/>
      <c r="AG15" s="350"/>
      <c r="AH15" s="351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103</v>
      </c>
      <c r="Y16" s="2" t="s">
        <v>108</v>
      </c>
      <c r="Z16" s="159" t="s">
        <v>109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105</v>
      </c>
      <c r="AF16" s="139" t="s">
        <v>105</v>
      </c>
      <c r="AG16" s="139" t="s">
        <v>106</v>
      </c>
      <c r="AH16" s="159" t="s">
        <v>103</v>
      </c>
    </row>
    <row r="17" spans="2:80" s="137" customFormat="1" ht="12.75" thickTop="1" x14ac:dyDescent="0.2">
      <c r="C17" s="137" t="str">
        <f t="shared" ref="C17:C25" si="33">$R64</f>
        <v>Team E1</v>
      </c>
      <c r="D17" s="139">
        <f t="shared" ref="D17:G25" si="34">K4</f>
        <v>5</v>
      </c>
      <c r="E17" s="139">
        <f t="shared" si="34"/>
        <v>1</v>
      </c>
      <c r="F17" s="139">
        <f t="shared" si="34"/>
        <v>2</v>
      </c>
      <c r="G17" s="139">
        <f t="shared" si="34"/>
        <v>2</v>
      </c>
      <c r="H17" s="139">
        <f t="shared" ref="H17:K25" si="35">G4</f>
        <v>12</v>
      </c>
      <c r="I17" s="139">
        <f t="shared" si="35"/>
        <v>16</v>
      </c>
      <c r="J17" s="138">
        <f t="shared" si="35"/>
        <v>-4</v>
      </c>
      <c r="K17" s="139">
        <f t="shared" si="35"/>
        <v>5</v>
      </c>
      <c r="L17" s="160">
        <f t="shared" ref="L17:L25" si="36">K17*$L$64+(J17+$N$65)*$L$65+H17*$L$66</f>
        <v>5496012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5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5.0108999999999995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4</v>
      </c>
      <c r="AE17" s="160">
        <f>(J17+$N$65)*$L$65+H17*$L$66</f>
        <v>496012</v>
      </c>
      <c r="AF17" s="139">
        <f>RANK($AE17,$AE$17:$AE$25)</f>
        <v>8</v>
      </c>
      <c r="AG17" s="139">
        <f>RANK($W17,$W$17:$W$25)</f>
        <v>1</v>
      </c>
      <c r="AH17" s="167">
        <f>AD17+AG17/100+AF17/10000+(10-Y17)/1000000</f>
        <v>4.0108099999999993</v>
      </c>
      <c r="AI17" s="139"/>
    </row>
    <row r="18" spans="2:80" s="137" customFormat="1" x14ac:dyDescent="0.2">
      <c r="C18" s="137" t="str">
        <f t="shared" si="33"/>
        <v>Team E2</v>
      </c>
      <c r="D18" s="139">
        <f t="shared" si="34"/>
        <v>5</v>
      </c>
      <c r="E18" s="139">
        <f t="shared" si="34"/>
        <v>0</v>
      </c>
      <c r="F18" s="139">
        <f t="shared" si="34"/>
        <v>1</v>
      </c>
      <c r="G18" s="139">
        <f t="shared" si="34"/>
        <v>4</v>
      </c>
      <c r="H18" s="139">
        <f t="shared" si="35"/>
        <v>6</v>
      </c>
      <c r="I18" s="139">
        <f t="shared" si="35"/>
        <v>18</v>
      </c>
      <c r="J18" s="138">
        <f t="shared" si="35"/>
        <v>-12</v>
      </c>
      <c r="K18" s="139">
        <f t="shared" si="35"/>
        <v>1</v>
      </c>
      <c r="L18" s="160">
        <f t="shared" si="36"/>
        <v>1488006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6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6.0108999999999995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6</v>
      </c>
      <c r="AE18" s="160">
        <f t="shared" ref="AE18:AE25" si="54">(J18+$N$65)*$L$65+H18*$L$66</f>
        <v>488006</v>
      </c>
      <c r="AF18" s="139">
        <f t="shared" ref="AF18:AF25" si="55">RANK($AE18,$AE$17:$AE$25)</f>
        <v>9</v>
      </c>
      <c r="AG18" s="139">
        <f t="shared" ref="AG18:AG25" si="56">RANK($W18,$W$17:$W$25)</f>
        <v>1</v>
      </c>
      <c r="AH18" s="171">
        <f t="shared" ref="AH18:AH25" si="57">AD18+AG18/100+AF18/10000+(10-Y18)/1000000</f>
        <v>6.0109099999999991</v>
      </c>
      <c r="AI18" s="139"/>
    </row>
    <row r="19" spans="2:80" s="137" customFormat="1" x14ac:dyDescent="0.2">
      <c r="C19" s="137" t="str">
        <f t="shared" si="33"/>
        <v>Team E3</v>
      </c>
      <c r="D19" s="139">
        <f t="shared" si="34"/>
        <v>5</v>
      </c>
      <c r="E19" s="139">
        <f t="shared" si="34"/>
        <v>4</v>
      </c>
      <c r="F19" s="139">
        <f t="shared" si="34"/>
        <v>1</v>
      </c>
      <c r="G19" s="139">
        <f t="shared" si="34"/>
        <v>0</v>
      </c>
      <c r="H19" s="139">
        <f t="shared" si="35"/>
        <v>19</v>
      </c>
      <c r="I19" s="139">
        <f t="shared" si="35"/>
        <v>7</v>
      </c>
      <c r="J19" s="138">
        <f t="shared" si="35"/>
        <v>12</v>
      </c>
      <c r="K19" s="139">
        <f t="shared" si="35"/>
        <v>13</v>
      </c>
      <c r="L19" s="160">
        <f t="shared" si="36"/>
        <v>13512019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1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1.0108999999999999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1</v>
      </c>
      <c r="AE19" s="160">
        <f t="shared" si="54"/>
        <v>512019</v>
      </c>
      <c r="AF19" s="139">
        <f t="shared" si="55"/>
        <v>1</v>
      </c>
      <c r="AG19" s="139">
        <f t="shared" si="56"/>
        <v>1</v>
      </c>
      <c r="AH19" s="171">
        <f t="shared" si="57"/>
        <v>1.0101100000000001</v>
      </c>
      <c r="AI19" s="139"/>
    </row>
    <row r="20" spans="2:80" s="137" customFormat="1" x14ac:dyDescent="0.2">
      <c r="C20" s="137" t="str">
        <f t="shared" si="33"/>
        <v>Team E4</v>
      </c>
      <c r="D20" s="139">
        <f t="shared" si="34"/>
        <v>5</v>
      </c>
      <c r="E20" s="139">
        <f t="shared" si="34"/>
        <v>1</v>
      </c>
      <c r="F20" s="139">
        <f t="shared" si="34"/>
        <v>2</v>
      </c>
      <c r="G20" s="139">
        <f t="shared" si="34"/>
        <v>2</v>
      </c>
      <c r="H20" s="139">
        <f t="shared" si="35"/>
        <v>11</v>
      </c>
      <c r="I20" s="139">
        <f t="shared" si="35"/>
        <v>12</v>
      </c>
      <c r="J20" s="138">
        <f t="shared" si="35"/>
        <v>-1</v>
      </c>
      <c r="K20" s="139">
        <f t="shared" si="35"/>
        <v>5</v>
      </c>
      <c r="L20" s="160">
        <f t="shared" si="36"/>
        <v>5499011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4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4.0108999999999995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4</v>
      </c>
      <c r="AE20" s="160">
        <f t="shared" si="54"/>
        <v>499011</v>
      </c>
      <c r="AF20" s="139">
        <f t="shared" si="55"/>
        <v>7</v>
      </c>
      <c r="AG20" s="139">
        <f t="shared" si="56"/>
        <v>1</v>
      </c>
      <c r="AH20" s="171">
        <f t="shared" si="57"/>
        <v>4.0107099999999996</v>
      </c>
      <c r="AI20" s="139"/>
    </row>
    <row r="21" spans="2:80" s="137" customFormat="1" x14ac:dyDescent="0.2">
      <c r="C21" s="137" t="str">
        <f t="shared" si="33"/>
        <v>Team E5</v>
      </c>
      <c r="D21" s="139">
        <f t="shared" si="34"/>
        <v>5</v>
      </c>
      <c r="E21" s="139">
        <f t="shared" si="34"/>
        <v>3</v>
      </c>
      <c r="F21" s="139">
        <f t="shared" si="34"/>
        <v>0</v>
      </c>
      <c r="G21" s="139">
        <f t="shared" si="34"/>
        <v>2</v>
      </c>
      <c r="H21" s="139">
        <f t="shared" si="35"/>
        <v>18</v>
      </c>
      <c r="I21" s="139">
        <f t="shared" si="35"/>
        <v>14</v>
      </c>
      <c r="J21" s="138">
        <f t="shared" si="35"/>
        <v>4</v>
      </c>
      <c r="K21" s="139">
        <f t="shared" si="35"/>
        <v>9</v>
      </c>
      <c r="L21" s="160">
        <f t="shared" si="36"/>
        <v>9504018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2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2.0108999999999999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2</v>
      </c>
      <c r="AE21" s="160">
        <f t="shared" si="54"/>
        <v>504018</v>
      </c>
      <c r="AF21" s="139">
        <f t="shared" si="55"/>
        <v>2</v>
      </c>
      <c r="AG21" s="139">
        <f t="shared" si="56"/>
        <v>1</v>
      </c>
      <c r="AH21" s="171">
        <f t="shared" si="57"/>
        <v>2.0102099999999998</v>
      </c>
      <c r="AI21" s="139"/>
    </row>
    <row r="22" spans="2:80" s="137" customFormat="1" x14ac:dyDescent="0.2">
      <c r="C22" s="137" t="str">
        <f t="shared" si="33"/>
        <v>Team E6</v>
      </c>
      <c r="D22" s="139">
        <f t="shared" si="34"/>
        <v>5</v>
      </c>
      <c r="E22" s="139">
        <f t="shared" si="34"/>
        <v>2</v>
      </c>
      <c r="F22" s="139">
        <f t="shared" si="34"/>
        <v>2</v>
      </c>
      <c r="G22" s="139">
        <f t="shared" si="34"/>
        <v>1</v>
      </c>
      <c r="H22" s="139">
        <f t="shared" si="35"/>
        <v>12</v>
      </c>
      <c r="I22" s="139">
        <f t="shared" si="35"/>
        <v>11</v>
      </c>
      <c r="J22" s="138">
        <f t="shared" si="35"/>
        <v>1</v>
      </c>
      <c r="K22" s="139">
        <f t="shared" si="35"/>
        <v>8</v>
      </c>
      <c r="L22" s="160">
        <f t="shared" si="36"/>
        <v>8501012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3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3.0108999999999999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3</v>
      </c>
      <c r="AE22" s="160">
        <f t="shared" si="54"/>
        <v>501012</v>
      </c>
      <c r="AF22" s="139">
        <f t="shared" si="55"/>
        <v>3</v>
      </c>
      <c r="AG22" s="139">
        <f t="shared" si="56"/>
        <v>1</v>
      </c>
      <c r="AH22" s="171">
        <f t="shared" si="57"/>
        <v>3.01031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52">
        <v>1</v>
      </c>
      <c r="F29" s="353"/>
      <c r="G29" s="353"/>
      <c r="H29" s="353"/>
      <c r="I29" s="353"/>
      <c r="J29" s="353"/>
      <c r="K29" s="353"/>
      <c r="L29" s="354"/>
      <c r="M29" s="355">
        <v>2</v>
      </c>
      <c r="N29" s="353"/>
      <c r="O29" s="353"/>
      <c r="P29" s="353"/>
      <c r="Q29" s="353"/>
      <c r="R29" s="353"/>
      <c r="S29" s="353"/>
      <c r="T29" s="354"/>
      <c r="U29" s="355">
        <v>3</v>
      </c>
      <c r="V29" s="353"/>
      <c r="W29" s="353"/>
      <c r="X29" s="353"/>
      <c r="Y29" s="353"/>
      <c r="Z29" s="353"/>
      <c r="AA29" s="353"/>
      <c r="AB29" s="354"/>
      <c r="AC29" s="355">
        <v>4</v>
      </c>
      <c r="AD29" s="353"/>
      <c r="AE29" s="353"/>
      <c r="AF29" s="353"/>
      <c r="AG29" s="353"/>
      <c r="AH29" s="353"/>
      <c r="AI29" s="353"/>
      <c r="AJ29" s="354"/>
      <c r="AK29" s="355">
        <v>5</v>
      </c>
      <c r="AL29" s="353"/>
      <c r="AM29" s="353"/>
      <c r="AN29" s="353"/>
      <c r="AO29" s="353"/>
      <c r="AP29" s="353"/>
      <c r="AQ29" s="353"/>
      <c r="AR29" s="354"/>
      <c r="AS29" s="355">
        <v>6</v>
      </c>
      <c r="AT29" s="353"/>
      <c r="AU29" s="353"/>
      <c r="AV29" s="353"/>
      <c r="AW29" s="353"/>
      <c r="AX29" s="353"/>
      <c r="AY29" s="353"/>
      <c r="AZ29" s="354"/>
      <c r="BA29" s="355">
        <v>7</v>
      </c>
      <c r="BB29" s="353"/>
      <c r="BC29" s="353"/>
      <c r="BD29" s="353"/>
      <c r="BE29" s="353"/>
      <c r="BF29" s="353"/>
      <c r="BG29" s="353"/>
      <c r="BH29" s="354"/>
      <c r="BI29" s="355">
        <v>8</v>
      </c>
      <c r="BJ29" s="353"/>
      <c r="BK29" s="353"/>
      <c r="BL29" s="353"/>
      <c r="BM29" s="353"/>
      <c r="BN29" s="353"/>
      <c r="BO29" s="353"/>
      <c r="BP29" s="356"/>
      <c r="BQ29" s="138"/>
      <c r="BR29" s="176" t="s">
        <v>76</v>
      </c>
      <c r="BS29" s="137" t="str">
        <f>$F$4</f>
        <v>Team E1</v>
      </c>
      <c r="BT29" s="137" t="str">
        <f>$F$5</f>
        <v>Team E2</v>
      </c>
      <c r="BU29" s="137" t="str">
        <f>$F$6</f>
        <v>Team E3</v>
      </c>
      <c r="BV29" s="137" t="str">
        <f>$F$7</f>
        <v>Team E4</v>
      </c>
      <c r="BW29" s="137" t="str">
        <f>$F$8</f>
        <v>Team E5</v>
      </c>
      <c r="BX29" s="137" t="str">
        <f>$F$9</f>
        <v>Team E6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142</v>
      </c>
    </row>
    <row r="30" spans="2:80" s="137" customFormat="1" x14ac:dyDescent="0.2">
      <c r="C30" s="137" t="str">
        <f t="shared" ref="C30:C38" si="58">$R64</f>
        <v>Team E1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Team E1</v>
      </c>
      <c r="BS30" s="180"/>
      <c r="BT30" s="181">
        <f t="shared" ref="BT30:CA30" si="60">SUMIFS($X$64:$X$351,$V$64:$V$351,$BR30,$W$64:$W$351,BT$29)+SUMIFS($Y$64:$Y$351,$W$64:$W$351,$BR30,$V$64:$V$351,BT$29)</f>
        <v>4</v>
      </c>
      <c r="BU30" s="181">
        <f t="shared" si="60"/>
        <v>1</v>
      </c>
      <c r="BV30" s="181">
        <f t="shared" si="60"/>
        <v>3</v>
      </c>
      <c r="BW30" s="181">
        <f t="shared" si="60"/>
        <v>1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Team E2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Team E2</v>
      </c>
      <c r="BS31" s="182">
        <f t="shared" ref="BS31:BS38" si="61">SUMIFS($X$64:$X$351,$V$64:$V$351,$BR31,$W$64:$W$351,BS$29)+SUMIFS($Y$64:$Y$351,$W$64:$W$351,$BR31,$V$64:$V$351,BS$29)</f>
        <v>0</v>
      </c>
      <c r="BT31" s="180"/>
      <c r="BU31" s="181">
        <f t="shared" ref="BU31:CA31" si="62">SUMIFS($X$64:$X$351,$V$64:$V$351,$BR31,$W$64:$W$351,BU$29)+SUMIFS($Y$64:$Y$351,$W$64:$W$351,$BR31,$V$64:$V$351,BU$29)</f>
        <v>3</v>
      </c>
      <c r="BV31" s="181">
        <f t="shared" si="62"/>
        <v>0</v>
      </c>
      <c r="BW31" s="181">
        <f t="shared" si="62"/>
        <v>1</v>
      </c>
      <c r="BX31" s="181">
        <f t="shared" si="62"/>
        <v>2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Team E3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Team E3</v>
      </c>
      <c r="BS32" s="182">
        <f t="shared" si="61"/>
        <v>5</v>
      </c>
      <c r="BT32" s="182">
        <f t="shared" ref="BT32:BT38" si="63">SUMIFS($X$64:$X$351,$V$64:$V$351,$BR32,$W$64:$W$351,BT$29)+SUMIFS($Y$64:$Y$351,$W$64:$W$351,$BR32,$V$64:$V$351,BT$29)</f>
        <v>4</v>
      </c>
      <c r="BU32" s="180"/>
      <c r="BV32" s="181">
        <f t="shared" ref="BV32:CA32" si="64">SUMIFS($X$64:$X$351,$V$64:$V$351,$BR32,$W$64:$W$351,BV$29)+SUMIFS($Y$64:$Y$351,$W$64:$W$351,$BR32,$V$64:$V$351,BV$29)</f>
        <v>2</v>
      </c>
      <c r="BW32" s="181">
        <f t="shared" si="64"/>
        <v>5</v>
      </c>
      <c r="BX32" s="181">
        <f t="shared" si="64"/>
        <v>3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Team E4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Team E4</v>
      </c>
      <c r="BS33" s="182">
        <f t="shared" si="61"/>
        <v>3</v>
      </c>
      <c r="BT33" s="182">
        <f t="shared" si="63"/>
        <v>3</v>
      </c>
      <c r="BU33" s="182">
        <f t="shared" ref="BU33:BU38" si="65">SUMIFS($X$64:$X$351,$V$64:$V$351,$BR33,$W$64:$W$351,BU$29)+SUMIFS($Y$64:$Y$351,$W$64:$W$351,$BR33,$V$64:$V$351,BU$29)</f>
        <v>2</v>
      </c>
      <c r="BV33" s="180"/>
      <c r="BW33" s="181">
        <f>SUMIFS($X$64:$X$351,$V$64:$V$351,$BR33,$W$64:$W$351,BW$29)+SUMIFS($Y$64:$Y$351,$W$64:$W$351,$BR33,$V$64:$V$351,BW$29)</f>
        <v>3</v>
      </c>
      <c r="BX33" s="181">
        <f>SUMIFS($X$64:$X$351,$V$64:$V$351,$BR33,$W$64:$W$351,BX$29)+SUMIFS($Y$64:$Y$351,$W$64:$W$351,$BR33,$V$64:$V$351,BX$29)</f>
        <v>0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Team E5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Team E5</v>
      </c>
      <c r="BS34" s="182">
        <f t="shared" si="61"/>
        <v>5</v>
      </c>
      <c r="BT34" s="182">
        <f t="shared" si="63"/>
        <v>5</v>
      </c>
      <c r="BU34" s="182">
        <f t="shared" si="65"/>
        <v>1</v>
      </c>
      <c r="BV34" s="182">
        <f>SUMIFS($X$64:$X$351,$V$64:$V$351,$BR34,$W$64:$W$351,BV$29)+SUMIFS($Y$64:$Y$351,$W$64:$W$351,$BR34,$V$64:$V$351,BV$29)</f>
        <v>4</v>
      </c>
      <c r="BW34" s="180"/>
      <c r="BX34" s="181">
        <f>SUMIFS($X$64:$X$351,$V$64:$V$351,$BR34,$W$64:$W$351,BX$29)+SUMIFS($Y$64:$Y$351,$W$64:$W$351,$BR34,$V$64:$V$351,BX$29)</f>
        <v>3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Team E6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Team E6</v>
      </c>
      <c r="BS35" s="182">
        <f t="shared" si="61"/>
        <v>3</v>
      </c>
      <c r="BT35" s="182">
        <f t="shared" si="63"/>
        <v>2</v>
      </c>
      <c r="BU35" s="182">
        <f t="shared" si="65"/>
        <v>0</v>
      </c>
      <c r="BV35" s="182">
        <f>SUMIFS($X$64:$X$351,$V$64:$V$351,$BR35,$W$64:$W$351,BV$29)+SUMIFS($Y$64:$Y$351,$W$64:$W$351,$BR35,$V$64:$V$351,BV$29)</f>
        <v>3</v>
      </c>
      <c r="BW35" s="182">
        <f>SUMIFS($X$64:$X$351,$V$64:$V$351,$BR35,$W$64:$W$351,BW$29)+SUMIFS($Y$64:$Y$351,$W$64:$W$351,$BR35,$V$64:$V$351,BW$29)</f>
        <v>4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Team E1</v>
      </c>
      <c r="BT40" s="137" t="str">
        <f>$F$5</f>
        <v>Team E2</v>
      </c>
      <c r="BU40" s="137" t="str">
        <f>$F$6</f>
        <v>Team E3</v>
      </c>
      <c r="BV40" s="137" t="str">
        <f>$F$7</f>
        <v>Team E4</v>
      </c>
      <c r="BW40" s="137" t="str">
        <f>$F$8</f>
        <v>Team E5</v>
      </c>
      <c r="BX40" s="137" t="str">
        <f>$F$9</f>
        <v>Team E6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142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Team E1</v>
      </c>
      <c r="BS41" s="180"/>
      <c r="BT41" s="181">
        <f>BT30-BS31</f>
        <v>4</v>
      </c>
      <c r="BU41" s="181">
        <f>BU30-BS32</f>
        <v>-4</v>
      </c>
      <c r="BV41" s="181">
        <f>BV30-BS33</f>
        <v>0</v>
      </c>
      <c r="BW41" s="181">
        <f>BW30-BS34</f>
        <v>-4</v>
      </c>
      <c r="BX41" s="181">
        <f>BX30-BS35</f>
        <v>0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Team E2</v>
      </c>
      <c r="BS42" s="182">
        <f>IF(BT41="","",-1*BT41)</f>
        <v>-4</v>
      </c>
      <c r="BT42" s="180"/>
      <c r="BU42" s="181">
        <f>BU31-BT32</f>
        <v>-1</v>
      </c>
      <c r="BV42" s="181">
        <f>BV31-BT33</f>
        <v>-3</v>
      </c>
      <c r="BW42" s="181">
        <f>BW31-BT34</f>
        <v>-4</v>
      </c>
      <c r="BX42" s="181">
        <f>BX31-BT35</f>
        <v>0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Team E3</v>
      </c>
      <c r="BS43" s="182">
        <f>IF(BU41="","",-1*BU41)</f>
        <v>4</v>
      </c>
      <c r="BT43" s="182">
        <f>IF(BU42="","",-1*BU42)</f>
        <v>1</v>
      </c>
      <c r="BU43" s="180"/>
      <c r="BV43" s="181">
        <f>BV32-BU33</f>
        <v>0</v>
      </c>
      <c r="BW43" s="181">
        <f>BW32-BU34</f>
        <v>4</v>
      </c>
      <c r="BX43" s="181">
        <f>BX32-BU35</f>
        <v>3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Team E4</v>
      </c>
      <c r="BS44" s="182">
        <f>IF(BV41="","",-1*BV41)</f>
        <v>0</v>
      </c>
      <c r="BT44" s="182">
        <f>IF(BV42="","",-1*BV42)</f>
        <v>3</v>
      </c>
      <c r="BU44" s="182">
        <f>IF(BV43="","",-1*BV43)</f>
        <v>0</v>
      </c>
      <c r="BV44" s="180"/>
      <c r="BW44" s="181">
        <f>BW33-BV34</f>
        <v>-1</v>
      </c>
      <c r="BX44" s="181">
        <f>BX33-BV35</f>
        <v>-3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Team E5</v>
      </c>
      <c r="BS45" s="182">
        <f>IF(BW41="","",-1*BW41)</f>
        <v>4</v>
      </c>
      <c r="BT45" s="182">
        <f>IF(BW42="","",-1*BW42)</f>
        <v>4</v>
      </c>
      <c r="BU45" s="182">
        <f>IF(BW43="","",-1*BW43)</f>
        <v>-4</v>
      </c>
      <c r="BV45" s="182">
        <f>IF(BW44="","",-1*BW44)</f>
        <v>1</v>
      </c>
      <c r="BW45" s="180"/>
      <c r="BX45" s="181">
        <f>BX34-BW35</f>
        <v>-1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Team E6</v>
      </c>
      <c r="BS46" s="182">
        <f>IF(BX41="","",-1*BX41)</f>
        <v>0</v>
      </c>
      <c r="BT46" s="182">
        <f>IF(BX42="","",-1*BX42)</f>
        <v>0</v>
      </c>
      <c r="BU46" s="182">
        <f>IF(BX43="","",-1*BX43)</f>
        <v>-3</v>
      </c>
      <c r="BV46" s="182">
        <f>IF(BX44="","",-1*BX44)</f>
        <v>3</v>
      </c>
      <c r="BW46" s="182">
        <f>IF(BX45="","",-1*BX45)</f>
        <v>1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Team E1</v>
      </c>
      <c r="BT51" s="137" t="str">
        <f>$F$5</f>
        <v>Team E2</v>
      </c>
      <c r="BU51" s="137" t="str">
        <f>$F$6</f>
        <v>Team E3</v>
      </c>
      <c r="BV51" s="137" t="str">
        <f>$F$7</f>
        <v>Team E4</v>
      </c>
      <c r="BW51" s="137" t="str">
        <f>$F$8</f>
        <v>Team E5</v>
      </c>
      <c r="BX51" s="137" t="str">
        <f>$F$9</f>
        <v>Team E6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142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Team E1</v>
      </c>
      <c r="BS52" s="180"/>
      <c r="BT52" s="181">
        <f t="shared" ref="BT52:CA52" si="69">SUMIFS($AE$64:$AE$351,$V$64:$V$351,$BR52,$W$64:$W$351,BT$51)+SUMIFS($AF$64:$AF$351,$W$64:$W$351,$BR52,$V$64:$V$351,BT$51)</f>
        <v>3</v>
      </c>
      <c r="BU52" s="181">
        <f t="shared" si="69"/>
        <v>0</v>
      </c>
      <c r="BV52" s="181">
        <f t="shared" si="69"/>
        <v>1</v>
      </c>
      <c r="BW52" s="181">
        <f t="shared" si="69"/>
        <v>0</v>
      </c>
      <c r="BX52" s="181">
        <f t="shared" si="69"/>
        <v>1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Team E2</v>
      </c>
      <c r="BS53" s="182">
        <f t="shared" ref="BS53:BS60" si="70">SUMIFS($AE$64:$AE$351,$V$64:$V$351,$BR53,$W$64:$W$351,BS$51)+SUMIFS($AF$64:$AF$351,$W$64:$W$351,$BR53,$V$64:$V$351,BS$51)</f>
        <v>0</v>
      </c>
      <c r="BT53" s="180"/>
      <c r="BU53" s="181">
        <f t="shared" ref="BU53:CA53" si="71">SUMIFS($AE$64:$AE$351,$V$64:$V$351,$BR53,$W$64:$W$351,BU$51)+SUMIFS($AF$64:$AF$351,$W$64:$W$351,$BR53,$V$64:$V$351,BU$51)</f>
        <v>0</v>
      </c>
      <c r="BV53" s="181">
        <f t="shared" si="71"/>
        <v>0</v>
      </c>
      <c r="BW53" s="181">
        <f t="shared" si="71"/>
        <v>0</v>
      </c>
      <c r="BX53" s="181">
        <f t="shared" si="71"/>
        <v>1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Team E3</v>
      </c>
      <c r="BS54" s="182">
        <f t="shared" si="70"/>
        <v>3</v>
      </c>
      <c r="BT54" s="182">
        <f t="shared" ref="BT54:BT60" si="72">SUMIFS($AE$64:$AE$351,$V$64:$V$351,$BR54,$W$64:$W$351,BT$51)+SUMIFS($AF$64:$AF$351,$W$64:$W$351,$BR54,$V$64:$V$351,BT$51)</f>
        <v>3</v>
      </c>
      <c r="BU54" s="180"/>
      <c r="BV54" s="181">
        <f t="shared" ref="BV54:CA54" si="73">SUMIFS($AE$64:$AE$351,$V$64:$V$351,$BR54,$W$64:$W$351,BV$51)+SUMIFS($AF$64:$AF$351,$W$64:$W$351,$BR54,$V$64:$V$351,BV$51)</f>
        <v>1</v>
      </c>
      <c r="BW54" s="181">
        <f t="shared" si="73"/>
        <v>3</v>
      </c>
      <c r="BX54" s="181">
        <f t="shared" si="73"/>
        <v>3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Team E4</v>
      </c>
      <c r="BS55" s="182">
        <f t="shared" si="70"/>
        <v>1</v>
      </c>
      <c r="BT55" s="182">
        <f t="shared" si="72"/>
        <v>3</v>
      </c>
      <c r="BU55" s="182">
        <f t="shared" ref="BU55:BU60" si="74">SUMIFS($AE$64:$AE$351,$V$64:$V$351,$BR55,$W$64:$W$351,BU$51)+SUMIFS($AF$64:$AF$351,$W$64:$W$351,$BR55,$V$64:$V$351,BU$51)</f>
        <v>1</v>
      </c>
      <c r="BV55" s="180"/>
      <c r="BW55" s="181">
        <f>SUMIFS($AE$64:$AE$351,$V$64:$V$351,$BR55,$W$64:$W$351,BW$51)+SUMIFS($AF$64:$AF$351,$W$64:$W$351,$BR55,$V$64:$V$351,BW$51)</f>
        <v>0</v>
      </c>
      <c r="BX55" s="181">
        <f>SUMIFS($AE$64:$AE$351,$V$64:$V$351,$BR55,$W$64:$W$351,BX$51)+SUMIFS($AF$64:$AF$351,$W$64:$W$351,$BR55,$V$64:$V$351,BX$51)</f>
        <v>0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Team E5</v>
      </c>
      <c r="BS56" s="182">
        <f t="shared" si="70"/>
        <v>3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3</v>
      </c>
      <c r="BW56" s="180"/>
      <c r="BX56" s="181">
        <f>SUMIFS($AE$64:$AE$351,$V$64:$V$351,$BR56,$W$64:$W$351,BX$51)+SUMIFS($AF$64:$AF$351,$W$64:$W$351,$BR56,$V$64:$V$351,BX$51)</f>
        <v>0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Team E6</v>
      </c>
      <c r="BS57" s="182">
        <f t="shared" si="70"/>
        <v>1</v>
      </c>
      <c r="BT57" s="182">
        <f t="shared" si="72"/>
        <v>1</v>
      </c>
      <c r="BU57" s="182">
        <f t="shared" si="74"/>
        <v>0</v>
      </c>
      <c r="BV57" s="182">
        <f>SUMIFS($AE$64:$AE$351,$V$64:$V$351,$BR57,$W$64:$W$351,BV$51)+SUMIFS($AF$64:$AF$351,$W$64:$W$351,$BR57,$V$64:$V$351,BV$51)</f>
        <v>3</v>
      </c>
      <c r="BW57" s="182">
        <f>SUMIFS($AE$64:$AE$351,$V$64:$V$351,$BR57,$W$64:$W$351,BW$51)+SUMIFS($AF$64:$AF$351,$W$64:$W$351,$BR57,$V$64:$V$351,BW$51)</f>
        <v>3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104</v>
      </c>
      <c r="Z63" s="187" t="s">
        <v>101</v>
      </c>
      <c r="AA63" s="187" t="s">
        <v>9</v>
      </c>
      <c r="AB63" s="187" t="s">
        <v>99</v>
      </c>
      <c r="AC63" s="188" t="s">
        <v>102</v>
      </c>
      <c r="AD63" s="187" t="s">
        <v>100</v>
      </c>
      <c r="AE63" s="357" t="s">
        <v>92</v>
      </c>
      <c r="AF63" s="357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Team E1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 : 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142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180</v>
      </c>
      <c r="Q65" s="209" t="s">
        <v>3</v>
      </c>
      <c r="R65" s="210" t="str">
        <f>IF($C82=0,"",$C82)</f>
        <v>Team E2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 : 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142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Team E3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 : 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142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136</v>
      </c>
      <c r="M67" s="142" t="s">
        <v>137</v>
      </c>
      <c r="Q67" s="209" t="s">
        <v>5</v>
      </c>
      <c r="R67" s="210" t="str">
        <f t="shared" si="81"/>
        <v>Team E4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 : 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142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Team E5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 : 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142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8" t="s">
        <v>141</v>
      </c>
      <c r="C69" s="358"/>
      <c r="D69" s="358"/>
      <c r="E69" s="358"/>
      <c r="F69" s="358"/>
      <c r="G69" s="358"/>
      <c r="H69" s="358"/>
      <c r="I69" s="358"/>
      <c r="J69" s="358"/>
      <c r="K69" s="358"/>
      <c r="Q69" s="209" t="s">
        <v>7</v>
      </c>
      <c r="R69" s="210" t="str">
        <f t="shared" si="81"/>
        <v>Team E6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 : 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142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 : 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142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169"/>
      <c r="F71" s="169"/>
      <c r="G71" s="169"/>
      <c r="H71" s="169"/>
      <c r="I71" s="169"/>
      <c r="J71" s="169"/>
      <c r="K71" s="169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 : 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142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C72" s="137" t="s">
        <v>129</v>
      </c>
      <c r="E72" s="220">
        <v>3</v>
      </c>
      <c r="L72" s="138"/>
      <c r="M72" s="138"/>
      <c r="Q72" s="221" t="s">
        <v>12</v>
      </c>
      <c r="R72" s="222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 : 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142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thickBot="1" x14ac:dyDescent="0.25">
      <c r="C73" s="169"/>
      <c r="D73" s="169"/>
      <c r="E73" s="138"/>
      <c r="H73" s="348" t="s">
        <v>169</v>
      </c>
      <c r="I73" s="348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 : 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142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C74" s="137" t="s">
        <v>128</v>
      </c>
      <c r="E74" s="220">
        <v>1</v>
      </c>
      <c r="H74" s="348"/>
      <c r="I74" s="348"/>
      <c r="J74" s="220">
        <v>6</v>
      </c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 : 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142</v>
      </c>
    </row>
    <row r="75" spans="2:43" s="137" customFormat="1" x14ac:dyDescent="0.2">
      <c r="C75" s="137" t="s">
        <v>131</v>
      </c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 : 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142</v>
      </c>
    </row>
    <row r="76" spans="2:43" s="137" customFormat="1" x14ac:dyDescent="0.2">
      <c r="C76" s="137" t="s">
        <v>130</v>
      </c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 : 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142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 : 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142</v>
      </c>
    </row>
    <row r="78" spans="2:43" s="137" customFormat="1" ht="12" customHeight="1" x14ac:dyDescent="0.2">
      <c r="B78" s="359" t="s">
        <v>164</v>
      </c>
      <c r="C78" s="359"/>
      <c r="D78" s="359"/>
      <c r="E78" s="359"/>
      <c r="F78" s="359"/>
      <c r="G78" s="359"/>
      <c r="H78" s="359"/>
      <c r="I78" s="359"/>
      <c r="J78" s="359"/>
      <c r="K78" s="359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 : 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142</v>
      </c>
    </row>
    <row r="79" spans="2:43" s="137" customFormat="1" ht="12" customHeight="1" x14ac:dyDescent="0.2"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 : 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142</v>
      </c>
    </row>
    <row r="80" spans="2:43" s="137" customFormat="1" ht="13.5" customHeight="1" thickBot="1" x14ac:dyDescent="0.25">
      <c r="C80" s="223" t="s">
        <v>167</v>
      </c>
      <c r="D80" s="140" t="s">
        <v>115</v>
      </c>
      <c r="E80" s="140" t="s">
        <v>166</v>
      </c>
      <c r="F80" s="223"/>
      <c r="G80" s="224" t="s">
        <v>132</v>
      </c>
      <c r="H80" s="141" t="s">
        <v>134</v>
      </c>
      <c r="I80" s="141" t="s">
        <v>135</v>
      </c>
      <c r="J80" s="360" t="s">
        <v>133</v>
      </c>
      <c r="K80" s="360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 : 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142</v>
      </c>
    </row>
    <row r="81" spans="2:35" s="137" customFormat="1" ht="12.75" thickTop="1" x14ac:dyDescent="0.2">
      <c r="B81" s="139" t="s">
        <v>2</v>
      </c>
      <c r="C81" s="225" t="str">
        <f>Spielplan!$C42</f>
        <v>Team E1</v>
      </c>
      <c r="D81" s="226">
        <f>Spielplan!$D42</f>
        <v>0</v>
      </c>
      <c r="E81" s="227">
        <f>Spielplan!$E42</f>
        <v>0</v>
      </c>
      <c r="G81" s="139" t="s">
        <v>2</v>
      </c>
      <c r="H81" s="228" t="str">
        <f>Spielplan!$J6</f>
        <v>1. FC Riedwald</v>
      </c>
      <c r="I81" s="229" t="str">
        <f>Spielplan!$L6</f>
        <v>FV Zahnschmerzen</v>
      </c>
      <c r="J81" s="138">
        <f>IF(Spielplan!$M6="","",Spielplan!$M6)</f>
        <v>4</v>
      </c>
      <c r="K81" s="230">
        <f>IF(Spielplan!$O6="","",Spielplan!$O6)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 : 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142</v>
      </c>
    </row>
    <row r="82" spans="2:35" s="137" customFormat="1" x14ac:dyDescent="0.2">
      <c r="B82" s="139" t="s">
        <v>3</v>
      </c>
      <c r="C82" s="231" t="str">
        <f>Spielplan!$C43</f>
        <v>Team E2</v>
      </c>
      <c r="D82" s="232">
        <f>Spielplan!$D43</f>
        <v>0</v>
      </c>
      <c r="E82" s="233">
        <f>Spielplan!$E43</f>
        <v>0</v>
      </c>
      <c r="G82" s="139" t="s">
        <v>3</v>
      </c>
      <c r="H82" s="234" t="str">
        <f>Spielplan!$J7</f>
        <v>SSV Wildbach</v>
      </c>
      <c r="I82" s="169" t="str">
        <f>Spielplan!$L7</f>
        <v>Lok Leipzig</v>
      </c>
      <c r="J82" s="138">
        <f>IF(Spielplan!$M7="","",Spielplan!$M7)</f>
        <v>3</v>
      </c>
      <c r="K82" s="230">
        <f>IF(Spielplan!$O7="","",Spielplan!$O7)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 : 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142</v>
      </c>
    </row>
    <row r="83" spans="2:35" s="137" customFormat="1" x14ac:dyDescent="0.2">
      <c r="B83" s="138" t="s">
        <v>4</v>
      </c>
      <c r="C83" s="231" t="str">
        <f>Spielplan!$C44</f>
        <v>Team E3</v>
      </c>
      <c r="D83" s="232">
        <f>Spielplan!$D44</f>
        <v>0</v>
      </c>
      <c r="E83" s="233">
        <f>Spielplan!$E44</f>
        <v>0</v>
      </c>
      <c r="G83" s="139" t="s">
        <v>4</v>
      </c>
      <c r="H83" s="234" t="str">
        <f>Spielplan!$J8</f>
        <v>Kickers Offenbach</v>
      </c>
      <c r="I83" s="169" t="str">
        <f>Spielplan!$L8</f>
        <v>FC Brügge</v>
      </c>
      <c r="J83" s="138">
        <f>IF(Spielplan!$M8="","",Spielplan!$M8)</f>
        <v>3</v>
      </c>
      <c r="K83" s="230">
        <f>IF(Spielplan!$O8="","",Spielplan!$O8)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 : 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142</v>
      </c>
    </row>
    <row r="84" spans="2:35" s="137" customFormat="1" x14ac:dyDescent="0.2">
      <c r="B84" s="138" t="s">
        <v>5</v>
      </c>
      <c r="C84" s="231" t="str">
        <f>Spielplan!$C45</f>
        <v>Team E4</v>
      </c>
      <c r="D84" s="232">
        <f>Spielplan!$D45</f>
        <v>0</v>
      </c>
      <c r="E84" s="233">
        <f>Spielplan!$E45</f>
        <v>0</v>
      </c>
      <c r="G84" s="139" t="s">
        <v>5</v>
      </c>
      <c r="H84" s="234" t="str">
        <f>Spielplan!$J9</f>
        <v>Team D1</v>
      </c>
      <c r="I84" s="169" t="str">
        <f>Spielplan!$L9</f>
        <v>Team D6</v>
      </c>
      <c r="J84" s="138">
        <f>IF(Spielplan!$M9="","",Spielplan!$M9)</f>
        <v>3</v>
      </c>
      <c r="K84" s="230">
        <f>IF(Spielplan!$O9="","",Spielplan!$O9)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 : 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142</v>
      </c>
    </row>
    <row r="85" spans="2:35" s="137" customFormat="1" x14ac:dyDescent="0.2">
      <c r="B85" s="138" t="s">
        <v>6</v>
      </c>
      <c r="C85" s="231" t="str">
        <f>Spielplan!$C46</f>
        <v>Team E5</v>
      </c>
      <c r="D85" s="232">
        <f>Spielplan!$D46</f>
        <v>0</v>
      </c>
      <c r="E85" s="233">
        <f>Spielplan!$E46</f>
        <v>0</v>
      </c>
      <c r="G85" s="139" t="s">
        <v>6</v>
      </c>
      <c r="H85" s="234" t="str">
        <f>Spielplan!$J10</f>
        <v>Team E1</v>
      </c>
      <c r="I85" s="169" t="str">
        <f>Spielplan!$L10</f>
        <v>Team E6</v>
      </c>
      <c r="J85" s="138">
        <f>IF(Spielplan!$M10="","",Spielplan!$M10)</f>
        <v>3</v>
      </c>
      <c r="K85" s="230">
        <f>IF(Spielplan!$O10="","",Spielplan!$O10)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 : 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142</v>
      </c>
    </row>
    <row r="86" spans="2:35" s="137" customFormat="1" x14ac:dyDescent="0.2">
      <c r="B86" s="138" t="s">
        <v>7</v>
      </c>
      <c r="C86" s="231" t="str">
        <f>Spielplan!$C47</f>
        <v>Team E6</v>
      </c>
      <c r="D86" s="232">
        <f>Spielplan!$D47</f>
        <v>0</v>
      </c>
      <c r="E86" s="233">
        <f>Spielplan!$E47</f>
        <v>0</v>
      </c>
      <c r="G86" s="139" t="s">
        <v>7</v>
      </c>
      <c r="H86" s="234" t="str">
        <f>Spielplan!$J11</f>
        <v>Team F1</v>
      </c>
      <c r="I86" s="169" t="str">
        <f>Spielplan!$L11</f>
        <v>Team F6</v>
      </c>
      <c r="J86" s="138">
        <f>IF(Spielplan!$M11="","",Spielplan!$M11)</f>
        <v>5</v>
      </c>
      <c r="K86" s="230">
        <f>IF(Spielplan!$O11="","",Spielplan!$O11)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 : 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142</v>
      </c>
    </row>
    <row r="87" spans="2:35" s="137" customFormat="1" x14ac:dyDescent="0.2">
      <c r="B87" s="138" t="s">
        <v>10</v>
      </c>
      <c r="C87" s="231"/>
      <c r="D87" s="232"/>
      <c r="E87" s="233"/>
      <c r="G87" s="139" t="s">
        <v>10</v>
      </c>
      <c r="H87" s="234" t="str">
        <f>Spielplan!$J12</f>
        <v>Beinbruch SC</v>
      </c>
      <c r="I87" s="169" t="str">
        <f>Spielplan!$L12</f>
        <v>Eintracht Frankfurt</v>
      </c>
      <c r="J87" s="138">
        <f>IF(Spielplan!$M12="","",Spielplan!$M12)</f>
        <v>6</v>
      </c>
      <c r="K87" s="230">
        <f>IF(Spielplan!$O12="","",Spielplan!$O12)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 : 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142</v>
      </c>
    </row>
    <row r="88" spans="2:35" s="137" customFormat="1" x14ac:dyDescent="0.2">
      <c r="B88" s="138" t="s">
        <v>11</v>
      </c>
      <c r="C88" s="231"/>
      <c r="D88" s="232"/>
      <c r="E88" s="233"/>
      <c r="G88" s="139" t="s">
        <v>11</v>
      </c>
      <c r="H88" s="234" t="str">
        <f>Spielplan!$J13</f>
        <v>SC Waldbach</v>
      </c>
      <c r="I88" s="169" t="str">
        <f>Spielplan!$L13</f>
        <v>Manchester City</v>
      </c>
      <c r="J88" s="138">
        <f>IF(Spielplan!$M13="","",Spielplan!$M13)</f>
        <v>5</v>
      </c>
      <c r="K88" s="230">
        <f>IF(Spielplan!$O13="","",Spielplan!$O13)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 : 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142</v>
      </c>
    </row>
    <row r="89" spans="2:35" s="137" customFormat="1" ht="12.75" thickBot="1" x14ac:dyDescent="0.25">
      <c r="B89" s="138" t="s">
        <v>12</v>
      </c>
      <c r="C89" s="235"/>
      <c r="D89" s="236"/>
      <c r="E89" s="237"/>
      <c r="G89" s="139" t="s">
        <v>12</v>
      </c>
      <c r="H89" s="234" t="str">
        <f>Spielplan!$J14</f>
        <v>FV Lübeck</v>
      </c>
      <c r="I89" s="169" t="str">
        <f>Spielplan!$L14</f>
        <v>SSV Wildeck</v>
      </c>
      <c r="J89" s="138">
        <f>IF(Spielplan!$M14="","",Spielplan!$M14)</f>
        <v>4</v>
      </c>
      <c r="K89" s="230">
        <f>IF(Spielplan!$O14="","",Spielplan!$O14)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 : 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142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4" t="str">
        <f>Spielplan!$J15</f>
        <v>Team D5</v>
      </c>
      <c r="I90" s="169" t="str">
        <f>Spielplan!$L15</f>
        <v>Team D2</v>
      </c>
      <c r="J90" s="138">
        <f>IF(Spielplan!$M15="","",Spielplan!$M15)</f>
        <v>3</v>
      </c>
      <c r="K90" s="230">
        <f>IF(Spielplan!$O15="","",Spielplan!$O15)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 : 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142</v>
      </c>
    </row>
    <row r="91" spans="2:35" s="137" customFormat="1" x14ac:dyDescent="0.2">
      <c r="B91" s="169"/>
      <c r="C91" s="169"/>
      <c r="D91" s="169"/>
      <c r="G91" s="139" t="s">
        <v>14</v>
      </c>
      <c r="H91" s="234" t="str">
        <f>Spielplan!$J16</f>
        <v>Team E5</v>
      </c>
      <c r="I91" s="169" t="str">
        <f>Spielplan!$L16</f>
        <v>Team E2</v>
      </c>
      <c r="J91" s="138">
        <f>IF(Spielplan!$M16="","",Spielplan!$M16)</f>
        <v>5</v>
      </c>
      <c r="K91" s="230">
        <f>IF(Spielplan!$O16="","",Spielplan!$O16)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 : 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142</v>
      </c>
    </row>
    <row r="92" spans="2:35" s="137" customFormat="1" x14ac:dyDescent="0.2">
      <c r="B92" s="169"/>
      <c r="C92" s="169"/>
      <c r="D92" s="169"/>
      <c r="G92" s="139" t="s">
        <v>15</v>
      </c>
      <c r="H92" s="234" t="str">
        <f>Spielplan!$J17</f>
        <v>Team F5</v>
      </c>
      <c r="I92" s="169" t="str">
        <f>Spielplan!$L17</f>
        <v>Team F2</v>
      </c>
      <c r="J92" s="138">
        <f>IF(Spielplan!$M17="","",Spielplan!$M17)</f>
        <v>0</v>
      </c>
      <c r="K92" s="230">
        <f>IF(Spielplan!$O17="","",Spielplan!$O17)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 : 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142</v>
      </c>
    </row>
    <row r="93" spans="2:35" s="137" customFormat="1" x14ac:dyDescent="0.2">
      <c r="B93" s="169"/>
      <c r="C93" s="169"/>
      <c r="D93" s="169"/>
      <c r="G93" s="139" t="s">
        <v>16</v>
      </c>
      <c r="H93" s="234" t="str">
        <f>Spielplan!$J18</f>
        <v>FC Barcelona</v>
      </c>
      <c r="I93" s="169" t="str">
        <f>Spielplan!$L18</f>
        <v>Maibach 1822 eV</v>
      </c>
      <c r="J93" s="138">
        <f>IF(Spielplan!$M18="","",Spielplan!$M18)</f>
        <v>1</v>
      </c>
      <c r="K93" s="230">
        <f>IF(Spielplan!$O18="","",Spielplan!$O18)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 : 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142</v>
      </c>
    </row>
    <row r="94" spans="2:35" s="137" customFormat="1" x14ac:dyDescent="0.2">
      <c r="B94" s="169"/>
      <c r="C94" s="169"/>
      <c r="D94" s="169"/>
      <c r="G94" s="139" t="s">
        <v>17</v>
      </c>
      <c r="H94" s="234" t="str">
        <f>Spielplan!$J19</f>
        <v>Arsenal London</v>
      </c>
      <c r="I94" s="169" t="str">
        <f>Spielplan!$L19</f>
        <v>FC Grönlingen</v>
      </c>
      <c r="J94" s="138">
        <f>IF(Spielplan!$M19="","",Spielplan!$M19)</f>
        <v>2</v>
      </c>
      <c r="K94" s="230">
        <f>IF(Spielplan!$O19="","",Spielplan!$O19)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 : 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142</v>
      </c>
    </row>
    <row r="95" spans="2:35" s="137" customFormat="1" x14ac:dyDescent="0.2">
      <c r="G95" s="139" t="s">
        <v>18</v>
      </c>
      <c r="H95" s="234" t="str">
        <f>Spielplan!$J20</f>
        <v>Borussia Dortmund</v>
      </c>
      <c r="I95" s="169" t="str">
        <f>Spielplan!$L20</f>
        <v>HSV</v>
      </c>
      <c r="J95" s="138">
        <f>IF(Spielplan!$M20="","",Spielplan!$M20)</f>
        <v>4</v>
      </c>
      <c r="K95" s="230">
        <f>IF(Spielplan!$O20="","",Spielplan!$O20)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 : 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142</v>
      </c>
    </row>
    <row r="96" spans="2:35" s="137" customFormat="1" x14ac:dyDescent="0.2">
      <c r="G96" s="139" t="s">
        <v>19</v>
      </c>
      <c r="H96" s="234" t="str">
        <f>Spielplan!$J21</f>
        <v>Team D3</v>
      </c>
      <c r="I96" s="169" t="str">
        <f>Spielplan!$L21</f>
        <v>Team D4</v>
      </c>
      <c r="J96" s="138">
        <f>IF(Spielplan!$M21="","",Spielplan!$M21)</f>
        <v>0</v>
      </c>
      <c r="K96" s="230">
        <f>IF(Spielplan!$O21="","",Spielplan!$O21)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 : 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142</v>
      </c>
    </row>
    <row r="97" spans="2:35" s="137" customFormat="1" x14ac:dyDescent="0.2">
      <c r="G97" s="139" t="s">
        <v>20</v>
      </c>
      <c r="H97" s="234" t="str">
        <f>Spielplan!$J22</f>
        <v>Team E3</v>
      </c>
      <c r="I97" s="169" t="str">
        <f>Spielplan!$L22</f>
        <v>Team E4</v>
      </c>
      <c r="J97" s="138">
        <f>IF(Spielplan!$M22="","",Spielplan!$M22)</f>
        <v>2</v>
      </c>
      <c r="K97" s="230">
        <f>IF(Spielplan!$O22="","",Spielplan!$O22)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 : 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142</v>
      </c>
    </row>
    <row r="98" spans="2:35" s="137" customFormat="1" x14ac:dyDescent="0.2">
      <c r="G98" s="139" t="s">
        <v>21</v>
      </c>
      <c r="H98" s="234" t="str">
        <f>Spielplan!$J23</f>
        <v>Team F3</v>
      </c>
      <c r="I98" s="169" t="str">
        <f>Spielplan!$L23</f>
        <v>Team F4</v>
      </c>
      <c r="J98" s="138">
        <f>IF(Spielplan!$M23="","",Spielplan!$M23)</f>
        <v>3</v>
      </c>
      <c r="K98" s="230">
        <f>IF(Spielplan!$O23="","",Spielplan!$O23)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 : 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142</v>
      </c>
    </row>
    <row r="99" spans="2:35" s="137" customFormat="1" x14ac:dyDescent="0.2">
      <c r="G99" s="139" t="s">
        <v>22</v>
      </c>
      <c r="H99" s="234" t="str">
        <f>Spielplan!$J24</f>
        <v>Beinbruch SC</v>
      </c>
      <c r="I99" s="169" t="str">
        <f>Spielplan!$L24</f>
        <v>1. FC Riedwald</v>
      </c>
      <c r="J99" s="138">
        <f>IF(Spielplan!$M24="","",Spielplan!$M24)</f>
        <v>3</v>
      </c>
      <c r="K99" s="230">
        <f>IF(Spielplan!$O24="","",Spielplan!$O24)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 : 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142</v>
      </c>
    </row>
    <row r="100" spans="2:35" s="137" customFormat="1" x14ac:dyDescent="0.2">
      <c r="G100" s="139" t="s">
        <v>23</v>
      </c>
      <c r="H100" s="234" t="str">
        <f>Spielplan!$J25</f>
        <v>SC Waldbach</v>
      </c>
      <c r="I100" s="169" t="str">
        <f>Spielplan!$L25</f>
        <v>SSV Wildbach</v>
      </c>
      <c r="J100" s="138">
        <f>IF(Spielplan!$M25="","",Spielplan!$M25)</f>
        <v>3</v>
      </c>
      <c r="K100" s="230">
        <f>IF(Spielplan!$O25="","",Spielplan!$O25)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 : 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142</v>
      </c>
    </row>
    <row r="101" spans="2:35" s="137" customFormat="1" x14ac:dyDescent="0.2">
      <c r="G101" s="139" t="s">
        <v>24</v>
      </c>
      <c r="H101" s="234" t="str">
        <f>Spielplan!$J26</f>
        <v>FV Lübeck</v>
      </c>
      <c r="I101" s="169" t="str">
        <f>Spielplan!$L26</f>
        <v>Kickers Offenbach</v>
      </c>
      <c r="J101" s="138">
        <f>IF(Spielplan!$M26="","",Spielplan!$M26)</f>
        <v>3</v>
      </c>
      <c r="K101" s="230">
        <f>IF(Spielplan!$O26="","",Spielplan!$O26)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 : 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142</v>
      </c>
    </row>
    <row r="102" spans="2:35" s="137" customFormat="1" x14ac:dyDescent="0.2">
      <c r="G102" s="139" t="s">
        <v>25</v>
      </c>
      <c r="H102" s="234" t="str">
        <f>Spielplan!$J27</f>
        <v>Team D5</v>
      </c>
      <c r="I102" s="169" t="str">
        <f>Spielplan!$L27</f>
        <v>Team D1</v>
      </c>
      <c r="J102" s="138">
        <f>IF(Spielplan!$M27="","",Spielplan!$M27)</f>
        <v>3</v>
      </c>
      <c r="K102" s="230">
        <f>IF(Spielplan!$O27="","",Spielplan!$O27)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 : 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142</v>
      </c>
    </row>
    <row r="103" spans="2:35" s="137" customFormat="1" x14ac:dyDescent="0.2">
      <c r="G103" s="139" t="s">
        <v>26</v>
      </c>
      <c r="H103" s="234" t="str">
        <f>Spielplan!$J28</f>
        <v>Team E5</v>
      </c>
      <c r="I103" s="169" t="str">
        <f>Spielplan!$L28</f>
        <v>Team E1</v>
      </c>
      <c r="J103" s="138">
        <f>IF(Spielplan!$M28="","",Spielplan!$M28)</f>
        <v>5</v>
      </c>
      <c r="K103" s="230">
        <f>IF(Spielplan!$O28="","",Spielplan!$O28)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 : 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142</v>
      </c>
    </row>
    <row r="104" spans="2:35" s="137" customFormat="1" x14ac:dyDescent="0.2">
      <c r="G104" s="139" t="s">
        <v>27</v>
      </c>
      <c r="H104" s="234" t="str">
        <f>Spielplan!$J29</f>
        <v>Team F5</v>
      </c>
      <c r="I104" s="169" t="str">
        <f>Spielplan!$L29</f>
        <v>Team F1</v>
      </c>
      <c r="J104" s="138">
        <f>IF(Spielplan!$M29="","",Spielplan!$M29)</f>
        <v>6</v>
      </c>
      <c r="K104" s="230">
        <f>IF(Spielplan!$O29="","",Spielplan!$O29)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 : 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142</v>
      </c>
    </row>
    <row r="105" spans="2:35" s="137" customFormat="1" x14ac:dyDescent="0.2">
      <c r="B105" s="169"/>
      <c r="C105" s="169"/>
      <c r="D105" s="169"/>
      <c r="G105" s="139" t="s">
        <v>28</v>
      </c>
      <c r="H105" s="234" t="str">
        <f>Spielplan!$J30</f>
        <v>Maibach 1822 eV</v>
      </c>
      <c r="I105" s="169" t="str">
        <f>Spielplan!$L30</f>
        <v>FV Zahnschmerzen</v>
      </c>
      <c r="J105" s="138">
        <f>IF(Spielplan!$M30="","",Spielplan!$M30)</f>
        <v>5</v>
      </c>
      <c r="K105" s="230">
        <f>IF(Spielplan!$O30="","",Spielplan!$O30)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 : 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142</v>
      </c>
    </row>
    <row r="106" spans="2:35" s="137" customFormat="1" x14ac:dyDescent="0.2">
      <c r="B106" s="169"/>
      <c r="C106" s="169"/>
      <c r="D106" s="169"/>
      <c r="G106" s="139" t="s">
        <v>29</v>
      </c>
      <c r="H106" s="234" t="str">
        <f>Spielplan!$J31</f>
        <v>FC Grönlingen</v>
      </c>
      <c r="I106" s="169" t="str">
        <f>Spielplan!$L31</f>
        <v>Lok Leipzig</v>
      </c>
      <c r="J106" s="138">
        <f>IF(Spielplan!$M31="","",Spielplan!$M31)</f>
        <v>4</v>
      </c>
      <c r="K106" s="230">
        <f>IF(Spielplan!$O31="","",Spielplan!$O31)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 : 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142</v>
      </c>
    </row>
    <row r="107" spans="2:35" s="137" customFormat="1" x14ac:dyDescent="0.2">
      <c r="B107" s="169"/>
      <c r="C107" s="169"/>
      <c r="D107" s="169"/>
      <c r="G107" s="139" t="s">
        <v>30</v>
      </c>
      <c r="H107" s="234" t="str">
        <f>Spielplan!$J32</f>
        <v>HSV</v>
      </c>
      <c r="I107" s="169" t="str">
        <f>Spielplan!$L32</f>
        <v>FC Brügge</v>
      </c>
      <c r="J107" s="138">
        <f>IF(Spielplan!$M32="","",Spielplan!$M32)</f>
        <v>3</v>
      </c>
      <c r="K107" s="230">
        <f>IF(Spielplan!$O32="","",Spielplan!$O32)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 : 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142</v>
      </c>
    </row>
    <row r="108" spans="2:35" s="137" customFormat="1" x14ac:dyDescent="0.2">
      <c r="B108" s="169"/>
      <c r="C108" s="169"/>
      <c r="D108" s="169"/>
      <c r="G108" s="139" t="s">
        <v>31</v>
      </c>
      <c r="H108" s="234" t="str">
        <f>Spielplan!$J33</f>
        <v>Team D4</v>
      </c>
      <c r="I108" s="169" t="str">
        <f>Spielplan!$L33</f>
        <v>Team D6</v>
      </c>
      <c r="J108" s="138">
        <f>IF(Spielplan!$M33="","",Spielplan!$M33)</f>
        <v>5</v>
      </c>
      <c r="K108" s="230">
        <f>IF(Spielplan!$O33="","",Spielplan!$O33)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 : 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142</v>
      </c>
    </row>
    <row r="109" spans="2:35" s="137" customFormat="1" x14ac:dyDescent="0.2">
      <c r="B109" s="169"/>
      <c r="C109" s="169"/>
      <c r="D109" s="169"/>
      <c r="G109" s="139" t="s">
        <v>32</v>
      </c>
      <c r="H109" s="234" t="str">
        <f>Spielplan!$J34</f>
        <v>Team E4</v>
      </c>
      <c r="I109" s="169" t="str">
        <f>Spielplan!$L34</f>
        <v>Team E6</v>
      </c>
      <c r="J109" s="138">
        <f>IF(Spielplan!$M34="","",Spielplan!$M34)</f>
        <v>0</v>
      </c>
      <c r="K109" s="230">
        <f>IF(Spielplan!$O34="","",Spielplan!$O34)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 : 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142</v>
      </c>
    </row>
    <row r="110" spans="2:35" s="137" customFormat="1" x14ac:dyDescent="0.2">
      <c r="B110" s="169"/>
      <c r="C110" s="169"/>
      <c r="D110" s="169"/>
      <c r="G110" s="139" t="s">
        <v>33</v>
      </c>
      <c r="H110" s="234" t="str">
        <f>Spielplan!$J35</f>
        <v>Team F4</v>
      </c>
      <c r="I110" s="169" t="str">
        <f>Spielplan!$L35</f>
        <v>Team F6</v>
      </c>
      <c r="J110" s="138">
        <f>IF(Spielplan!$M35="","",Spielplan!$M35)</f>
        <v>1</v>
      </c>
      <c r="K110" s="230">
        <f>IF(Spielplan!$O35="","",Spielplan!$O35)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 : 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142</v>
      </c>
    </row>
    <row r="111" spans="2:35" s="137" customFormat="1" x14ac:dyDescent="0.2">
      <c r="B111" s="169"/>
      <c r="C111" s="169"/>
      <c r="D111" s="169"/>
      <c r="G111" s="139" t="s">
        <v>34</v>
      </c>
      <c r="H111" s="234" t="str">
        <f>Spielplan!$J36</f>
        <v>Eintracht Frankfurt</v>
      </c>
      <c r="I111" s="169" t="str">
        <f>Spielplan!$L36</f>
        <v>FC Barcelona</v>
      </c>
      <c r="J111" s="138">
        <f>IF(Spielplan!$M36="","",Spielplan!$M36)</f>
        <v>2</v>
      </c>
      <c r="K111" s="230">
        <f>IF(Spielplan!$O36="","",Spielplan!$O36)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 : 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142</v>
      </c>
    </row>
    <row r="112" spans="2:35" s="137" customFormat="1" x14ac:dyDescent="0.2">
      <c r="B112" s="169"/>
      <c r="C112" s="169"/>
      <c r="D112" s="169"/>
      <c r="G112" s="139" t="s">
        <v>35</v>
      </c>
      <c r="H112" s="234" t="str">
        <f>Spielplan!$J37</f>
        <v>Manchester City</v>
      </c>
      <c r="I112" s="169" t="str">
        <f>Spielplan!$L37</f>
        <v>Arsenal London</v>
      </c>
      <c r="J112" s="138">
        <f>IF(Spielplan!$M37="","",Spielplan!$M37)</f>
        <v>4</v>
      </c>
      <c r="K112" s="230">
        <f>IF(Spielplan!$O37="","",Spielplan!$O37)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 : 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142</v>
      </c>
    </row>
    <row r="113" spans="2:35" s="137" customFormat="1" x14ac:dyDescent="0.2">
      <c r="B113" s="169"/>
      <c r="C113" s="169"/>
      <c r="D113" s="169"/>
      <c r="G113" s="139" t="s">
        <v>36</v>
      </c>
      <c r="H113" s="234" t="str">
        <f>Spielplan!$J38</f>
        <v>SSV Wildeck</v>
      </c>
      <c r="I113" s="169" t="str">
        <f>Spielplan!$L38</f>
        <v>Borussia Dortmund</v>
      </c>
      <c r="J113" s="138">
        <f>IF(Spielplan!$M38="","",Spielplan!$M38)</f>
        <v>0</v>
      </c>
      <c r="K113" s="230">
        <f>IF(Spielplan!$O38="","",Spielplan!$O38)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 : 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142</v>
      </c>
    </row>
    <row r="114" spans="2:35" s="137" customFormat="1" x14ac:dyDescent="0.2">
      <c r="B114" s="169"/>
      <c r="C114" s="169"/>
      <c r="D114" s="169"/>
      <c r="G114" s="139" t="s">
        <v>37</v>
      </c>
      <c r="H114" s="234" t="str">
        <f>Spielplan!$J39</f>
        <v>Team D2</v>
      </c>
      <c r="I114" s="169" t="str">
        <f>Spielplan!$L39</f>
        <v>Team D3</v>
      </c>
      <c r="J114" s="138">
        <f>IF(Spielplan!$M39="","",Spielplan!$M39)</f>
        <v>2</v>
      </c>
      <c r="K114" s="230">
        <f>IF(Spielplan!$O39="","",Spielplan!$O39)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 : 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142</v>
      </c>
    </row>
    <row r="115" spans="2:35" s="137" customFormat="1" x14ac:dyDescent="0.2">
      <c r="B115" s="169"/>
      <c r="C115" s="169"/>
      <c r="D115" s="169"/>
      <c r="G115" s="139" t="s">
        <v>38</v>
      </c>
      <c r="H115" s="234" t="str">
        <f>Spielplan!$J40</f>
        <v>Team E2</v>
      </c>
      <c r="I115" s="169" t="str">
        <f>Spielplan!$L40</f>
        <v>Team E3</v>
      </c>
      <c r="J115" s="138">
        <f>IF(Spielplan!$M40="","",Spielplan!$M40)</f>
        <v>3</v>
      </c>
      <c r="K115" s="230">
        <f>IF(Spielplan!$O40="","",Spielplan!$O40)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 : 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142</v>
      </c>
    </row>
    <row r="116" spans="2:35" s="137" customFormat="1" x14ac:dyDescent="0.2">
      <c r="B116" s="169"/>
      <c r="C116" s="169"/>
      <c r="D116" s="169"/>
      <c r="G116" s="139" t="s">
        <v>39</v>
      </c>
      <c r="H116" s="234" t="str">
        <f>Spielplan!$J41</f>
        <v>Team F2</v>
      </c>
      <c r="I116" s="169" t="str">
        <f>Spielplan!$L41</f>
        <v>Team F3</v>
      </c>
      <c r="J116" s="138">
        <f>IF(Spielplan!$M41="","",Spielplan!$M41)</f>
        <v>0</v>
      </c>
      <c r="K116" s="230">
        <f>IF(Spielplan!$O41="","",Spielplan!$O41)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 : 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142</v>
      </c>
    </row>
    <row r="117" spans="2:35" s="137" customFormat="1" x14ac:dyDescent="0.2">
      <c r="B117" s="169"/>
      <c r="C117" s="169"/>
      <c r="D117" s="169"/>
      <c r="G117" s="139" t="s">
        <v>40</v>
      </c>
      <c r="H117" s="234" t="str">
        <f>Spielplan!$J42</f>
        <v>1. FC Riedwald</v>
      </c>
      <c r="I117" s="169" t="str">
        <f>Spielplan!$L42</f>
        <v>Maibach 1822 eV</v>
      </c>
      <c r="J117" s="138">
        <f>IF(Spielplan!$M42="","",Spielplan!$M42)</f>
        <v>3</v>
      </c>
      <c r="K117" s="230">
        <f>IF(Spielplan!$O42="","",Spielplan!$O42)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 : 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142</v>
      </c>
    </row>
    <row r="118" spans="2:35" s="137" customFormat="1" x14ac:dyDescent="0.2">
      <c r="B118" s="169"/>
      <c r="C118" s="169"/>
      <c r="D118" s="169"/>
      <c r="G118" s="139" t="s">
        <v>41</v>
      </c>
      <c r="H118" s="234" t="str">
        <f>Spielplan!$J43</f>
        <v>SSV Wildbach</v>
      </c>
      <c r="I118" s="169" t="str">
        <f>Spielplan!$L43</f>
        <v>FC Grönlingen</v>
      </c>
      <c r="J118" s="138">
        <f>IF(Spielplan!$M43="","",Spielplan!$M43)</f>
        <v>3</v>
      </c>
      <c r="K118" s="230">
        <f>IF(Spielplan!$O43="","",Spielplan!$O43)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 : 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142</v>
      </c>
    </row>
    <row r="119" spans="2:35" s="137" customFormat="1" x14ac:dyDescent="0.2">
      <c r="B119" s="169"/>
      <c r="C119" s="169"/>
      <c r="D119" s="169"/>
      <c r="G119" s="139" t="s">
        <v>42</v>
      </c>
      <c r="H119" s="234" t="str">
        <f>Spielplan!$J44</f>
        <v>Kickers Offenbach</v>
      </c>
      <c r="I119" s="169" t="str">
        <f>Spielplan!$L44</f>
        <v>HSV</v>
      </c>
      <c r="J119" s="138">
        <f>IF(Spielplan!$M44="","",Spielplan!$M44)</f>
        <v>3</v>
      </c>
      <c r="K119" s="230">
        <f>IF(Spielplan!$O44="","",Spielplan!$O44)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 : 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142</v>
      </c>
    </row>
    <row r="120" spans="2:35" s="137" customFormat="1" x14ac:dyDescent="0.2">
      <c r="B120" s="169"/>
      <c r="C120" s="169"/>
      <c r="D120" s="169"/>
      <c r="G120" s="139" t="s">
        <v>43</v>
      </c>
      <c r="H120" s="234" t="str">
        <f>Spielplan!$J45</f>
        <v>Team D1</v>
      </c>
      <c r="I120" s="169" t="str">
        <f>Spielplan!$L45</f>
        <v>Team D4</v>
      </c>
      <c r="J120" s="138">
        <f>IF(Spielplan!$M45="","",Spielplan!$M45)</f>
        <v>3</v>
      </c>
      <c r="K120" s="230">
        <f>IF(Spielplan!$O45="","",Spielplan!$O45)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 : 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142</v>
      </c>
    </row>
    <row r="121" spans="2:35" s="137" customFormat="1" x14ac:dyDescent="0.2">
      <c r="B121" s="169"/>
      <c r="C121" s="169"/>
      <c r="D121" s="169"/>
      <c r="G121" s="139" t="s">
        <v>44</v>
      </c>
      <c r="H121" s="234" t="str">
        <f>Spielplan!$J46</f>
        <v>Team E1</v>
      </c>
      <c r="I121" s="169" t="str">
        <f>Spielplan!$L46</f>
        <v>Team E4</v>
      </c>
      <c r="J121" s="138">
        <f>IF(Spielplan!$M46="","",Spielplan!$M46)</f>
        <v>3</v>
      </c>
      <c r="K121" s="230">
        <f>IF(Spielplan!$O46="","",Spielplan!$O46)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 : 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142</v>
      </c>
    </row>
    <row r="122" spans="2:35" s="137" customFormat="1" x14ac:dyDescent="0.2">
      <c r="B122" s="169"/>
      <c r="C122" s="169"/>
      <c r="D122" s="169"/>
      <c r="G122" s="139" t="s">
        <v>45</v>
      </c>
      <c r="H122" s="234" t="str">
        <f>Spielplan!$J47</f>
        <v>Team F1</v>
      </c>
      <c r="I122" s="169" t="str">
        <f>Spielplan!$L47</f>
        <v>Team F4</v>
      </c>
      <c r="J122" s="138">
        <f>IF(Spielplan!$M47="","",Spielplan!$M47)</f>
        <v>5</v>
      </c>
      <c r="K122" s="230">
        <f>IF(Spielplan!$O47="","",Spielplan!$O47)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 : 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142</v>
      </c>
    </row>
    <row r="123" spans="2:35" s="137" customFormat="1" x14ac:dyDescent="0.2">
      <c r="B123" s="169"/>
      <c r="C123" s="169"/>
      <c r="D123" s="169"/>
      <c r="G123" s="139" t="s">
        <v>46</v>
      </c>
      <c r="H123" s="234" t="str">
        <f>Spielplan!$J48</f>
        <v>FC Barcelona</v>
      </c>
      <c r="I123" s="169" t="str">
        <f>Spielplan!$L48</f>
        <v>Beinbruch SC</v>
      </c>
      <c r="J123" s="138">
        <f>IF(Spielplan!$M48="","",Spielplan!$M48)</f>
        <v>6</v>
      </c>
      <c r="K123" s="230">
        <f>IF(Spielplan!$O48="","",Spielplan!$O48)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 : 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142</v>
      </c>
    </row>
    <row r="124" spans="2:35" s="137" customFormat="1" x14ac:dyDescent="0.2">
      <c r="B124" s="169"/>
      <c r="C124" s="169"/>
      <c r="D124" s="169"/>
      <c r="G124" s="139" t="s">
        <v>47</v>
      </c>
      <c r="H124" s="234" t="str">
        <f>Spielplan!$J49</f>
        <v>Arsenal London</v>
      </c>
      <c r="I124" s="169" t="str">
        <f>Spielplan!$L49</f>
        <v>SC Waldbach</v>
      </c>
      <c r="J124" s="138">
        <f>IF(Spielplan!$M49="","",Spielplan!$M49)</f>
        <v>5</v>
      </c>
      <c r="K124" s="230">
        <f>IF(Spielplan!$O49="","",Spielplan!$O49)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 : 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142</v>
      </c>
    </row>
    <row r="125" spans="2:35" s="137" customFormat="1" x14ac:dyDescent="0.2">
      <c r="B125" s="169"/>
      <c r="C125" s="169"/>
      <c r="D125" s="169"/>
      <c r="G125" s="139" t="s">
        <v>48</v>
      </c>
      <c r="H125" s="234" t="str">
        <f>Spielplan!$J50</f>
        <v>Borussia Dortmund</v>
      </c>
      <c r="I125" s="169" t="str">
        <f>Spielplan!$L50</f>
        <v>FV Lübeck</v>
      </c>
      <c r="J125" s="138">
        <f>IF(Spielplan!$M50="","",Spielplan!$M50)</f>
        <v>4</v>
      </c>
      <c r="K125" s="230">
        <f>IF(Spielplan!$O50="","",Spielplan!$O50)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 : 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142</v>
      </c>
    </row>
    <row r="126" spans="2:35" s="137" customFormat="1" x14ac:dyDescent="0.2">
      <c r="B126" s="169"/>
      <c r="C126" s="169"/>
      <c r="D126" s="169"/>
      <c r="G126" s="139" t="s">
        <v>49</v>
      </c>
      <c r="H126" s="234" t="str">
        <f>Spielplan!$J51</f>
        <v>Team D3</v>
      </c>
      <c r="I126" s="169" t="str">
        <f>Spielplan!$L51</f>
        <v>Team D5</v>
      </c>
      <c r="J126" s="138">
        <f>IF(Spielplan!$M51="","",Spielplan!$M51)</f>
        <v>3</v>
      </c>
      <c r="K126" s="230">
        <f>IF(Spielplan!$O51="","",Spielplan!$O51)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 : 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142</v>
      </c>
    </row>
    <row r="127" spans="2:35" s="137" customFormat="1" x14ac:dyDescent="0.2">
      <c r="B127" s="169"/>
      <c r="C127" s="169"/>
      <c r="D127" s="169"/>
      <c r="G127" s="139" t="s">
        <v>50</v>
      </c>
      <c r="H127" s="234" t="str">
        <f>Spielplan!$J52</f>
        <v>Team E3</v>
      </c>
      <c r="I127" s="169" t="str">
        <f>Spielplan!$L52</f>
        <v>Team E5</v>
      </c>
      <c r="J127" s="138">
        <f>IF(Spielplan!$M52="","",Spielplan!$M52)</f>
        <v>5</v>
      </c>
      <c r="K127" s="230">
        <f>IF(Spielplan!$O52="","",Spielplan!$O52)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 : 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142</v>
      </c>
    </row>
    <row r="128" spans="2:35" s="137" customFormat="1" x14ac:dyDescent="0.2">
      <c r="B128" s="169"/>
      <c r="C128" s="169"/>
      <c r="D128" s="169"/>
      <c r="G128" s="139" t="s">
        <v>51</v>
      </c>
      <c r="H128" s="234" t="str">
        <f>Spielplan!$J53</f>
        <v>Team F3</v>
      </c>
      <c r="I128" s="169" t="str">
        <f>Spielplan!$L53</f>
        <v>Team F5</v>
      </c>
      <c r="J128" s="138">
        <f>IF(Spielplan!$M53="","",Spielplan!$M53)</f>
        <v>0</v>
      </c>
      <c r="K128" s="230">
        <f>IF(Spielplan!$O53="","",Spielplan!$O53)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 : 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142</v>
      </c>
    </row>
    <row r="129" spans="2:35" s="137" customFormat="1" x14ac:dyDescent="0.2">
      <c r="B129" s="169"/>
      <c r="C129" s="169"/>
      <c r="D129" s="169"/>
      <c r="G129" s="139" t="s">
        <v>52</v>
      </c>
      <c r="H129" s="234" t="str">
        <f>Spielplan!$J54</f>
        <v>FV Zahnschmerzen</v>
      </c>
      <c r="I129" s="169" t="str">
        <f>Spielplan!$L54</f>
        <v>Eintracht Frankfurt</v>
      </c>
      <c r="J129" s="138">
        <f>IF(Spielplan!$M54="","",Spielplan!$M54)</f>
        <v>1</v>
      </c>
      <c r="K129" s="230">
        <f>IF(Spielplan!$O54="","",Spielplan!$O54)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 : 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142</v>
      </c>
    </row>
    <row r="130" spans="2:35" s="137" customFormat="1" x14ac:dyDescent="0.2">
      <c r="B130" s="169"/>
      <c r="C130" s="169"/>
      <c r="D130" s="169"/>
      <c r="G130" s="139" t="s">
        <v>53</v>
      </c>
      <c r="H130" s="234" t="str">
        <f>Spielplan!$J55</f>
        <v>Lok Leipzig</v>
      </c>
      <c r="I130" s="169" t="str">
        <f>Spielplan!$L55</f>
        <v>Manchester City</v>
      </c>
      <c r="J130" s="138">
        <f>IF(Spielplan!$M55="","",Spielplan!$M55)</f>
        <v>2</v>
      </c>
      <c r="K130" s="230">
        <f>IF(Spielplan!$O55="","",Spielplan!$O55)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 : 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142</v>
      </c>
    </row>
    <row r="131" spans="2:35" s="137" customFormat="1" x14ac:dyDescent="0.2">
      <c r="B131" s="169"/>
      <c r="C131" s="169"/>
      <c r="D131" s="169"/>
      <c r="G131" s="139" t="s">
        <v>54</v>
      </c>
      <c r="H131" s="234" t="str">
        <f>Spielplan!$J56</f>
        <v>FC Brügge</v>
      </c>
      <c r="I131" s="169" t="str">
        <f>Spielplan!$L56</f>
        <v>SSV Wildeck</v>
      </c>
      <c r="J131" s="138">
        <f>IF(Spielplan!$M56="","",Spielplan!$M56)</f>
        <v>4</v>
      </c>
      <c r="K131" s="230">
        <f>IF(Spielplan!$O56="","",Spielplan!$O56)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 : 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142</v>
      </c>
    </row>
    <row r="132" spans="2:35" s="137" customFormat="1" x14ac:dyDescent="0.2">
      <c r="B132" s="169"/>
      <c r="C132" s="169"/>
      <c r="D132" s="169"/>
      <c r="G132" s="139" t="s">
        <v>55</v>
      </c>
      <c r="H132" s="234" t="str">
        <f>Spielplan!$J57</f>
        <v>Team D6</v>
      </c>
      <c r="I132" s="169" t="str">
        <f>Spielplan!$L57</f>
        <v>Team D2</v>
      </c>
      <c r="J132" s="138">
        <f>IF(Spielplan!$M57="","",Spielplan!$M57)</f>
        <v>0</v>
      </c>
      <c r="K132" s="230">
        <f>IF(Spielplan!$O57="","",Spielplan!$O57)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 : 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142</v>
      </c>
    </row>
    <row r="133" spans="2:35" s="137" customFormat="1" x14ac:dyDescent="0.2">
      <c r="B133" s="169"/>
      <c r="C133" s="169"/>
      <c r="D133" s="169"/>
      <c r="G133" s="139" t="s">
        <v>56</v>
      </c>
      <c r="H133" s="234" t="str">
        <f>Spielplan!$J58</f>
        <v>Team E6</v>
      </c>
      <c r="I133" s="169" t="str">
        <f>Spielplan!$L58</f>
        <v>Team E2</v>
      </c>
      <c r="J133" s="138">
        <f>IF(Spielplan!$M58="","",Spielplan!$M58)</f>
        <v>2</v>
      </c>
      <c r="K133" s="230">
        <f>IF(Spielplan!$O58="","",Spielplan!$O58)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 : 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142</v>
      </c>
    </row>
    <row r="134" spans="2:35" s="137" customFormat="1" x14ac:dyDescent="0.2">
      <c r="B134" s="169"/>
      <c r="C134" s="169"/>
      <c r="D134" s="169"/>
      <c r="G134" s="139" t="s">
        <v>57</v>
      </c>
      <c r="H134" s="234" t="str">
        <f>Spielplan!$J59</f>
        <v>Team F6</v>
      </c>
      <c r="I134" s="169" t="str">
        <f>Spielplan!$L59</f>
        <v>Team F2</v>
      </c>
      <c r="J134" s="138">
        <f>IF(Spielplan!$M59="","",Spielplan!$M59)</f>
        <v>3</v>
      </c>
      <c r="K134" s="230">
        <f>IF(Spielplan!$O59="","",Spielplan!$O59)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 : 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142</v>
      </c>
    </row>
    <row r="135" spans="2:35" s="137" customFormat="1" x14ac:dyDescent="0.2">
      <c r="B135" s="169"/>
      <c r="C135" s="169"/>
      <c r="D135" s="169"/>
      <c r="G135" s="139" t="s">
        <v>58</v>
      </c>
      <c r="H135" s="234" t="str">
        <f>Spielplan!$J60</f>
        <v>FC Barcelona</v>
      </c>
      <c r="I135" s="169" t="str">
        <f>Spielplan!$L60</f>
        <v>1. FC Riedwald</v>
      </c>
      <c r="J135" s="138">
        <f>IF(Spielplan!$M60="","",Spielplan!$M60)</f>
        <v>3</v>
      </c>
      <c r="K135" s="230">
        <f>IF(Spielplan!$O60="","",Spielplan!$O60)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 : 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142</v>
      </c>
    </row>
    <row r="136" spans="2:35" s="137" customFormat="1" x14ac:dyDescent="0.2">
      <c r="B136" s="169"/>
      <c r="C136" s="169"/>
      <c r="D136" s="169"/>
      <c r="G136" s="139" t="s">
        <v>59</v>
      </c>
      <c r="H136" s="234" t="str">
        <f>Spielplan!$J61</f>
        <v>Arsenal London</v>
      </c>
      <c r="I136" s="169" t="str">
        <f>Spielplan!$L61</f>
        <v>SSV Wildbach</v>
      </c>
      <c r="J136" s="138">
        <f>IF(Spielplan!$M61="","",Spielplan!$M61)</f>
        <v>3</v>
      </c>
      <c r="K136" s="230">
        <f>IF(Spielplan!$O61="","",Spielplan!$O61)</f>
        <v>3</v>
      </c>
      <c r="L136" s="138"/>
      <c r="U136" s="211" t="s">
        <v>231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 : 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142</v>
      </c>
    </row>
    <row r="137" spans="2:35" x14ac:dyDescent="0.2">
      <c r="G137" s="139" t="s">
        <v>60</v>
      </c>
      <c r="H137" s="234" t="str">
        <f>Spielplan!$J62</f>
        <v>Borussia Dortmund</v>
      </c>
      <c r="I137" s="169" t="str">
        <f>Spielplan!$L62</f>
        <v>Kickers Offenbach</v>
      </c>
      <c r="J137" s="138">
        <f>IF(Spielplan!$M62="","",Spielplan!$M62)</f>
        <v>3</v>
      </c>
      <c r="K137" s="230">
        <f>IF(Spielplan!$O62="","",Spielplan!$O62)</f>
        <v>1</v>
      </c>
      <c r="U137" s="211" t="s">
        <v>232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 : 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142</v>
      </c>
    </row>
    <row r="138" spans="2:35" x14ac:dyDescent="0.2">
      <c r="G138" s="139" t="s">
        <v>61</v>
      </c>
      <c r="H138" s="234" t="str">
        <f>Spielplan!$J63</f>
        <v>Team D3</v>
      </c>
      <c r="I138" s="169" t="str">
        <f>Spielplan!$L63</f>
        <v>Team D1</v>
      </c>
      <c r="J138" s="138">
        <f>IF(Spielplan!$M63="","",Spielplan!$M63)</f>
        <v>3</v>
      </c>
      <c r="K138" s="230">
        <f>IF(Spielplan!$O63="","",Spielplan!$O63)</f>
        <v>3</v>
      </c>
      <c r="U138" s="211" t="s">
        <v>233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 : 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142</v>
      </c>
    </row>
    <row r="139" spans="2:35" x14ac:dyDescent="0.2">
      <c r="G139" s="139" t="s">
        <v>62</v>
      </c>
      <c r="H139" s="234" t="str">
        <f>Spielplan!$J64</f>
        <v>Team E3</v>
      </c>
      <c r="I139" s="169" t="str">
        <f>Spielplan!$L64</f>
        <v>Team E1</v>
      </c>
      <c r="J139" s="138">
        <f>IF(Spielplan!$M64="","",Spielplan!$M64)</f>
        <v>5</v>
      </c>
      <c r="K139" s="230">
        <f>IF(Spielplan!$O64="","",Spielplan!$O64)</f>
        <v>1</v>
      </c>
      <c r="U139" s="211" t="s">
        <v>234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 : 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142</v>
      </c>
    </row>
    <row r="140" spans="2:35" x14ac:dyDescent="0.2">
      <c r="G140" s="139" t="s">
        <v>63</v>
      </c>
      <c r="H140" s="234" t="str">
        <f>Spielplan!$J65</f>
        <v>Team F3</v>
      </c>
      <c r="I140" s="169" t="str">
        <f>Spielplan!$L65</f>
        <v>Team F1</v>
      </c>
      <c r="J140" s="138">
        <f>IF(Spielplan!$M65="","",Spielplan!$M65)</f>
        <v>6</v>
      </c>
      <c r="K140" s="230">
        <f>IF(Spielplan!$O65="","",Spielplan!$O65)</f>
        <v>1</v>
      </c>
      <c r="U140" s="211" t="s">
        <v>235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 : 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142</v>
      </c>
    </row>
    <row r="141" spans="2:35" x14ac:dyDescent="0.2">
      <c r="G141" s="139" t="s">
        <v>64</v>
      </c>
      <c r="H141" s="234" t="str">
        <f>Spielplan!$J66</f>
        <v>Eintracht Frankfurt</v>
      </c>
      <c r="I141" s="169" t="str">
        <f>Spielplan!$L66</f>
        <v>Maibach 1822 eV</v>
      </c>
      <c r="J141" s="138">
        <f>IF(Spielplan!$M66="","",Spielplan!$M66)</f>
        <v>5</v>
      </c>
      <c r="K141" s="230">
        <f>IF(Spielplan!$O66="","",Spielplan!$O66)</f>
        <v>2</v>
      </c>
      <c r="U141" s="211" t="s">
        <v>236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 : 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142</v>
      </c>
    </row>
    <row r="142" spans="2:35" x14ac:dyDescent="0.2">
      <c r="G142" s="139" t="s">
        <v>65</v>
      </c>
      <c r="H142" s="234" t="str">
        <f>Spielplan!$J67</f>
        <v>Manchester City</v>
      </c>
      <c r="I142" s="169" t="str">
        <f>Spielplan!$L67</f>
        <v>FC Grönlingen</v>
      </c>
      <c r="J142" s="138">
        <f>IF(Spielplan!$M67="","",Spielplan!$M67)</f>
        <v>4</v>
      </c>
      <c r="K142" s="230">
        <f>IF(Spielplan!$O67="","",Spielplan!$O67)</f>
        <v>2</v>
      </c>
      <c r="U142" s="211" t="s">
        <v>237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 : 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142</v>
      </c>
    </row>
    <row r="143" spans="2:35" x14ac:dyDescent="0.2">
      <c r="G143" s="139" t="s">
        <v>66</v>
      </c>
      <c r="H143" s="234" t="str">
        <f>Spielplan!$J68</f>
        <v>SSV Wildeck</v>
      </c>
      <c r="I143" s="169" t="str">
        <f>Spielplan!$L68</f>
        <v>HSV</v>
      </c>
      <c r="J143" s="138">
        <f>IF(Spielplan!$M68="","",Spielplan!$M68)</f>
        <v>3</v>
      </c>
      <c r="K143" s="230">
        <f>IF(Spielplan!$O68="","",Spielplan!$O68)</f>
        <v>0</v>
      </c>
      <c r="U143" s="211" t="s">
        <v>238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 : 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142</v>
      </c>
    </row>
    <row r="144" spans="2:35" x14ac:dyDescent="0.2">
      <c r="G144" s="139" t="s">
        <v>67</v>
      </c>
      <c r="H144" s="234" t="str">
        <f>Spielplan!$J69</f>
        <v>Team D2</v>
      </c>
      <c r="I144" s="169" t="str">
        <f>Spielplan!$L69</f>
        <v>Team D4</v>
      </c>
      <c r="J144" s="138">
        <f>IF(Spielplan!$M69="","",Spielplan!$M69)</f>
        <v>5</v>
      </c>
      <c r="K144" s="230">
        <f>IF(Spielplan!$O69="","",Spielplan!$O69)</f>
        <v>1</v>
      </c>
      <c r="U144" s="211" t="s">
        <v>239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 : 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142</v>
      </c>
    </row>
    <row r="145" spans="7:35" x14ac:dyDescent="0.2">
      <c r="G145" s="139" t="s">
        <v>68</v>
      </c>
      <c r="H145" s="234" t="str">
        <f>Spielplan!$J70</f>
        <v>Team E2</v>
      </c>
      <c r="I145" s="169" t="str">
        <f>Spielplan!$L70</f>
        <v>Team E4</v>
      </c>
      <c r="J145" s="138">
        <f>IF(Spielplan!$M70="","",Spielplan!$M70)</f>
        <v>0</v>
      </c>
      <c r="K145" s="230">
        <f>IF(Spielplan!$O70="","",Spielplan!$O70)</f>
        <v>3</v>
      </c>
      <c r="U145" s="211" t="s">
        <v>240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 : 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142</v>
      </c>
    </row>
    <row r="146" spans="7:35" x14ac:dyDescent="0.2">
      <c r="G146" s="139" t="s">
        <v>69</v>
      </c>
      <c r="H146" s="234" t="str">
        <f>Spielplan!$J71</f>
        <v>Team F2</v>
      </c>
      <c r="I146" s="169" t="str">
        <f>Spielplan!$L71</f>
        <v>Team F4</v>
      </c>
      <c r="J146" s="138">
        <f>IF(Spielplan!$M71="","",Spielplan!$M71)</f>
        <v>1</v>
      </c>
      <c r="K146" s="230">
        <f>IF(Spielplan!$O71="","",Spielplan!$O71)</f>
        <v>2</v>
      </c>
      <c r="U146" s="211" t="s">
        <v>241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 : 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142</v>
      </c>
    </row>
    <row r="147" spans="7:35" x14ac:dyDescent="0.2">
      <c r="G147" s="139" t="s">
        <v>70</v>
      </c>
      <c r="H147" s="234" t="str">
        <f>Spielplan!$J72</f>
        <v>Beinbruch SC</v>
      </c>
      <c r="I147" s="169" t="str">
        <f>Spielplan!$L72</f>
        <v>FV Zahnschmerzen</v>
      </c>
      <c r="J147" s="138">
        <f>IF(Spielplan!$M72="","",Spielplan!$M72)</f>
        <v>2</v>
      </c>
      <c r="K147" s="230">
        <f>IF(Spielplan!$O72="","",Spielplan!$O72)</f>
        <v>5</v>
      </c>
      <c r="U147" s="211" t="s">
        <v>242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 : 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142</v>
      </c>
    </row>
    <row r="148" spans="7:35" x14ac:dyDescent="0.2">
      <c r="G148" s="139" t="s">
        <v>71</v>
      </c>
      <c r="H148" s="234" t="str">
        <f>Spielplan!$J73</f>
        <v>SC Waldbach</v>
      </c>
      <c r="I148" s="169" t="str">
        <f>Spielplan!$L73</f>
        <v>Lok Leipzig</v>
      </c>
      <c r="J148" s="138">
        <f>IF(Spielplan!$M73="","",Spielplan!$M73)</f>
        <v>4</v>
      </c>
      <c r="K148" s="230">
        <f>IF(Spielplan!$O73="","",Spielplan!$O73)</f>
        <v>0</v>
      </c>
      <c r="U148" s="211" t="s">
        <v>243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 : 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142</v>
      </c>
    </row>
    <row r="149" spans="7:35" x14ac:dyDescent="0.2">
      <c r="G149" s="139" t="s">
        <v>72</v>
      </c>
      <c r="H149" s="234" t="str">
        <f>Spielplan!$J74</f>
        <v>FV Lübeck</v>
      </c>
      <c r="I149" s="169" t="str">
        <f>Spielplan!$L74</f>
        <v>FC Brügge</v>
      </c>
      <c r="J149" s="138">
        <f>IF(Spielplan!$M74="","",Spielplan!$M74)</f>
        <v>0</v>
      </c>
      <c r="K149" s="230">
        <f>IF(Spielplan!$O74="","",Spielplan!$O74)</f>
        <v>6</v>
      </c>
      <c r="U149" s="211" t="s">
        <v>244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 : 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142</v>
      </c>
    </row>
    <row r="150" spans="7:35" x14ac:dyDescent="0.2">
      <c r="G150" s="139" t="s">
        <v>73</v>
      </c>
      <c r="H150" s="234" t="str">
        <f>Spielplan!$J75</f>
        <v>Team D5</v>
      </c>
      <c r="I150" s="169" t="str">
        <f>Spielplan!$L75</f>
        <v>Team D6</v>
      </c>
      <c r="J150" s="138">
        <f>IF(Spielplan!$M75="","",Spielplan!$M75)</f>
        <v>2</v>
      </c>
      <c r="K150" s="230">
        <f>IF(Spielplan!$O75="","",Spielplan!$O75)</f>
        <v>2</v>
      </c>
      <c r="U150" s="211" t="s">
        <v>245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 : 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142</v>
      </c>
    </row>
    <row r="151" spans="7:35" x14ac:dyDescent="0.2">
      <c r="G151" s="139" t="s">
        <v>74</v>
      </c>
      <c r="H151" s="234" t="str">
        <f>Spielplan!$J76</f>
        <v>Team E5</v>
      </c>
      <c r="I151" s="169" t="str">
        <f>Spielplan!$L76</f>
        <v>Team E6</v>
      </c>
      <c r="J151" s="138">
        <f>IF(Spielplan!$M76="","",Spielplan!$M76)</f>
        <v>3</v>
      </c>
      <c r="K151" s="230">
        <f>IF(Spielplan!$O76="","",Spielplan!$O76)</f>
        <v>4</v>
      </c>
      <c r="U151" s="211" t="s">
        <v>246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 : 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142</v>
      </c>
    </row>
    <row r="152" spans="7:35" x14ac:dyDescent="0.2">
      <c r="G152" s="139" t="s">
        <v>75</v>
      </c>
      <c r="H152" s="234" t="str">
        <f>Spielplan!$J77</f>
        <v>Team F5</v>
      </c>
      <c r="I152" s="169" t="str">
        <f>Spielplan!$L77</f>
        <v>Team F6</v>
      </c>
      <c r="J152" s="138">
        <f>IF(Spielplan!$M77="","",Spielplan!$M77)</f>
        <v>0</v>
      </c>
      <c r="K152" s="230">
        <f>IF(Spielplan!$O77="","",Spielplan!$O77)</f>
        <v>0</v>
      </c>
      <c r="U152" s="211" t="s">
        <v>247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 : 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142</v>
      </c>
    </row>
    <row r="153" spans="7:35" x14ac:dyDescent="0.2">
      <c r="G153" s="139" t="s">
        <v>231</v>
      </c>
      <c r="H153" s="234" t="str">
        <f>Spielplan!$J78</f>
        <v>1. FC Riedwald</v>
      </c>
      <c r="I153" s="169" t="str">
        <f>Spielplan!$L78</f>
        <v>Eintracht Frankfurt</v>
      </c>
      <c r="J153" s="138">
        <f>IF(Spielplan!$M78="","",Spielplan!$M78)</f>
        <v>5</v>
      </c>
      <c r="K153" s="230">
        <f>IF(Spielplan!$O78="","",Spielplan!$O78)</f>
        <v>1</v>
      </c>
      <c r="U153" s="211" t="s">
        <v>248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 : 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142</v>
      </c>
    </row>
    <row r="154" spans="7:35" x14ac:dyDescent="0.2">
      <c r="G154" s="139" t="s">
        <v>232</v>
      </c>
      <c r="H154" s="234" t="str">
        <f>Spielplan!$J79</f>
        <v>SSV Wildbach</v>
      </c>
      <c r="I154" s="169" t="str">
        <f>Spielplan!$L79</f>
        <v>Manchester City</v>
      </c>
      <c r="J154" s="138">
        <f>IF(Spielplan!$M79="","",Spielplan!$M79)</f>
        <v>0</v>
      </c>
      <c r="K154" s="230">
        <f>IF(Spielplan!$O79="","",Spielplan!$O79)</f>
        <v>3</v>
      </c>
      <c r="U154" s="211" t="s">
        <v>249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142</v>
      </c>
    </row>
    <row r="155" spans="7:35" x14ac:dyDescent="0.2">
      <c r="G155" s="139" t="s">
        <v>233</v>
      </c>
      <c r="H155" s="234" t="str">
        <f>Spielplan!$J80</f>
        <v>Kickers Offenbach</v>
      </c>
      <c r="I155" s="169" t="str">
        <f>Spielplan!$L80</f>
        <v>SSV Wildeck</v>
      </c>
      <c r="J155" s="138">
        <f>IF(Spielplan!$M80="","",Spielplan!$M80)</f>
        <v>1</v>
      </c>
      <c r="K155" s="230">
        <f>IF(Spielplan!$O80="","",Spielplan!$O80)</f>
        <v>2</v>
      </c>
      <c r="U155" s="211" t="s">
        <v>250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142</v>
      </c>
    </row>
    <row r="156" spans="7:35" x14ac:dyDescent="0.2">
      <c r="G156" s="139" t="s">
        <v>234</v>
      </c>
      <c r="H156" s="234" t="str">
        <f>Spielplan!$J81</f>
        <v>Team D1</v>
      </c>
      <c r="I156" s="169" t="str">
        <f>Spielplan!$L81</f>
        <v>Team D2</v>
      </c>
      <c r="J156" s="138">
        <f>IF(Spielplan!$M81="","",Spielplan!$M81)</f>
        <v>2</v>
      </c>
      <c r="K156" s="230">
        <f>IF(Spielplan!$O81="","",Spielplan!$O81)</f>
        <v>5</v>
      </c>
      <c r="U156" s="211" t="s">
        <v>251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142</v>
      </c>
    </row>
    <row r="157" spans="7:35" x14ac:dyDescent="0.2">
      <c r="G157" s="139" t="s">
        <v>235</v>
      </c>
      <c r="H157" s="234" t="str">
        <f>Spielplan!$J82</f>
        <v>Team E1</v>
      </c>
      <c r="I157" s="169" t="str">
        <f>Spielplan!$L82</f>
        <v>Team E2</v>
      </c>
      <c r="J157" s="138">
        <f>IF(Spielplan!$M82="","",Spielplan!$M82)</f>
        <v>4</v>
      </c>
      <c r="K157" s="230">
        <f>IF(Spielplan!$O82="","",Spielplan!$O82)</f>
        <v>0</v>
      </c>
      <c r="U157" s="211" t="s">
        <v>252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142</v>
      </c>
    </row>
    <row r="158" spans="7:35" x14ac:dyDescent="0.2">
      <c r="G158" s="139" t="s">
        <v>236</v>
      </c>
      <c r="H158" s="234" t="str">
        <f>Spielplan!$J83</f>
        <v>Team F1</v>
      </c>
      <c r="I158" s="169" t="str">
        <f>Spielplan!$L83</f>
        <v>Team F2</v>
      </c>
      <c r="J158" s="138">
        <f>IF(Spielplan!$M83="","",Spielplan!$M83)</f>
        <v>0</v>
      </c>
      <c r="K158" s="230">
        <f>IF(Spielplan!$O83="","",Spielplan!$O83)</f>
        <v>6</v>
      </c>
      <c r="U158" s="211" t="s">
        <v>253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142</v>
      </c>
    </row>
    <row r="159" spans="7:35" x14ac:dyDescent="0.2">
      <c r="G159" s="139" t="s">
        <v>237</v>
      </c>
      <c r="H159" s="234" t="str">
        <f>Spielplan!$J84</f>
        <v>FV Zahnschmerzen</v>
      </c>
      <c r="I159" s="169" t="str">
        <f>Spielplan!$L84</f>
        <v>FC Barcelona</v>
      </c>
      <c r="J159" s="138">
        <f>IF(Spielplan!$M84="","",Spielplan!$M84)</f>
        <v>2</v>
      </c>
      <c r="K159" s="230">
        <f>IF(Spielplan!$O84="","",Spielplan!$O84)</f>
        <v>2</v>
      </c>
      <c r="U159" s="211" t="s">
        <v>254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142</v>
      </c>
    </row>
    <row r="160" spans="7:35" x14ac:dyDescent="0.2">
      <c r="G160" s="139" t="s">
        <v>238</v>
      </c>
      <c r="H160" s="234" t="str">
        <f>Spielplan!$J85</f>
        <v>Lok Leipzig</v>
      </c>
      <c r="I160" s="169" t="str">
        <f>Spielplan!$L85</f>
        <v>Arsenal London</v>
      </c>
      <c r="J160" s="138">
        <f>IF(Spielplan!$M85="","",Spielplan!$M85)</f>
        <v>3</v>
      </c>
      <c r="K160" s="230">
        <f>IF(Spielplan!$O85="","",Spielplan!$O85)</f>
        <v>4</v>
      </c>
      <c r="U160" s="211" t="s">
        <v>255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142</v>
      </c>
    </row>
    <row r="161" spans="7:35" x14ac:dyDescent="0.2">
      <c r="G161" s="139" t="s">
        <v>239</v>
      </c>
      <c r="H161" s="234" t="str">
        <f>Spielplan!$J86</f>
        <v>FC Brügge</v>
      </c>
      <c r="I161" s="169" t="str">
        <f>Spielplan!$L86</f>
        <v>Borussia Dortmund</v>
      </c>
      <c r="J161" s="138">
        <f>IF(Spielplan!$M86="","",Spielplan!$M86)</f>
        <v>0</v>
      </c>
      <c r="K161" s="230">
        <f>IF(Spielplan!$O86="","",Spielplan!$O86)</f>
        <v>0</v>
      </c>
      <c r="U161" s="211" t="s">
        <v>256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142</v>
      </c>
    </row>
    <row r="162" spans="7:35" x14ac:dyDescent="0.2">
      <c r="G162" s="139" t="s">
        <v>240</v>
      </c>
      <c r="H162" s="234" t="str">
        <f>Spielplan!$J87</f>
        <v>Team D6</v>
      </c>
      <c r="I162" s="169" t="str">
        <f>Spielplan!$L87</f>
        <v>Team D3</v>
      </c>
      <c r="J162" s="138">
        <f>IF(Spielplan!$M87="","",Spielplan!$M87)</f>
        <v>5</v>
      </c>
      <c r="K162" s="230">
        <f>IF(Spielplan!$O87="","",Spielplan!$O87)</f>
        <v>1</v>
      </c>
      <c r="U162" s="211" t="s">
        <v>257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142</v>
      </c>
    </row>
    <row r="163" spans="7:35" x14ac:dyDescent="0.2">
      <c r="G163" s="139" t="s">
        <v>241</v>
      </c>
      <c r="H163" s="234" t="str">
        <f>Spielplan!$J88</f>
        <v>Team E6</v>
      </c>
      <c r="I163" s="169" t="str">
        <f>Spielplan!$L88</f>
        <v>Team E3</v>
      </c>
      <c r="J163" s="138">
        <f>IF(Spielplan!$M88="","",Spielplan!$M88)</f>
        <v>0</v>
      </c>
      <c r="K163" s="230">
        <f>IF(Spielplan!$O88="","",Spielplan!$O88)</f>
        <v>3</v>
      </c>
      <c r="U163" s="211" t="s">
        <v>258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142</v>
      </c>
    </row>
    <row r="164" spans="7:35" x14ac:dyDescent="0.2">
      <c r="G164" s="139" t="s">
        <v>242</v>
      </c>
      <c r="H164" s="234" t="str">
        <f>Spielplan!$J89</f>
        <v>Team F6</v>
      </c>
      <c r="I164" s="169" t="str">
        <f>Spielplan!$L89</f>
        <v>Team F3</v>
      </c>
      <c r="J164" s="138">
        <f>IF(Spielplan!$M89="","",Spielplan!$M89)</f>
        <v>1</v>
      </c>
      <c r="K164" s="230">
        <f>IF(Spielplan!$O89="","",Spielplan!$O89)</f>
        <v>2</v>
      </c>
      <c r="U164" s="211" t="s">
        <v>259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142</v>
      </c>
    </row>
    <row r="165" spans="7:35" x14ac:dyDescent="0.2">
      <c r="G165" s="139" t="s">
        <v>243</v>
      </c>
      <c r="H165" s="234" t="str">
        <f>Spielplan!$J90</f>
        <v>Maibach 1822 eV</v>
      </c>
      <c r="I165" s="169" t="str">
        <f>Spielplan!$L90</f>
        <v>Beinbruch SC</v>
      </c>
      <c r="J165" s="138">
        <f>IF(Spielplan!$M90="","",Spielplan!$M90)</f>
        <v>2</v>
      </c>
      <c r="K165" s="230">
        <f>IF(Spielplan!$O90="","",Spielplan!$O90)</f>
        <v>5</v>
      </c>
      <c r="U165" s="211" t="s">
        <v>260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142</v>
      </c>
    </row>
    <row r="166" spans="7:35" x14ac:dyDescent="0.2">
      <c r="G166" s="139" t="s">
        <v>244</v>
      </c>
      <c r="H166" s="234" t="str">
        <f>Spielplan!$J91</f>
        <v>FC Grönlingen</v>
      </c>
      <c r="I166" s="169" t="str">
        <f>Spielplan!$L91</f>
        <v>SC Waldbach</v>
      </c>
      <c r="J166" s="138">
        <f>IF(Spielplan!$M91="","",Spielplan!$M91)</f>
        <v>4</v>
      </c>
      <c r="K166" s="230">
        <f>IF(Spielplan!$O91="","",Spielplan!$O91)</f>
        <v>0</v>
      </c>
      <c r="U166" s="211" t="s">
        <v>261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142</v>
      </c>
    </row>
    <row r="167" spans="7:35" x14ac:dyDescent="0.2">
      <c r="G167" s="139" t="s">
        <v>245</v>
      </c>
      <c r="H167" s="234" t="str">
        <f>Spielplan!$J92</f>
        <v>HSV</v>
      </c>
      <c r="I167" s="169" t="str">
        <f>Spielplan!$L92</f>
        <v>FV Lübeck</v>
      </c>
      <c r="J167" s="138">
        <f>IF(Spielplan!$M92="","",Spielplan!$M92)</f>
        <v>0</v>
      </c>
      <c r="K167" s="230">
        <f>IF(Spielplan!$O92="","",Spielplan!$O92)</f>
        <v>6</v>
      </c>
      <c r="U167" s="211" t="s">
        <v>262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142</v>
      </c>
    </row>
    <row r="168" spans="7:35" x14ac:dyDescent="0.2">
      <c r="G168" s="139" t="s">
        <v>246</v>
      </c>
      <c r="H168" s="234" t="str">
        <f>Spielplan!$J93</f>
        <v>Team D4</v>
      </c>
      <c r="I168" s="169" t="str">
        <f>Spielplan!$L93</f>
        <v>Team D5</v>
      </c>
      <c r="J168" s="138">
        <f>IF(Spielplan!$M93="","",Spielplan!$M93)</f>
        <v>2</v>
      </c>
      <c r="K168" s="230">
        <f>IF(Spielplan!$O93="","",Spielplan!$O93)</f>
        <v>2</v>
      </c>
      <c r="U168" s="211" t="s">
        <v>263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142</v>
      </c>
    </row>
    <row r="169" spans="7:35" x14ac:dyDescent="0.2">
      <c r="G169" s="139" t="s">
        <v>247</v>
      </c>
      <c r="H169" s="234" t="str">
        <f>Spielplan!$J94</f>
        <v>Team E4</v>
      </c>
      <c r="I169" s="169" t="str">
        <f>Spielplan!$L94</f>
        <v>Team E5</v>
      </c>
      <c r="J169" s="138">
        <f>IF(Spielplan!$M94="","",Spielplan!$M94)</f>
        <v>3</v>
      </c>
      <c r="K169" s="230">
        <f>IF(Spielplan!$O94="","",Spielplan!$O94)</f>
        <v>4</v>
      </c>
      <c r="U169" s="211" t="s">
        <v>264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142</v>
      </c>
    </row>
    <row r="170" spans="7:35" x14ac:dyDescent="0.2">
      <c r="G170" s="139" t="s">
        <v>248</v>
      </c>
      <c r="H170" s="234" t="str">
        <f>Spielplan!$J95</f>
        <v>Team F4</v>
      </c>
      <c r="I170" s="169" t="str">
        <f>Spielplan!$L95</f>
        <v>Team F5</v>
      </c>
      <c r="J170" s="138">
        <f>IF(Spielplan!$M95="","",Spielplan!$M95)</f>
        <v>14</v>
      </c>
      <c r="K170" s="230">
        <f>IF(Spielplan!$O95="","",Spielplan!$O95)</f>
        <v>13</v>
      </c>
      <c r="U170" s="211" t="s">
        <v>265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142</v>
      </c>
    </row>
    <row r="171" spans="7:35" ht="12" customHeight="1" x14ac:dyDescent="0.2">
      <c r="G171" s="139" t="s">
        <v>249</v>
      </c>
      <c r="H171" s="234">
        <f>Spielplan!$J96</f>
        <v>0</v>
      </c>
      <c r="I171" s="169">
        <f>Spielplan!$L96</f>
        <v>0</v>
      </c>
      <c r="J171" s="138" t="str">
        <f>IF(Spielplan!$M96="","",Spielplan!$M96)</f>
        <v/>
      </c>
      <c r="K171" s="230" t="str">
        <f>IF(Spielplan!$O96="","",Spielplan!$O96)</f>
        <v/>
      </c>
      <c r="U171" s="211" t="s">
        <v>266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142</v>
      </c>
    </row>
    <row r="172" spans="7:35" ht="12" customHeight="1" x14ac:dyDescent="0.2">
      <c r="G172" s="139" t="s">
        <v>250</v>
      </c>
      <c r="H172" s="239">
        <f>Spielplan!$J97</f>
        <v>0</v>
      </c>
      <c r="I172" s="240">
        <f>Spielplan!$L97</f>
        <v>0</v>
      </c>
      <c r="J172" s="241" t="str">
        <f>IF(Spielplan!$M97="","",Spielplan!$M97)</f>
        <v/>
      </c>
      <c r="K172" s="242" t="str">
        <f>IF(Spielplan!$O97="","",Spielplan!$O97)</f>
        <v/>
      </c>
      <c r="U172" s="211" t="s">
        <v>267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142</v>
      </c>
    </row>
    <row r="173" spans="7:35" ht="12" customHeight="1" x14ac:dyDescent="0.2">
      <c r="G173" s="139" t="s">
        <v>251</v>
      </c>
      <c r="H173" s="239">
        <f>Spielplan!$J98</f>
        <v>0</v>
      </c>
      <c r="I173" s="240">
        <f>Spielplan!$L98</f>
        <v>0</v>
      </c>
      <c r="J173" s="241" t="str">
        <f>IF(Spielplan!$M98="","",Spielplan!$M98)</f>
        <v/>
      </c>
      <c r="K173" s="242" t="str">
        <f>IF(Spielplan!$O98="","",Spielplan!$O98)</f>
        <v/>
      </c>
      <c r="U173" s="211" t="s">
        <v>268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142</v>
      </c>
    </row>
    <row r="174" spans="7:35" ht="12" customHeight="1" x14ac:dyDescent="0.2">
      <c r="G174" s="139" t="s">
        <v>252</v>
      </c>
      <c r="H174" s="239">
        <f>Spielplan!$J99</f>
        <v>0</v>
      </c>
      <c r="I174" s="240">
        <f>Spielplan!$L99</f>
        <v>0</v>
      </c>
      <c r="J174" s="241" t="str">
        <f>IF(Spielplan!$M99="","",Spielplan!$M99)</f>
        <v/>
      </c>
      <c r="K174" s="242" t="str">
        <f>IF(Spielplan!$O99="","",Spielplan!$O99)</f>
        <v/>
      </c>
      <c r="U174" s="211" t="s">
        <v>269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142</v>
      </c>
    </row>
    <row r="175" spans="7:35" ht="12" customHeight="1" x14ac:dyDescent="0.2">
      <c r="G175" s="139" t="s">
        <v>253</v>
      </c>
      <c r="H175" s="239">
        <f>Spielplan!$J100</f>
        <v>0</v>
      </c>
      <c r="I175" s="240">
        <f>Spielplan!$L100</f>
        <v>0</v>
      </c>
      <c r="J175" s="241" t="str">
        <f>IF(Spielplan!$M100="","",Spielplan!$M100)</f>
        <v/>
      </c>
      <c r="K175" s="242" t="str">
        <f>IF(Spielplan!$O100="","",Spielplan!$O100)</f>
        <v/>
      </c>
      <c r="U175" s="211" t="s">
        <v>270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142</v>
      </c>
    </row>
    <row r="176" spans="7:35" ht="12" customHeight="1" x14ac:dyDescent="0.2">
      <c r="G176" s="139" t="s">
        <v>254</v>
      </c>
      <c r="H176" s="239">
        <f>Spielplan!$J101</f>
        <v>0</v>
      </c>
      <c r="I176" s="240">
        <f>Spielplan!$L101</f>
        <v>0</v>
      </c>
      <c r="J176" s="241" t="str">
        <f>IF(Spielplan!$M101="","",Spielplan!$M101)</f>
        <v/>
      </c>
      <c r="K176" s="242" t="str">
        <f>IF(Spielplan!$O101="","",Spielplan!$O101)</f>
        <v/>
      </c>
      <c r="U176" s="211" t="s">
        <v>271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142</v>
      </c>
    </row>
    <row r="177" spans="7:35" ht="12" customHeight="1" x14ac:dyDescent="0.2">
      <c r="G177" s="139" t="s">
        <v>255</v>
      </c>
      <c r="H177" s="239">
        <f>Spielplan!$J102</f>
        <v>0</v>
      </c>
      <c r="I177" s="240">
        <f>Spielplan!$L102</f>
        <v>0</v>
      </c>
      <c r="J177" s="241" t="str">
        <f>IF(Spielplan!$M102="","",Spielplan!$M102)</f>
        <v/>
      </c>
      <c r="K177" s="242" t="str">
        <f>IF(Spielplan!$O102="","",Spielplan!$O102)</f>
        <v/>
      </c>
      <c r="U177" s="211" t="s">
        <v>272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142</v>
      </c>
    </row>
    <row r="178" spans="7:35" ht="12" customHeight="1" x14ac:dyDescent="0.2">
      <c r="G178" s="139" t="s">
        <v>256</v>
      </c>
      <c r="H178" s="239">
        <f>Spielplan!$J103</f>
        <v>0</v>
      </c>
      <c r="I178" s="240">
        <f>Spielplan!$L103</f>
        <v>0</v>
      </c>
      <c r="J178" s="241" t="str">
        <f>IF(Spielplan!$M103="","",Spielplan!$M103)</f>
        <v/>
      </c>
      <c r="K178" s="242" t="str">
        <f>IF(Spielplan!$O103="","",Spielplan!$O103)</f>
        <v/>
      </c>
      <c r="U178" s="211" t="s">
        <v>273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142</v>
      </c>
    </row>
    <row r="179" spans="7:35" ht="12" customHeight="1" x14ac:dyDescent="0.2">
      <c r="G179" s="139" t="s">
        <v>257</v>
      </c>
      <c r="H179" s="239">
        <f>Spielplan!$J104</f>
        <v>0</v>
      </c>
      <c r="I179" s="240">
        <f>Spielplan!$L104</f>
        <v>0</v>
      </c>
      <c r="J179" s="241" t="str">
        <f>IF(Spielplan!$M104="","",Spielplan!$M104)</f>
        <v/>
      </c>
      <c r="K179" s="242" t="str">
        <f>IF(Spielplan!$O104="","",Spielplan!$O104)</f>
        <v/>
      </c>
      <c r="U179" s="211" t="s">
        <v>274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142</v>
      </c>
    </row>
    <row r="180" spans="7:35" ht="12" customHeight="1" x14ac:dyDescent="0.2">
      <c r="G180" s="139" t="s">
        <v>258</v>
      </c>
      <c r="H180" s="239">
        <f>Spielplan!$J105</f>
        <v>0</v>
      </c>
      <c r="I180" s="240">
        <f>Spielplan!$L105</f>
        <v>0</v>
      </c>
      <c r="J180" s="241" t="str">
        <f>IF(Spielplan!$M105="","",Spielplan!$M105)</f>
        <v/>
      </c>
      <c r="K180" s="242" t="str">
        <f>IF(Spielplan!$O105="","",Spielplan!$O105)</f>
        <v/>
      </c>
      <c r="U180" s="211" t="s">
        <v>275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142</v>
      </c>
    </row>
    <row r="181" spans="7:35" ht="12" customHeight="1" x14ac:dyDescent="0.2">
      <c r="G181" s="139" t="s">
        <v>259</v>
      </c>
      <c r="H181" s="239">
        <f>Spielplan!$J106</f>
        <v>0</v>
      </c>
      <c r="I181" s="240">
        <f>Spielplan!$L106</f>
        <v>0</v>
      </c>
      <c r="J181" s="241" t="str">
        <f>IF(Spielplan!$M106="","",Spielplan!$M106)</f>
        <v/>
      </c>
      <c r="K181" s="242" t="str">
        <f>IF(Spielplan!$O106="","",Spielplan!$O106)</f>
        <v/>
      </c>
      <c r="U181" s="211" t="s">
        <v>276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142</v>
      </c>
    </row>
    <row r="182" spans="7:35" ht="12" customHeight="1" x14ac:dyDescent="0.2">
      <c r="G182" s="139" t="s">
        <v>260</v>
      </c>
      <c r="H182" s="239">
        <f>Spielplan!$J107</f>
        <v>0</v>
      </c>
      <c r="I182" s="240">
        <f>Spielplan!$L107</f>
        <v>0</v>
      </c>
      <c r="J182" s="241" t="str">
        <f>IF(Spielplan!$M107="","",Spielplan!$M107)</f>
        <v/>
      </c>
      <c r="K182" s="242" t="str">
        <f>IF(Spielplan!$O107="","",Spielplan!$O107)</f>
        <v/>
      </c>
      <c r="U182" s="211" t="s">
        <v>277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142</v>
      </c>
    </row>
    <row r="183" spans="7:35" x14ac:dyDescent="0.2">
      <c r="G183" s="139" t="s">
        <v>261</v>
      </c>
      <c r="H183" s="239">
        <f>Spielplan!$J108</f>
        <v>0</v>
      </c>
      <c r="I183" s="240">
        <f>Spielplan!$L108</f>
        <v>0</v>
      </c>
      <c r="J183" s="241" t="str">
        <f>IF(Spielplan!$M108="","",Spielplan!$M108)</f>
        <v/>
      </c>
      <c r="K183" s="242" t="str">
        <f>IF(Spielplan!$O108="","",Spielplan!$O108)</f>
        <v/>
      </c>
      <c r="U183" s="211" t="s">
        <v>278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142</v>
      </c>
    </row>
    <row r="184" spans="7:35" x14ac:dyDescent="0.2">
      <c r="G184" s="139" t="s">
        <v>262</v>
      </c>
      <c r="H184" s="239">
        <f>Spielplan!$J109</f>
        <v>0</v>
      </c>
      <c r="I184" s="240">
        <f>Spielplan!$L109</f>
        <v>0</v>
      </c>
      <c r="J184" s="241" t="str">
        <f>IF(Spielplan!$M109="","",Spielplan!$M109)</f>
        <v/>
      </c>
      <c r="K184" s="242" t="str">
        <f>IF(Spielplan!$O109="","",Spielplan!$O109)</f>
        <v/>
      </c>
      <c r="U184" s="211" t="s">
        <v>279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142</v>
      </c>
    </row>
    <row r="185" spans="7:35" x14ac:dyDescent="0.2">
      <c r="G185" s="139" t="s">
        <v>263</v>
      </c>
      <c r="H185" s="239">
        <f>Spielplan!$J110</f>
        <v>0</v>
      </c>
      <c r="I185" s="240">
        <f>Spielplan!$L110</f>
        <v>0</v>
      </c>
      <c r="J185" s="241" t="str">
        <f>IF(Spielplan!$M110="","",Spielplan!$M110)</f>
        <v/>
      </c>
      <c r="K185" s="242" t="str">
        <f>IF(Spielplan!$O110="","",Spielplan!$O110)</f>
        <v/>
      </c>
      <c r="U185" s="211" t="s">
        <v>280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142</v>
      </c>
    </row>
    <row r="186" spans="7:35" x14ac:dyDescent="0.2">
      <c r="G186" s="139" t="s">
        <v>264</v>
      </c>
      <c r="H186" s="239">
        <f>Spielplan!$J111</f>
        <v>0</v>
      </c>
      <c r="I186" s="240">
        <f>Spielplan!$L111</f>
        <v>0</v>
      </c>
      <c r="J186" s="241" t="str">
        <f>IF(Spielplan!$M111="","",Spielplan!$M111)</f>
        <v/>
      </c>
      <c r="K186" s="242" t="str">
        <f>IF(Spielplan!$O111="","",Spielplan!$O111)</f>
        <v/>
      </c>
      <c r="U186" s="211" t="s">
        <v>281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142</v>
      </c>
    </row>
    <row r="187" spans="7:35" x14ac:dyDescent="0.2">
      <c r="G187" s="139" t="s">
        <v>265</v>
      </c>
      <c r="H187" s="239">
        <f>Spielplan!$J112</f>
        <v>0</v>
      </c>
      <c r="I187" s="240">
        <f>Spielplan!$L112</f>
        <v>0</v>
      </c>
      <c r="J187" s="241" t="str">
        <f>IF(Spielplan!$M112="","",Spielplan!$M112)</f>
        <v/>
      </c>
      <c r="K187" s="242" t="str">
        <f>IF(Spielplan!$O112="","",Spielplan!$O112)</f>
        <v/>
      </c>
      <c r="U187" s="211" t="s">
        <v>282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142</v>
      </c>
    </row>
    <row r="188" spans="7:35" x14ac:dyDescent="0.2">
      <c r="G188" s="139" t="s">
        <v>266</v>
      </c>
      <c r="H188" s="239">
        <f>Spielplan!$J113</f>
        <v>0</v>
      </c>
      <c r="I188" s="240">
        <f>Spielplan!$L113</f>
        <v>0</v>
      </c>
      <c r="J188" s="241" t="str">
        <f>IF(Spielplan!$M113="","",Spielplan!$M113)</f>
        <v/>
      </c>
      <c r="K188" s="242" t="str">
        <f>IF(Spielplan!$O113="","",Spielplan!$O113)</f>
        <v/>
      </c>
      <c r="U188" s="211" t="s">
        <v>283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142</v>
      </c>
    </row>
    <row r="189" spans="7:35" x14ac:dyDescent="0.2">
      <c r="G189" s="139" t="s">
        <v>267</v>
      </c>
      <c r="H189" s="239">
        <f>Spielplan!$J114</f>
        <v>0</v>
      </c>
      <c r="I189" s="240">
        <f>Spielplan!$L114</f>
        <v>0</v>
      </c>
      <c r="J189" s="241" t="str">
        <f>IF(Spielplan!$M114="","",Spielplan!$M114)</f>
        <v/>
      </c>
      <c r="K189" s="242" t="str">
        <f>IF(Spielplan!$O114="","",Spielplan!$O114)</f>
        <v/>
      </c>
      <c r="U189" s="211" t="s">
        <v>284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142</v>
      </c>
    </row>
    <row r="190" spans="7:35" x14ac:dyDescent="0.2">
      <c r="G190" s="139" t="s">
        <v>268</v>
      </c>
      <c r="H190" s="239">
        <f>Spielplan!$J115</f>
        <v>0</v>
      </c>
      <c r="I190" s="240">
        <f>Spielplan!$L115</f>
        <v>0</v>
      </c>
      <c r="J190" s="241" t="str">
        <f>IF(Spielplan!$M115="","",Spielplan!$M115)</f>
        <v/>
      </c>
      <c r="K190" s="242" t="str">
        <f>IF(Spielplan!$O115="","",Spielplan!$O115)</f>
        <v/>
      </c>
      <c r="U190" s="211" t="s">
        <v>285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142</v>
      </c>
    </row>
    <row r="191" spans="7:35" x14ac:dyDescent="0.2">
      <c r="G191" s="139" t="s">
        <v>269</v>
      </c>
      <c r="H191" s="239">
        <f>Spielplan!$J116</f>
        <v>0</v>
      </c>
      <c r="I191" s="240">
        <f>Spielplan!$L116</f>
        <v>0</v>
      </c>
      <c r="J191" s="241" t="str">
        <f>IF(Spielplan!$M116="","",Spielplan!$M116)</f>
        <v/>
      </c>
      <c r="K191" s="242" t="str">
        <f>IF(Spielplan!$O116="","",Spielplan!$O116)</f>
        <v/>
      </c>
      <c r="U191" s="211" t="s">
        <v>286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142</v>
      </c>
    </row>
    <row r="192" spans="7:35" x14ac:dyDescent="0.2">
      <c r="G192" s="139" t="s">
        <v>270</v>
      </c>
      <c r="H192" s="239">
        <f>Spielplan!$J117</f>
        <v>0</v>
      </c>
      <c r="I192" s="240">
        <f>Spielplan!$L117</f>
        <v>0</v>
      </c>
      <c r="J192" s="241" t="str">
        <f>IF(Spielplan!$M117="","",Spielplan!$M117)</f>
        <v/>
      </c>
      <c r="K192" s="242" t="str">
        <f>IF(Spielplan!$O117="","",Spielplan!$O117)</f>
        <v/>
      </c>
      <c r="U192" s="211" t="s">
        <v>287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142</v>
      </c>
    </row>
    <row r="193" spans="7:35" x14ac:dyDescent="0.2">
      <c r="G193" s="139" t="s">
        <v>271</v>
      </c>
      <c r="H193" s="239">
        <f>Spielplan!$J118</f>
        <v>0</v>
      </c>
      <c r="I193" s="240">
        <f>Spielplan!$L118</f>
        <v>0</v>
      </c>
      <c r="J193" s="241" t="str">
        <f>IF(Spielplan!$M118="","",Spielplan!$M118)</f>
        <v/>
      </c>
      <c r="K193" s="242" t="str">
        <f>IF(Spielplan!$O118="","",Spielplan!$O118)</f>
        <v/>
      </c>
      <c r="U193" s="211" t="s">
        <v>288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142</v>
      </c>
    </row>
    <row r="194" spans="7:35" x14ac:dyDescent="0.2">
      <c r="G194" s="139" t="s">
        <v>272</v>
      </c>
      <c r="H194" s="239">
        <f>Spielplan!$J119</f>
        <v>0</v>
      </c>
      <c r="I194" s="240">
        <f>Spielplan!$L119</f>
        <v>0</v>
      </c>
      <c r="J194" s="241" t="str">
        <f>IF(Spielplan!$M119="","",Spielplan!$M119)</f>
        <v/>
      </c>
      <c r="K194" s="242" t="str">
        <f>IF(Spielplan!$O119="","",Spielplan!$O119)</f>
        <v/>
      </c>
      <c r="U194" s="211" t="s">
        <v>289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142</v>
      </c>
    </row>
    <row r="195" spans="7:35" x14ac:dyDescent="0.2">
      <c r="G195" s="139" t="s">
        <v>273</v>
      </c>
      <c r="H195" s="239">
        <f>Spielplan!$J120</f>
        <v>0</v>
      </c>
      <c r="I195" s="240">
        <f>Spielplan!$L120</f>
        <v>0</v>
      </c>
      <c r="J195" s="241" t="str">
        <f>IF(Spielplan!$M120="","",Spielplan!$M120)</f>
        <v/>
      </c>
      <c r="K195" s="242" t="str">
        <f>IF(Spielplan!$O120="","",Spielplan!$O120)</f>
        <v/>
      </c>
      <c r="U195" s="211" t="s">
        <v>290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142</v>
      </c>
    </row>
    <row r="196" spans="7:35" x14ac:dyDescent="0.2">
      <c r="G196" s="139" t="s">
        <v>274</v>
      </c>
      <c r="H196" s="239">
        <f>Spielplan!$J121</f>
        <v>0</v>
      </c>
      <c r="I196" s="240">
        <f>Spielplan!$L121</f>
        <v>0</v>
      </c>
      <c r="J196" s="241" t="str">
        <f>IF(Spielplan!$M121="","",Spielplan!$M121)</f>
        <v/>
      </c>
      <c r="K196" s="242" t="str">
        <f>IF(Spielplan!$O121="","",Spielplan!$O121)</f>
        <v/>
      </c>
      <c r="U196" s="211" t="s">
        <v>291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142</v>
      </c>
    </row>
    <row r="197" spans="7:35" x14ac:dyDescent="0.2">
      <c r="G197" s="139" t="s">
        <v>275</v>
      </c>
      <c r="H197" s="239">
        <f>Spielplan!$J122</f>
        <v>0</v>
      </c>
      <c r="I197" s="240">
        <f>Spielplan!$L122</f>
        <v>0</v>
      </c>
      <c r="J197" s="241" t="str">
        <f>IF(Spielplan!$M122="","",Spielplan!$M122)</f>
        <v/>
      </c>
      <c r="K197" s="242" t="str">
        <f>IF(Spielplan!$O122="","",Spielplan!$O122)</f>
        <v/>
      </c>
      <c r="U197" s="211" t="s">
        <v>292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142</v>
      </c>
    </row>
    <row r="198" spans="7:35" x14ac:dyDescent="0.2">
      <c r="G198" s="139" t="s">
        <v>276</v>
      </c>
      <c r="H198" s="239">
        <f>Spielplan!$J123</f>
        <v>0</v>
      </c>
      <c r="I198" s="240">
        <f>Spielplan!$L123</f>
        <v>0</v>
      </c>
      <c r="J198" s="241" t="str">
        <f>IF(Spielplan!$M123="","",Spielplan!$M123)</f>
        <v/>
      </c>
      <c r="K198" s="242" t="str">
        <f>IF(Spielplan!$O123="","",Spielplan!$O123)</f>
        <v/>
      </c>
      <c r="U198" s="211" t="s">
        <v>293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142</v>
      </c>
    </row>
    <row r="199" spans="7:35" x14ac:dyDescent="0.2">
      <c r="G199" s="139" t="s">
        <v>277</v>
      </c>
      <c r="H199" s="239">
        <f>Spielplan!$J124</f>
        <v>0</v>
      </c>
      <c r="I199" s="240">
        <f>Spielplan!$L124</f>
        <v>0</v>
      </c>
      <c r="J199" s="241" t="str">
        <f>IF(Spielplan!$M124="","",Spielplan!$M124)</f>
        <v/>
      </c>
      <c r="K199" s="242" t="str">
        <f>IF(Spielplan!$O124="","",Spielplan!$O124)</f>
        <v/>
      </c>
      <c r="U199" s="211" t="s">
        <v>294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142</v>
      </c>
    </row>
    <row r="200" spans="7:35" x14ac:dyDescent="0.2">
      <c r="G200" s="139" t="s">
        <v>278</v>
      </c>
      <c r="H200" s="239">
        <f>Spielplan!$J125</f>
        <v>0</v>
      </c>
      <c r="I200" s="240">
        <f>Spielplan!$L125</f>
        <v>0</v>
      </c>
      <c r="J200" s="241" t="str">
        <f>IF(Spielplan!$M125="","",Spielplan!$M125)</f>
        <v/>
      </c>
      <c r="K200" s="242" t="str">
        <f>IF(Spielplan!$O125="","",Spielplan!$O125)</f>
        <v/>
      </c>
      <c r="U200" s="211" t="s">
        <v>295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142</v>
      </c>
    </row>
    <row r="201" spans="7:35" x14ac:dyDescent="0.2">
      <c r="G201" s="139" t="s">
        <v>279</v>
      </c>
      <c r="H201" s="239">
        <f>Spielplan!$J126</f>
        <v>0</v>
      </c>
      <c r="I201" s="240">
        <f>Spielplan!$L126</f>
        <v>0</v>
      </c>
      <c r="J201" s="241" t="str">
        <f>IF(Spielplan!$M126="","",Spielplan!$M126)</f>
        <v/>
      </c>
      <c r="K201" s="242" t="str">
        <f>IF(Spielplan!$O126="","",Spielplan!$O126)</f>
        <v/>
      </c>
      <c r="U201" s="211" t="s">
        <v>296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142</v>
      </c>
    </row>
    <row r="202" spans="7:35" x14ac:dyDescent="0.2">
      <c r="G202" s="139" t="s">
        <v>280</v>
      </c>
      <c r="H202" s="239">
        <f>Spielplan!$J127</f>
        <v>0</v>
      </c>
      <c r="I202" s="240">
        <f>Spielplan!$L127</f>
        <v>0</v>
      </c>
      <c r="J202" s="241" t="str">
        <f>IF(Spielplan!$M127="","",Spielplan!$M127)</f>
        <v/>
      </c>
      <c r="K202" s="242" t="str">
        <f>IF(Spielplan!$O127="","",Spielplan!$O127)</f>
        <v/>
      </c>
      <c r="U202" s="211" t="s">
        <v>297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142</v>
      </c>
    </row>
    <row r="203" spans="7:35" x14ac:dyDescent="0.2">
      <c r="G203" s="139" t="s">
        <v>281</v>
      </c>
      <c r="H203" s="239">
        <f>Spielplan!$J128</f>
        <v>0</v>
      </c>
      <c r="I203" s="240">
        <f>Spielplan!$L128</f>
        <v>0</v>
      </c>
      <c r="J203" s="241" t="str">
        <f>IF(Spielplan!$M128="","",Spielplan!$M128)</f>
        <v/>
      </c>
      <c r="K203" s="242" t="str">
        <f>IF(Spielplan!$O128="","",Spielplan!$O128)</f>
        <v/>
      </c>
      <c r="U203" s="211" t="s">
        <v>298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142</v>
      </c>
    </row>
    <row r="204" spans="7:35" x14ac:dyDescent="0.2">
      <c r="G204" s="139" t="s">
        <v>282</v>
      </c>
      <c r="H204" s="239">
        <f>Spielplan!$J129</f>
        <v>0</v>
      </c>
      <c r="I204" s="240">
        <f>Spielplan!$L129</f>
        <v>0</v>
      </c>
      <c r="J204" s="241" t="str">
        <f>IF(Spielplan!$M129="","",Spielplan!$M129)</f>
        <v/>
      </c>
      <c r="K204" s="242" t="str">
        <f>IF(Spielplan!$O129="","",Spielplan!$O129)</f>
        <v/>
      </c>
      <c r="U204" s="211" t="s">
        <v>299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142</v>
      </c>
    </row>
    <row r="205" spans="7:35" x14ac:dyDescent="0.2">
      <c r="G205" s="139" t="s">
        <v>283</v>
      </c>
      <c r="H205" s="239">
        <f>Spielplan!$J130</f>
        <v>0</v>
      </c>
      <c r="I205" s="240">
        <f>Spielplan!$L130</f>
        <v>0</v>
      </c>
      <c r="J205" s="241" t="str">
        <f>IF(Spielplan!$M130="","",Spielplan!$M130)</f>
        <v/>
      </c>
      <c r="K205" s="242" t="str">
        <f>IF(Spielplan!$O130="","",Spielplan!$O130)</f>
        <v/>
      </c>
      <c r="U205" s="211" t="s">
        <v>300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142</v>
      </c>
    </row>
    <row r="206" spans="7:35" x14ac:dyDescent="0.2">
      <c r="G206" s="139" t="s">
        <v>284</v>
      </c>
      <c r="H206" s="239">
        <f>Spielplan!$J131</f>
        <v>0</v>
      </c>
      <c r="I206" s="240">
        <f>Spielplan!$L131</f>
        <v>0</v>
      </c>
      <c r="J206" s="241" t="str">
        <f>IF(Spielplan!$M131="","",Spielplan!$M131)</f>
        <v/>
      </c>
      <c r="K206" s="242" t="str">
        <f>IF(Spielplan!$O131="","",Spielplan!$O131)</f>
        <v/>
      </c>
      <c r="U206" s="211" t="s">
        <v>301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142</v>
      </c>
    </row>
    <row r="207" spans="7:35" x14ac:dyDescent="0.2">
      <c r="G207" s="139" t="s">
        <v>285</v>
      </c>
      <c r="H207" s="239">
        <f>Spielplan!$J132</f>
        <v>0</v>
      </c>
      <c r="I207" s="240">
        <f>Spielplan!$L132</f>
        <v>0</v>
      </c>
      <c r="J207" s="241" t="str">
        <f>IF(Spielplan!$M132="","",Spielplan!$M132)</f>
        <v/>
      </c>
      <c r="K207" s="242" t="str">
        <f>IF(Spielplan!$O132="","",Spielplan!$O132)</f>
        <v/>
      </c>
      <c r="U207" s="211" t="s">
        <v>302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142</v>
      </c>
    </row>
    <row r="208" spans="7:35" x14ac:dyDescent="0.2">
      <c r="G208" s="139" t="s">
        <v>286</v>
      </c>
      <c r="H208" s="239">
        <f>Spielplan!$J133</f>
        <v>0</v>
      </c>
      <c r="I208" s="240">
        <f>Spielplan!$L133</f>
        <v>0</v>
      </c>
      <c r="J208" s="241" t="str">
        <f>IF(Spielplan!$M133="","",Spielplan!$M133)</f>
        <v/>
      </c>
      <c r="K208" s="242" t="str">
        <f>IF(Spielplan!$O133="","",Spielplan!$O133)</f>
        <v/>
      </c>
      <c r="U208" s="211" t="s">
        <v>303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287</v>
      </c>
      <c r="H209" s="239">
        <f>Spielplan!$J134</f>
        <v>0</v>
      </c>
      <c r="I209" s="240">
        <f>Spielplan!$L134</f>
        <v>0</v>
      </c>
      <c r="J209" s="241" t="str">
        <f>IF(Spielplan!$M134="","",Spielplan!$M134)</f>
        <v/>
      </c>
      <c r="K209" s="242" t="str">
        <f>IF(Spielplan!$O134="","",Spielplan!$O134)</f>
        <v/>
      </c>
      <c r="U209" s="211" t="s">
        <v>304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288</v>
      </c>
      <c r="H210" s="239">
        <f>Spielplan!$J135</f>
        <v>0</v>
      </c>
      <c r="I210" s="240">
        <f>Spielplan!$L135</f>
        <v>0</v>
      </c>
      <c r="J210" s="241" t="str">
        <f>IF(Spielplan!$M135="","",Spielplan!$M135)</f>
        <v/>
      </c>
      <c r="K210" s="242" t="str">
        <f>IF(Spielplan!$O135="","",Spielplan!$O135)</f>
        <v/>
      </c>
      <c r="U210" s="211" t="s">
        <v>305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289</v>
      </c>
      <c r="H211" s="239">
        <f>Spielplan!$J136</f>
        <v>0</v>
      </c>
      <c r="I211" s="240">
        <f>Spielplan!$L136</f>
        <v>0</v>
      </c>
      <c r="J211" s="241" t="str">
        <f>IF(Spielplan!$M136="","",Spielplan!$M136)</f>
        <v/>
      </c>
      <c r="K211" s="242" t="str">
        <f>IF(Spielplan!$O136="","",Spielplan!$O136)</f>
        <v/>
      </c>
      <c r="U211" s="211" t="s">
        <v>306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290</v>
      </c>
      <c r="H212" s="239">
        <f>Spielplan!$J137</f>
        <v>0</v>
      </c>
      <c r="I212" s="240">
        <f>Spielplan!$L137</f>
        <v>0</v>
      </c>
      <c r="J212" s="241" t="str">
        <f>IF(Spielplan!$M137="","",Spielplan!$M137)</f>
        <v/>
      </c>
      <c r="K212" s="242" t="str">
        <f>IF(Spielplan!$O137="","",Spielplan!$O137)</f>
        <v/>
      </c>
      <c r="U212" s="211" t="s">
        <v>307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291</v>
      </c>
      <c r="H213" s="239">
        <f>Spielplan!$J138</f>
        <v>0</v>
      </c>
      <c r="I213" s="240">
        <f>Spielplan!$L138</f>
        <v>0</v>
      </c>
      <c r="J213" s="241" t="str">
        <f>IF(Spielplan!$M138="","",Spielplan!$M138)</f>
        <v/>
      </c>
      <c r="K213" s="242" t="str">
        <f>IF(Spielplan!$O138="","",Spielplan!$O138)</f>
        <v/>
      </c>
      <c r="U213" s="211" t="s">
        <v>308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292</v>
      </c>
      <c r="H214" s="239">
        <f>Spielplan!$J139</f>
        <v>0</v>
      </c>
      <c r="I214" s="240">
        <f>Spielplan!$L139</f>
        <v>0</v>
      </c>
      <c r="J214" s="241" t="str">
        <f>IF(Spielplan!$M139="","",Spielplan!$M139)</f>
        <v/>
      </c>
      <c r="K214" s="242" t="str">
        <f>IF(Spielplan!$O139="","",Spielplan!$O139)</f>
        <v/>
      </c>
      <c r="U214" s="211" t="s">
        <v>309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293</v>
      </c>
      <c r="H215" s="239">
        <f>Spielplan!$J140</f>
        <v>0</v>
      </c>
      <c r="I215" s="240">
        <f>Spielplan!$L140</f>
        <v>0</v>
      </c>
      <c r="J215" s="241" t="str">
        <f>IF(Spielplan!$M140="","",Spielplan!$M140)</f>
        <v/>
      </c>
      <c r="K215" s="242" t="str">
        <f>IF(Spielplan!$O140="","",Spielplan!$O140)</f>
        <v/>
      </c>
      <c r="U215" s="211" t="s">
        <v>310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294</v>
      </c>
      <c r="H216" s="239">
        <f>Spielplan!$J141</f>
        <v>0</v>
      </c>
      <c r="I216" s="240">
        <f>Spielplan!$L141</f>
        <v>0</v>
      </c>
      <c r="J216" s="241" t="str">
        <f>IF(Spielplan!$M141="","",Spielplan!$M141)</f>
        <v/>
      </c>
      <c r="K216" s="242" t="str">
        <f>IF(Spielplan!$O141="","",Spielplan!$O141)</f>
        <v/>
      </c>
      <c r="U216" s="211" t="s">
        <v>311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295</v>
      </c>
      <c r="H217" s="239">
        <f>Spielplan!$J142</f>
        <v>0</v>
      </c>
      <c r="I217" s="240">
        <f>Spielplan!$L142</f>
        <v>0</v>
      </c>
      <c r="J217" s="241" t="str">
        <f>IF(Spielplan!$M142="","",Spielplan!$M142)</f>
        <v/>
      </c>
      <c r="K217" s="242" t="str">
        <f>IF(Spielplan!$O142="","",Spielplan!$O142)</f>
        <v/>
      </c>
      <c r="U217" s="211" t="s">
        <v>312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296</v>
      </c>
      <c r="H218" s="239">
        <f>Spielplan!$J143</f>
        <v>0</v>
      </c>
      <c r="I218" s="240">
        <f>Spielplan!$L143</f>
        <v>0</v>
      </c>
      <c r="J218" s="241" t="str">
        <f>IF(Spielplan!$M143="","",Spielplan!$M143)</f>
        <v/>
      </c>
      <c r="K218" s="242" t="str">
        <f>IF(Spielplan!$O143="","",Spielplan!$O143)</f>
        <v/>
      </c>
      <c r="U218" s="211" t="s">
        <v>313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297</v>
      </c>
      <c r="H219" s="239">
        <f>Spielplan!$J144</f>
        <v>0</v>
      </c>
      <c r="I219" s="240">
        <f>Spielplan!$L144</f>
        <v>0</v>
      </c>
      <c r="J219" s="241" t="str">
        <f>IF(Spielplan!$M144="","",Spielplan!$M144)</f>
        <v/>
      </c>
      <c r="K219" s="242" t="str">
        <f>IF(Spielplan!$O144="","",Spielplan!$O144)</f>
        <v/>
      </c>
      <c r="U219" s="211" t="s">
        <v>314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298</v>
      </c>
      <c r="H220" s="239">
        <f>Spielplan!$J145</f>
        <v>0</v>
      </c>
      <c r="I220" s="240">
        <f>Spielplan!$L145</f>
        <v>0</v>
      </c>
      <c r="J220" s="241" t="str">
        <f>IF(Spielplan!$M145="","",Spielplan!$M145)</f>
        <v/>
      </c>
      <c r="K220" s="242" t="str">
        <f>IF(Spielplan!$O145="","",Spielplan!$O145)</f>
        <v/>
      </c>
      <c r="U220" s="211" t="s">
        <v>315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299</v>
      </c>
      <c r="H221" s="239">
        <f>Spielplan!$J146</f>
        <v>0</v>
      </c>
      <c r="I221" s="240">
        <f>Spielplan!$L146</f>
        <v>0</v>
      </c>
      <c r="J221" s="241" t="str">
        <f>IF(Spielplan!$M146="","",Spielplan!$M146)</f>
        <v/>
      </c>
      <c r="K221" s="242" t="str">
        <f>IF(Spielplan!$O146="","",Spielplan!$O146)</f>
        <v/>
      </c>
      <c r="U221" s="211" t="s">
        <v>316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300</v>
      </c>
      <c r="H222" s="239">
        <f>Spielplan!$J147</f>
        <v>0</v>
      </c>
      <c r="I222" s="240">
        <f>Spielplan!$L147</f>
        <v>0</v>
      </c>
      <c r="J222" s="241" t="str">
        <f>IF(Spielplan!$M147="","",Spielplan!$M147)</f>
        <v/>
      </c>
      <c r="K222" s="242" t="str">
        <f>IF(Spielplan!$O147="","",Spielplan!$O147)</f>
        <v/>
      </c>
      <c r="U222" s="211" t="s">
        <v>317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301</v>
      </c>
      <c r="H223" s="239">
        <f>Spielplan!$J148</f>
        <v>0</v>
      </c>
      <c r="I223" s="240">
        <f>Spielplan!$L148</f>
        <v>0</v>
      </c>
      <c r="J223" s="241" t="str">
        <f>IF(Spielplan!$M148="","",Spielplan!$M148)</f>
        <v/>
      </c>
      <c r="K223" s="242" t="str">
        <f>IF(Spielplan!$O148="","",Spielplan!$O148)</f>
        <v/>
      </c>
      <c r="U223" s="211" t="s">
        <v>318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302</v>
      </c>
      <c r="H224" s="239">
        <f>Spielplan!$J149</f>
        <v>0</v>
      </c>
      <c r="I224" s="240">
        <f>Spielplan!$L149</f>
        <v>0</v>
      </c>
      <c r="J224" s="241" t="str">
        <f>IF(Spielplan!$M149="","",Spielplan!$M149)</f>
        <v/>
      </c>
      <c r="K224" s="242" t="str">
        <f>IF(Spielplan!$O149="","",Spielplan!$O149)</f>
        <v/>
      </c>
      <c r="N224" s="243" t="str">
        <f>""</f>
        <v/>
      </c>
      <c r="O224" s="243" t="str">
        <f>""</f>
        <v/>
      </c>
      <c r="P224" s="243" t="str">
        <f>""</f>
        <v/>
      </c>
      <c r="Q224" s="243" t="str">
        <f>""</f>
        <v/>
      </c>
      <c r="R224" s="243" t="str">
        <f>""</f>
        <v/>
      </c>
      <c r="S224" s="243" t="str">
        <f>""</f>
        <v/>
      </c>
      <c r="T224" s="243" t="str">
        <f>""</f>
        <v/>
      </c>
      <c r="U224" s="211" t="s">
        <v>319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303</v>
      </c>
      <c r="H225" s="239">
        <f>Spielplan!$J150</f>
        <v>0</v>
      </c>
      <c r="I225" s="240">
        <f>Spielplan!$L150</f>
        <v>0</v>
      </c>
      <c r="J225" s="241" t="str">
        <f>IF(Spielplan!$M150="","",Spielplan!$M150)</f>
        <v/>
      </c>
      <c r="K225" s="242" t="str">
        <f>IF(Spielplan!$O150="","",Spielplan!$O150)</f>
        <v/>
      </c>
      <c r="U225" s="211" t="s">
        <v>320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304</v>
      </c>
      <c r="H226" s="239">
        <f>Spielplan!$J151</f>
        <v>0</v>
      </c>
      <c r="I226" s="240">
        <f>Spielplan!$L151</f>
        <v>0</v>
      </c>
      <c r="J226" s="241" t="str">
        <f>IF(Spielplan!$M151="","",Spielplan!$M151)</f>
        <v/>
      </c>
      <c r="K226" s="242" t="str">
        <f>IF(Spielplan!$O151="","",Spielplan!$O151)</f>
        <v/>
      </c>
      <c r="U226" s="211" t="s">
        <v>321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305</v>
      </c>
      <c r="H227" s="239">
        <f>Spielplan!$J152</f>
        <v>0</v>
      </c>
      <c r="I227" s="240">
        <f>Spielplan!$L152</f>
        <v>0</v>
      </c>
      <c r="J227" s="241" t="str">
        <f>IF(Spielplan!$M152="","",Spielplan!$M152)</f>
        <v/>
      </c>
      <c r="K227" s="242" t="str">
        <f>IF(Spielplan!$O152="","",Spielplan!$O152)</f>
        <v/>
      </c>
      <c r="U227" s="211" t="s">
        <v>322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306</v>
      </c>
      <c r="H228" s="239">
        <f>Spielplan!$J153</f>
        <v>0</v>
      </c>
      <c r="I228" s="240">
        <f>Spielplan!$L153</f>
        <v>0</v>
      </c>
      <c r="J228" s="241" t="str">
        <f>IF(Spielplan!$M153="","",Spielplan!$M153)</f>
        <v/>
      </c>
      <c r="K228" s="242" t="str">
        <f>IF(Spielplan!$O153="","",Spielplan!$O153)</f>
        <v/>
      </c>
      <c r="U228" s="211" t="s">
        <v>323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307</v>
      </c>
      <c r="H229" s="239">
        <f>Spielplan!$J154</f>
        <v>0</v>
      </c>
      <c r="I229" s="240">
        <f>Spielplan!$L154</f>
        <v>0</v>
      </c>
      <c r="J229" s="241" t="str">
        <f>IF(Spielplan!$M154="","",Spielplan!$M154)</f>
        <v/>
      </c>
      <c r="K229" s="242" t="str">
        <f>IF(Spielplan!$O154="","",Spielplan!$O154)</f>
        <v/>
      </c>
      <c r="U229" s="211" t="s">
        <v>324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308</v>
      </c>
      <c r="H230" s="239">
        <f>Spielplan!$J155</f>
        <v>0</v>
      </c>
      <c r="I230" s="240">
        <f>Spielplan!$L155</f>
        <v>0</v>
      </c>
      <c r="J230" s="241" t="str">
        <f>IF(Spielplan!$M155="","",Spielplan!$M155)</f>
        <v/>
      </c>
      <c r="K230" s="242" t="str">
        <f>IF(Spielplan!$O155="","",Spielplan!$O155)</f>
        <v/>
      </c>
      <c r="U230" s="211" t="s">
        <v>325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309</v>
      </c>
      <c r="H231" s="239">
        <f>Spielplan!$J156</f>
        <v>0</v>
      </c>
      <c r="I231" s="240">
        <f>Spielplan!$L156</f>
        <v>0</v>
      </c>
      <c r="J231" s="241" t="str">
        <f>IF(Spielplan!$M156="","",Spielplan!$M156)</f>
        <v/>
      </c>
      <c r="K231" s="242" t="str">
        <f>IF(Spielplan!$O156="","",Spielplan!$O156)</f>
        <v/>
      </c>
      <c r="U231" s="211" t="s">
        <v>326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310</v>
      </c>
      <c r="H232" s="239">
        <f>Spielplan!$J157</f>
        <v>0</v>
      </c>
      <c r="I232" s="240">
        <f>Spielplan!$L157</f>
        <v>0</v>
      </c>
      <c r="J232" s="241" t="str">
        <f>IF(Spielplan!$M157="","",Spielplan!$M157)</f>
        <v/>
      </c>
      <c r="K232" s="242" t="str">
        <f>IF(Spielplan!$O157="","",Spielplan!$O157)</f>
        <v/>
      </c>
      <c r="U232" s="211" t="s">
        <v>327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311</v>
      </c>
      <c r="H233" s="239">
        <f>Spielplan!$J158</f>
        <v>0</v>
      </c>
      <c r="I233" s="240">
        <f>Spielplan!$L158</f>
        <v>0</v>
      </c>
      <c r="J233" s="241" t="str">
        <f>IF(Spielplan!$M158="","",Spielplan!$M158)</f>
        <v/>
      </c>
      <c r="K233" s="242" t="str">
        <f>IF(Spielplan!$O158="","",Spielplan!$O158)</f>
        <v/>
      </c>
      <c r="U233" s="211" t="s">
        <v>328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312</v>
      </c>
      <c r="H234" s="239">
        <f>Spielplan!$J159</f>
        <v>0</v>
      </c>
      <c r="I234" s="240">
        <f>Spielplan!$L159</f>
        <v>0</v>
      </c>
      <c r="J234" s="241" t="str">
        <f>IF(Spielplan!$M159="","",Spielplan!$M159)</f>
        <v/>
      </c>
      <c r="K234" s="242" t="str">
        <f>IF(Spielplan!$O159="","",Spielplan!$O159)</f>
        <v/>
      </c>
      <c r="U234" s="211" t="s">
        <v>329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313</v>
      </c>
      <c r="H235" s="239">
        <f>Spielplan!$J160</f>
        <v>0</v>
      </c>
      <c r="I235" s="240">
        <f>Spielplan!$L160</f>
        <v>0</v>
      </c>
      <c r="J235" s="241" t="str">
        <f>IF(Spielplan!$M160="","",Spielplan!$M160)</f>
        <v/>
      </c>
      <c r="K235" s="242" t="str">
        <f>IF(Spielplan!$O160="","",Spielplan!$O160)</f>
        <v/>
      </c>
      <c r="U235" s="211" t="s">
        <v>330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314</v>
      </c>
      <c r="H236" s="239">
        <f>Spielplan!$J161</f>
        <v>0</v>
      </c>
      <c r="I236" s="240">
        <f>Spielplan!$L161</f>
        <v>0</v>
      </c>
      <c r="J236" s="241" t="str">
        <f>IF(Spielplan!$M161="","",Spielplan!$M161)</f>
        <v/>
      </c>
      <c r="K236" s="242" t="str">
        <f>IF(Spielplan!$O161="","",Spielplan!$O161)</f>
        <v/>
      </c>
      <c r="U236" s="211" t="s">
        <v>331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315</v>
      </c>
      <c r="H237" s="239">
        <f>Spielplan!$J162</f>
        <v>0</v>
      </c>
      <c r="I237" s="240">
        <f>Spielplan!$L162</f>
        <v>0</v>
      </c>
      <c r="J237" s="241" t="str">
        <f>IF(Spielplan!$M162="","",Spielplan!$M162)</f>
        <v/>
      </c>
      <c r="K237" s="242" t="str">
        <f>IF(Spielplan!$O162="","",Spielplan!$O162)</f>
        <v/>
      </c>
      <c r="U237" s="211" t="s">
        <v>332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316</v>
      </c>
      <c r="H238" s="239">
        <f>Spielplan!$J163</f>
        <v>0</v>
      </c>
      <c r="I238" s="240">
        <f>Spielplan!$L163</f>
        <v>0</v>
      </c>
      <c r="J238" s="241" t="str">
        <f>IF(Spielplan!$M163="","",Spielplan!$M163)</f>
        <v/>
      </c>
      <c r="K238" s="242" t="str">
        <f>IF(Spielplan!$O163="","",Spielplan!$O163)</f>
        <v/>
      </c>
      <c r="U238" s="211" t="s">
        <v>333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317</v>
      </c>
      <c r="H239" s="239">
        <f>Spielplan!$J164</f>
        <v>0</v>
      </c>
      <c r="I239" s="240">
        <f>Spielplan!$L164</f>
        <v>0</v>
      </c>
      <c r="J239" s="241" t="str">
        <f>IF(Spielplan!$M164="","",Spielplan!$M164)</f>
        <v/>
      </c>
      <c r="K239" s="242" t="str">
        <f>IF(Spielplan!$O164="","",Spielplan!$O164)</f>
        <v/>
      </c>
      <c r="U239" s="211" t="s">
        <v>334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318</v>
      </c>
      <c r="H240" s="239">
        <f>Spielplan!$J165</f>
        <v>0</v>
      </c>
      <c r="I240" s="240">
        <f>Spielplan!$L165</f>
        <v>0</v>
      </c>
      <c r="J240" s="241" t="str">
        <f>IF(Spielplan!$M165="","",Spielplan!$M165)</f>
        <v/>
      </c>
      <c r="K240" s="242" t="str">
        <f>IF(Spielplan!$O165="","",Spielplan!$O165)</f>
        <v/>
      </c>
      <c r="U240" s="211" t="s">
        <v>335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319</v>
      </c>
      <c r="H241" s="239">
        <f>Spielplan!$J166</f>
        <v>0</v>
      </c>
      <c r="I241" s="240">
        <f>Spielplan!$L166</f>
        <v>0</v>
      </c>
      <c r="J241" s="241" t="str">
        <f>IF(Spielplan!$M166="","",Spielplan!$M166)</f>
        <v/>
      </c>
      <c r="K241" s="242" t="str">
        <f>IF(Spielplan!$O166="","",Spielplan!$O166)</f>
        <v/>
      </c>
      <c r="U241" s="211" t="s">
        <v>336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320</v>
      </c>
      <c r="H242" s="239">
        <f>Spielplan!$J167</f>
        <v>0</v>
      </c>
      <c r="I242" s="240">
        <f>Spielplan!$L167</f>
        <v>0</v>
      </c>
      <c r="J242" s="241" t="str">
        <f>IF(Spielplan!$M167="","",Spielplan!$M167)</f>
        <v/>
      </c>
      <c r="K242" s="242" t="str">
        <f>IF(Spielplan!$O167="","",Spielplan!$O167)</f>
        <v/>
      </c>
      <c r="U242" s="211" t="s">
        <v>337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321</v>
      </c>
      <c r="H243" s="239">
        <f>Spielplan!$J168</f>
        <v>0</v>
      </c>
      <c r="I243" s="240">
        <f>Spielplan!$L168</f>
        <v>0</v>
      </c>
      <c r="J243" s="241" t="str">
        <f>IF(Spielplan!$M168="","",Spielplan!$M168)</f>
        <v/>
      </c>
      <c r="K243" s="242" t="str">
        <f>IF(Spielplan!$O168="","",Spielplan!$O168)</f>
        <v/>
      </c>
      <c r="U243" s="211" t="s">
        <v>338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322</v>
      </c>
      <c r="H244" s="239">
        <f>Spielplan!$J169</f>
        <v>0</v>
      </c>
      <c r="I244" s="240">
        <f>Spielplan!$L169</f>
        <v>0</v>
      </c>
      <c r="J244" s="241" t="str">
        <f>IF(Spielplan!$M169="","",Spielplan!$M169)</f>
        <v/>
      </c>
      <c r="K244" s="242" t="str">
        <f>IF(Spielplan!$O169="","",Spielplan!$O169)</f>
        <v/>
      </c>
      <c r="U244" s="211" t="s">
        <v>339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323</v>
      </c>
      <c r="H245" s="239">
        <f>Spielplan!$J170</f>
        <v>0</v>
      </c>
      <c r="I245" s="240">
        <f>Spielplan!$L170</f>
        <v>0</v>
      </c>
      <c r="J245" s="241" t="str">
        <f>IF(Spielplan!$M170="","",Spielplan!$M170)</f>
        <v/>
      </c>
      <c r="K245" s="242" t="str">
        <f>IF(Spielplan!$O170="","",Spielplan!$O170)</f>
        <v/>
      </c>
      <c r="U245" s="211" t="s">
        <v>340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324</v>
      </c>
      <c r="H246" s="239">
        <f>Spielplan!$J171</f>
        <v>0</v>
      </c>
      <c r="I246" s="240">
        <f>Spielplan!$L171</f>
        <v>0</v>
      </c>
      <c r="J246" s="241" t="str">
        <f>IF(Spielplan!$M171="","",Spielplan!$M171)</f>
        <v/>
      </c>
      <c r="K246" s="242" t="str">
        <f>IF(Spielplan!$O171="","",Spielplan!$O171)</f>
        <v/>
      </c>
      <c r="U246" s="211" t="s">
        <v>341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325</v>
      </c>
      <c r="H247" s="239">
        <f>Spielplan!$J172</f>
        <v>0</v>
      </c>
      <c r="I247" s="240">
        <f>Spielplan!$L172</f>
        <v>0</v>
      </c>
      <c r="J247" s="241" t="str">
        <f>IF(Spielplan!$M172="","",Spielplan!$M172)</f>
        <v/>
      </c>
      <c r="K247" s="242" t="str">
        <f>IF(Spielplan!$O172="","",Spielplan!$O172)</f>
        <v/>
      </c>
      <c r="U247" s="211" t="s">
        <v>342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326</v>
      </c>
      <c r="H248" s="239">
        <f>Spielplan!$J173</f>
        <v>0</v>
      </c>
      <c r="I248" s="240">
        <f>Spielplan!$L173</f>
        <v>0</v>
      </c>
      <c r="J248" s="241" t="str">
        <f>IF(Spielplan!$M173="","",Spielplan!$M173)</f>
        <v/>
      </c>
      <c r="K248" s="242" t="str">
        <f>IF(Spielplan!$O173="","",Spielplan!$O173)</f>
        <v/>
      </c>
      <c r="U248" s="211" t="s">
        <v>343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327</v>
      </c>
      <c r="H249" s="239">
        <f>Spielplan!$J174</f>
        <v>0</v>
      </c>
      <c r="I249" s="240">
        <f>Spielplan!$L174</f>
        <v>0</v>
      </c>
      <c r="J249" s="241" t="str">
        <f>IF(Spielplan!$M174="","",Spielplan!$M174)</f>
        <v/>
      </c>
      <c r="K249" s="242" t="str">
        <f>IF(Spielplan!$O174="","",Spielplan!$O174)</f>
        <v/>
      </c>
      <c r="U249" s="211" t="s">
        <v>344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328</v>
      </c>
      <c r="H250" s="239">
        <f>Spielplan!$J175</f>
        <v>0</v>
      </c>
      <c r="I250" s="240">
        <f>Spielplan!$L175</f>
        <v>0</v>
      </c>
      <c r="J250" s="241" t="str">
        <f>IF(Spielplan!$M175="","",Spielplan!$M175)</f>
        <v/>
      </c>
      <c r="K250" s="242" t="str">
        <f>IF(Spielplan!$O175="","",Spielplan!$O175)</f>
        <v/>
      </c>
      <c r="U250" s="211" t="s">
        <v>345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329</v>
      </c>
      <c r="H251" s="239">
        <f>Spielplan!$J176</f>
        <v>0</v>
      </c>
      <c r="I251" s="240">
        <f>Spielplan!$L176</f>
        <v>0</v>
      </c>
      <c r="J251" s="241" t="str">
        <f>IF(Spielplan!$M176="","",Spielplan!$M176)</f>
        <v/>
      </c>
      <c r="K251" s="242" t="str">
        <f>IF(Spielplan!$O176="","",Spielplan!$O176)</f>
        <v/>
      </c>
      <c r="U251" s="211" t="s">
        <v>346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330</v>
      </c>
      <c r="H252" s="239">
        <f>Spielplan!$J177</f>
        <v>0</v>
      </c>
      <c r="I252" s="240">
        <f>Spielplan!$L177</f>
        <v>0</v>
      </c>
      <c r="J252" s="241" t="str">
        <f>IF(Spielplan!$M177="","",Spielplan!$M177)</f>
        <v/>
      </c>
      <c r="K252" s="242" t="str">
        <f>IF(Spielplan!$O177="","",Spielplan!$O177)</f>
        <v/>
      </c>
      <c r="U252" s="211" t="s">
        <v>347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331</v>
      </c>
      <c r="H253" s="239">
        <f>Spielplan!$J178</f>
        <v>0</v>
      </c>
      <c r="I253" s="240">
        <f>Spielplan!$L178</f>
        <v>0</v>
      </c>
      <c r="J253" s="241" t="str">
        <f>IF(Spielplan!$M178="","",Spielplan!$M178)</f>
        <v/>
      </c>
      <c r="K253" s="242" t="str">
        <f>IF(Spielplan!$O178="","",Spielplan!$O178)</f>
        <v/>
      </c>
      <c r="U253" s="211" t="s">
        <v>348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332</v>
      </c>
      <c r="H254" s="239">
        <f>Spielplan!$J179</f>
        <v>0</v>
      </c>
      <c r="I254" s="240">
        <f>Spielplan!$L179</f>
        <v>0</v>
      </c>
      <c r="J254" s="241" t="str">
        <f>IF(Spielplan!$M179="","",Spielplan!$M179)</f>
        <v/>
      </c>
      <c r="K254" s="242" t="str">
        <f>IF(Spielplan!$O179="","",Spielplan!$O179)</f>
        <v/>
      </c>
      <c r="U254" s="211" t="s">
        <v>349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333</v>
      </c>
      <c r="H255" s="239">
        <f>Spielplan!$J180</f>
        <v>0</v>
      </c>
      <c r="I255" s="240">
        <f>Spielplan!$L180</f>
        <v>0</v>
      </c>
      <c r="J255" s="241" t="str">
        <f>IF(Spielplan!$M180="","",Spielplan!$M180)</f>
        <v/>
      </c>
      <c r="K255" s="242" t="str">
        <f>IF(Spielplan!$O180="","",Spielplan!$O180)</f>
        <v/>
      </c>
      <c r="U255" s="211" t="s">
        <v>350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334</v>
      </c>
      <c r="H256" s="239">
        <f>Spielplan!$J181</f>
        <v>0</v>
      </c>
      <c r="I256" s="240">
        <f>Spielplan!$L181</f>
        <v>0</v>
      </c>
      <c r="J256" s="241" t="str">
        <f>IF(Spielplan!$M181="","",Spielplan!$M181)</f>
        <v/>
      </c>
      <c r="K256" s="242" t="str">
        <f>IF(Spielplan!$O181="","",Spielplan!$O181)</f>
        <v/>
      </c>
      <c r="U256" s="211" t="s">
        <v>351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335</v>
      </c>
      <c r="H257" s="239">
        <f>Spielplan!$J182</f>
        <v>0</v>
      </c>
      <c r="I257" s="240">
        <f>Spielplan!$L182</f>
        <v>0</v>
      </c>
      <c r="J257" s="241" t="str">
        <f>IF(Spielplan!$M182="","",Spielplan!$M182)</f>
        <v/>
      </c>
      <c r="K257" s="242" t="str">
        <f>IF(Spielplan!$O182="","",Spielplan!$O182)</f>
        <v/>
      </c>
      <c r="U257" s="211" t="s">
        <v>352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336</v>
      </c>
      <c r="H258" s="239">
        <f>Spielplan!$J183</f>
        <v>0</v>
      </c>
      <c r="I258" s="240">
        <f>Spielplan!$L183</f>
        <v>0</v>
      </c>
      <c r="J258" s="241" t="str">
        <f>IF(Spielplan!$M183="","",Spielplan!$M183)</f>
        <v/>
      </c>
      <c r="K258" s="242" t="str">
        <f>IF(Spielplan!$O183="","",Spielplan!$O183)</f>
        <v/>
      </c>
      <c r="U258" s="211" t="s">
        <v>353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337</v>
      </c>
      <c r="H259" s="239">
        <f>Spielplan!$J184</f>
        <v>0</v>
      </c>
      <c r="I259" s="240">
        <f>Spielplan!$L184</f>
        <v>0</v>
      </c>
      <c r="J259" s="241" t="str">
        <f>IF(Spielplan!$M184="","",Spielplan!$M184)</f>
        <v/>
      </c>
      <c r="K259" s="242" t="str">
        <f>IF(Spielplan!$O184="","",Spielplan!$O184)</f>
        <v/>
      </c>
      <c r="U259" s="211" t="s">
        <v>354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338</v>
      </c>
      <c r="H260" s="239">
        <f>Spielplan!$J185</f>
        <v>0</v>
      </c>
      <c r="I260" s="240">
        <f>Spielplan!$L185</f>
        <v>0</v>
      </c>
      <c r="J260" s="241" t="str">
        <f>IF(Spielplan!$M185="","",Spielplan!$M185)</f>
        <v/>
      </c>
      <c r="K260" s="242" t="str">
        <f>IF(Spielplan!$O185="","",Spielplan!$O185)</f>
        <v/>
      </c>
      <c r="U260" s="211" t="s">
        <v>355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339</v>
      </c>
      <c r="H261" s="239">
        <f>Spielplan!$J186</f>
        <v>0</v>
      </c>
      <c r="I261" s="240">
        <f>Spielplan!$L186</f>
        <v>0</v>
      </c>
      <c r="J261" s="241" t="str">
        <f>IF(Spielplan!$M186="","",Spielplan!$M186)</f>
        <v/>
      </c>
      <c r="K261" s="242" t="str">
        <f>IF(Spielplan!$O186="","",Spielplan!$O186)</f>
        <v/>
      </c>
      <c r="U261" s="211" t="s">
        <v>356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340</v>
      </c>
      <c r="H262" s="239">
        <f>Spielplan!$J187</f>
        <v>0</v>
      </c>
      <c r="I262" s="240">
        <f>Spielplan!$L187</f>
        <v>0</v>
      </c>
      <c r="J262" s="241" t="str">
        <f>IF(Spielplan!$M187="","",Spielplan!$M187)</f>
        <v/>
      </c>
      <c r="K262" s="242" t="str">
        <f>IF(Spielplan!$O187="","",Spielplan!$O187)</f>
        <v/>
      </c>
      <c r="U262" s="211" t="s">
        <v>357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341</v>
      </c>
      <c r="H263" s="239">
        <f>Spielplan!$J188</f>
        <v>0</v>
      </c>
      <c r="I263" s="240">
        <f>Spielplan!$L188</f>
        <v>0</v>
      </c>
      <c r="J263" s="241" t="str">
        <f>IF(Spielplan!$M188="","",Spielplan!$M188)</f>
        <v/>
      </c>
      <c r="K263" s="242" t="str">
        <f>IF(Spielplan!$O188="","",Spielplan!$O188)</f>
        <v/>
      </c>
      <c r="U263" s="211" t="s">
        <v>358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342</v>
      </c>
      <c r="H264" s="239">
        <f>Spielplan!$J189</f>
        <v>0</v>
      </c>
      <c r="I264" s="240">
        <f>Spielplan!$L189</f>
        <v>0</v>
      </c>
      <c r="J264" s="241" t="str">
        <f>IF(Spielplan!$M189="","",Spielplan!$M189)</f>
        <v/>
      </c>
      <c r="K264" s="242" t="str">
        <f>IF(Spielplan!$O189="","",Spielplan!$O189)</f>
        <v/>
      </c>
      <c r="U264" s="211" t="s">
        <v>359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343</v>
      </c>
      <c r="H265" s="239">
        <f>Spielplan!$J190</f>
        <v>0</v>
      </c>
      <c r="I265" s="240">
        <f>Spielplan!$L190</f>
        <v>0</v>
      </c>
      <c r="J265" s="241" t="str">
        <f>IF(Spielplan!$M190="","",Spielplan!$M190)</f>
        <v/>
      </c>
      <c r="K265" s="242" t="str">
        <f>IF(Spielplan!$O190="","",Spielplan!$O190)</f>
        <v/>
      </c>
      <c r="U265" s="211" t="s">
        <v>360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344</v>
      </c>
      <c r="H266" s="239">
        <f>Spielplan!$J191</f>
        <v>0</v>
      </c>
      <c r="I266" s="240">
        <f>Spielplan!$L191</f>
        <v>0</v>
      </c>
      <c r="J266" s="241" t="str">
        <f>IF(Spielplan!$M191="","",Spielplan!$M191)</f>
        <v/>
      </c>
      <c r="K266" s="242" t="str">
        <f>IF(Spielplan!$O191="","",Spielplan!$O191)</f>
        <v/>
      </c>
      <c r="U266" s="211" t="s">
        <v>361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345</v>
      </c>
      <c r="H267" s="239">
        <f>Spielplan!$J192</f>
        <v>0</v>
      </c>
      <c r="I267" s="240">
        <f>Spielplan!$L192</f>
        <v>0</v>
      </c>
      <c r="J267" s="241" t="str">
        <f>IF(Spielplan!$M192="","",Spielplan!$M192)</f>
        <v/>
      </c>
      <c r="K267" s="242" t="str">
        <f>IF(Spielplan!$O192="","",Spielplan!$O192)</f>
        <v/>
      </c>
      <c r="U267" s="211" t="s">
        <v>362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346</v>
      </c>
      <c r="H268" s="239">
        <f>Spielplan!$J193</f>
        <v>0</v>
      </c>
      <c r="I268" s="240">
        <f>Spielplan!$L193</f>
        <v>0</v>
      </c>
      <c r="J268" s="241" t="str">
        <f>IF(Spielplan!$M193="","",Spielplan!$M193)</f>
        <v/>
      </c>
      <c r="K268" s="242" t="str">
        <f>IF(Spielplan!$O193="","",Spielplan!$O193)</f>
        <v/>
      </c>
      <c r="U268" s="211" t="s">
        <v>363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347</v>
      </c>
      <c r="H269" s="239">
        <f>Spielplan!$J194</f>
        <v>0</v>
      </c>
      <c r="I269" s="240">
        <f>Spielplan!$L194</f>
        <v>0</v>
      </c>
      <c r="J269" s="241" t="str">
        <f>IF(Spielplan!$M194="","",Spielplan!$M194)</f>
        <v/>
      </c>
      <c r="K269" s="242" t="str">
        <f>IF(Spielplan!$O194="","",Spielplan!$O194)</f>
        <v/>
      </c>
      <c r="U269" s="211" t="s">
        <v>364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348</v>
      </c>
      <c r="H270" s="239">
        <f>Spielplan!$J195</f>
        <v>0</v>
      </c>
      <c r="I270" s="240">
        <f>Spielplan!$L195</f>
        <v>0</v>
      </c>
      <c r="J270" s="241" t="str">
        <f>IF(Spielplan!$M195="","",Spielplan!$M195)</f>
        <v/>
      </c>
      <c r="K270" s="242" t="str">
        <f>IF(Spielplan!$O195="","",Spielplan!$O195)</f>
        <v/>
      </c>
      <c r="U270" s="211" t="s">
        <v>365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349</v>
      </c>
      <c r="H271" s="239">
        <f>Spielplan!$J196</f>
        <v>0</v>
      </c>
      <c r="I271" s="240">
        <f>Spielplan!$L196</f>
        <v>0</v>
      </c>
      <c r="J271" s="241" t="str">
        <f>IF(Spielplan!$M196="","",Spielplan!$M196)</f>
        <v/>
      </c>
      <c r="K271" s="242" t="str">
        <f>IF(Spielplan!$O196="","",Spielplan!$O196)</f>
        <v/>
      </c>
      <c r="U271" s="211" t="s">
        <v>366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350</v>
      </c>
      <c r="H272" s="239">
        <f>Spielplan!$J197</f>
        <v>0</v>
      </c>
      <c r="I272" s="240">
        <f>Spielplan!$L197</f>
        <v>0</v>
      </c>
      <c r="J272" s="241" t="str">
        <f>IF(Spielplan!$M197="","",Spielplan!$M197)</f>
        <v/>
      </c>
      <c r="K272" s="242" t="str">
        <f>IF(Spielplan!$O197="","",Spielplan!$O197)</f>
        <v/>
      </c>
      <c r="U272" s="211" t="s">
        <v>367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351</v>
      </c>
      <c r="H273" s="239">
        <f>Spielplan!$J198</f>
        <v>0</v>
      </c>
      <c r="I273" s="240">
        <f>Spielplan!$L198</f>
        <v>0</v>
      </c>
      <c r="J273" s="241" t="str">
        <f>IF(Spielplan!$M198="","",Spielplan!$M198)</f>
        <v/>
      </c>
      <c r="K273" s="242" t="str">
        <f>IF(Spielplan!$O198="","",Spielplan!$O198)</f>
        <v/>
      </c>
      <c r="U273" s="211" t="s">
        <v>368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352</v>
      </c>
      <c r="H274" s="239">
        <f>Spielplan!$J199</f>
        <v>0</v>
      </c>
      <c r="I274" s="240">
        <f>Spielplan!$L199</f>
        <v>0</v>
      </c>
      <c r="J274" s="241" t="str">
        <f>IF(Spielplan!$M199="","",Spielplan!$M199)</f>
        <v/>
      </c>
      <c r="K274" s="242" t="str">
        <f>IF(Spielplan!$O199="","",Spielplan!$O199)</f>
        <v/>
      </c>
      <c r="U274" s="211" t="s">
        <v>369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353</v>
      </c>
      <c r="H275" s="239">
        <f>Spielplan!$J200</f>
        <v>0</v>
      </c>
      <c r="I275" s="240">
        <f>Spielplan!$L200</f>
        <v>0</v>
      </c>
      <c r="J275" s="241" t="str">
        <f>IF(Spielplan!$M200="","",Spielplan!$M200)</f>
        <v/>
      </c>
      <c r="K275" s="242" t="str">
        <f>IF(Spielplan!$O200="","",Spielplan!$O200)</f>
        <v/>
      </c>
      <c r="U275" s="211" t="s">
        <v>370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354</v>
      </c>
      <c r="H276" s="239">
        <f>Spielplan!$J201</f>
        <v>0</v>
      </c>
      <c r="I276" s="240">
        <f>Spielplan!$L201</f>
        <v>0</v>
      </c>
      <c r="J276" s="241" t="str">
        <f>IF(Spielplan!$M201="","",Spielplan!$M201)</f>
        <v/>
      </c>
      <c r="K276" s="242" t="str">
        <f>IF(Spielplan!$O201="","",Spielplan!$O201)</f>
        <v/>
      </c>
      <c r="U276" s="211" t="s">
        <v>371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355</v>
      </c>
      <c r="H277" s="239">
        <f>Spielplan!$J202</f>
        <v>0</v>
      </c>
      <c r="I277" s="240">
        <f>Spielplan!$L202</f>
        <v>0</v>
      </c>
      <c r="J277" s="241" t="str">
        <f>IF(Spielplan!$M202="","",Spielplan!$M202)</f>
        <v/>
      </c>
      <c r="K277" s="242" t="str">
        <f>IF(Spielplan!$O202="","",Spielplan!$O202)</f>
        <v/>
      </c>
      <c r="U277" s="211" t="s">
        <v>372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356</v>
      </c>
      <c r="H278" s="239">
        <f>Spielplan!$J203</f>
        <v>0</v>
      </c>
      <c r="I278" s="240">
        <f>Spielplan!$L203</f>
        <v>0</v>
      </c>
      <c r="J278" s="241" t="str">
        <f>IF(Spielplan!$M203="","",Spielplan!$M203)</f>
        <v/>
      </c>
      <c r="K278" s="242" t="str">
        <f>IF(Spielplan!$O203="","",Spielplan!$O203)</f>
        <v/>
      </c>
      <c r="U278" s="211" t="s">
        <v>373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357</v>
      </c>
      <c r="H279" s="239">
        <f>Spielplan!$J204</f>
        <v>0</v>
      </c>
      <c r="I279" s="240">
        <f>Spielplan!$L204</f>
        <v>0</v>
      </c>
      <c r="J279" s="241" t="str">
        <f>IF(Spielplan!$M204="","",Spielplan!$M204)</f>
        <v/>
      </c>
      <c r="K279" s="242" t="str">
        <f>IF(Spielplan!$O204="","",Spielplan!$O204)</f>
        <v/>
      </c>
      <c r="U279" s="211" t="s">
        <v>374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358</v>
      </c>
      <c r="H280" s="239">
        <f>Spielplan!$J205</f>
        <v>0</v>
      </c>
      <c r="I280" s="240">
        <f>Spielplan!$L205</f>
        <v>0</v>
      </c>
      <c r="J280" s="241" t="str">
        <f>IF(Spielplan!$M205="","",Spielplan!$M205)</f>
        <v/>
      </c>
      <c r="K280" s="242" t="str">
        <f>IF(Spielplan!$O205="","",Spielplan!$O205)</f>
        <v/>
      </c>
      <c r="U280" s="211" t="s">
        <v>375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359</v>
      </c>
      <c r="H281" s="239">
        <f>Spielplan!$J206</f>
        <v>0</v>
      </c>
      <c r="I281" s="240">
        <f>Spielplan!$L206</f>
        <v>0</v>
      </c>
      <c r="J281" s="241" t="str">
        <f>IF(Spielplan!$M206="","",Spielplan!$M206)</f>
        <v/>
      </c>
      <c r="K281" s="242" t="str">
        <f>IF(Spielplan!$O206="","",Spielplan!$O206)</f>
        <v/>
      </c>
      <c r="U281" s="211" t="s">
        <v>376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360</v>
      </c>
      <c r="H282" s="239">
        <f>Spielplan!$J207</f>
        <v>0</v>
      </c>
      <c r="I282" s="240">
        <f>Spielplan!$L207</f>
        <v>0</v>
      </c>
      <c r="J282" s="241" t="str">
        <f>IF(Spielplan!$M207="","",Spielplan!$M207)</f>
        <v/>
      </c>
      <c r="K282" s="242" t="str">
        <f>IF(Spielplan!$O207="","",Spielplan!$O207)</f>
        <v/>
      </c>
      <c r="U282" s="211" t="s">
        <v>377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361</v>
      </c>
      <c r="H283" s="239">
        <f>Spielplan!$J208</f>
        <v>0</v>
      </c>
      <c r="I283" s="240">
        <f>Spielplan!$L208</f>
        <v>0</v>
      </c>
      <c r="J283" s="241" t="str">
        <f>IF(Spielplan!$M208="","",Spielplan!$M208)</f>
        <v/>
      </c>
      <c r="K283" s="242" t="str">
        <f>IF(Spielplan!$O208="","",Spielplan!$O208)</f>
        <v/>
      </c>
      <c r="U283" s="211" t="s">
        <v>378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362</v>
      </c>
      <c r="H284" s="239">
        <f>Spielplan!$J209</f>
        <v>0</v>
      </c>
      <c r="I284" s="240">
        <f>Spielplan!$L209</f>
        <v>0</v>
      </c>
      <c r="J284" s="241" t="str">
        <f>IF(Spielplan!$M209="","",Spielplan!$M209)</f>
        <v/>
      </c>
      <c r="K284" s="242" t="str">
        <f>IF(Spielplan!$O209="","",Spielplan!$O209)</f>
        <v/>
      </c>
      <c r="U284" s="211" t="s">
        <v>379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363</v>
      </c>
      <c r="H285" s="239">
        <f>Spielplan!$J210</f>
        <v>0</v>
      </c>
      <c r="I285" s="240">
        <f>Spielplan!$L210</f>
        <v>0</v>
      </c>
      <c r="J285" s="241" t="str">
        <f>IF(Spielplan!$M210="","",Spielplan!$M210)</f>
        <v/>
      </c>
      <c r="K285" s="242" t="str">
        <f>IF(Spielplan!$O210="","",Spielplan!$O210)</f>
        <v/>
      </c>
      <c r="U285" s="211" t="s">
        <v>380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364</v>
      </c>
      <c r="H286" s="239">
        <f>Spielplan!$J211</f>
        <v>0</v>
      </c>
      <c r="I286" s="240">
        <f>Spielplan!$L211</f>
        <v>0</v>
      </c>
      <c r="J286" s="241" t="str">
        <f>IF(Spielplan!$M211="","",Spielplan!$M211)</f>
        <v/>
      </c>
      <c r="K286" s="242" t="str">
        <f>IF(Spielplan!$O211="","",Spielplan!$O211)</f>
        <v/>
      </c>
      <c r="U286" s="211" t="s">
        <v>381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365</v>
      </c>
      <c r="H287" s="239">
        <f>Spielplan!$J212</f>
        <v>0</v>
      </c>
      <c r="I287" s="240">
        <f>Spielplan!$L212</f>
        <v>0</v>
      </c>
      <c r="J287" s="241" t="str">
        <f>IF(Spielplan!$M212="","",Spielplan!$M212)</f>
        <v/>
      </c>
      <c r="K287" s="242" t="str">
        <f>IF(Spielplan!$O212="","",Spielplan!$O212)</f>
        <v/>
      </c>
      <c r="U287" s="211" t="s">
        <v>382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366</v>
      </c>
      <c r="H288" s="239">
        <f>Spielplan!$J213</f>
        <v>0</v>
      </c>
      <c r="I288" s="240">
        <f>Spielplan!$L213</f>
        <v>0</v>
      </c>
      <c r="J288" s="241" t="str">
        <f>IF(Spielplan!$M213="","",Spielplan!$M213)</f>
        <v/>
      </c>
      <c r="K288" s="242" t="str">
        <f>IF(Spielplan!$O213="","",Spielplan!$O213)</f>
        <v/>
      </c>
      <c r="U288" s="211" t="s">
        <v>383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367</v>
      </c>
      <c r="H289" s="239">
        <f>Spielplan!$J214</f>
        <v>0</v>
      </c>
      <c r="I289" s="240">
        <f>Spielplan!$L214</f>
        <v>0</v>
      </c>
      <c r="J289" s="241" t="str">
        <f>IF(Spielplan!$M214="","",Spielplan!$M214)</f>
        <v/>
      </c>
      <c r="K289" s="242" t="str">
        <f>IF(Spielplan!$O214="","",Spielplan!$O214)</f>
        <v/>
      </c>
      <c r="U289" s="211" t="s">
        <v>384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368</v>
      </c>
      <c r="H290" s="239">
        <f>Spielplan!$J215</f>
        <v>0</v>
      </c>
      <c r="I290" s="240">
        <f>Spielplan!$L215</f>
        <v>0</v>
      </c>
      <c r="J290" s="241" t="str">
        <f>IF(Spielplan!$M215="","",Spielplan!$M215)</f>
        <v/>
      </c>
      <c r="K290" s="242" t="str">
        <f>IF(Spielplan!$O215="","",Spielplan!$O215)</f>
        <v/>
      </c>
      <c r="U290" s="211" t="s">
        <v>385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369</v>
      </c>
      <c r="H291" s="239">
        <f>Spielplan!$J216</f>
        <v>0</v>
      </c>
      <c r="I291" s="240">
        <f>Spielplan!$L216</f>
        <v>0</v>
      </c>
      <c r="J291" s="241" t="str">
        <f>IF(Spielplan!$M216="","",Spielplan!$M216)</f>
        <v/>
      </c>
      <c r="K291" s="242" t="str">
        <f>IF(Spielplan!$O216="","",Spielplan!$O216)</f>
        <v/>
      </c>
      <c r="U291" s="211" t="s">
        <v>386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370</v>
      </c>
      <c r="H292" s="239">
        <f>Spielplan!$J217</f>
        <v>0</v>
      </c>
      <c r="I292" s="240">
        <f>Spielplan!$L217</f>
        <v>0</v>
      </c>
      <c r="J292" s="241" t="str">
        <f>IF(Spielplan!$M217="","",Spielplan!$M217)</f>
        <v/>
      </c>
      <c r="K292" s="242" t="str">
        <f>IF(Spielplan!$O217="","",Spielplan!$O217)</f>
        <v/>
      </c>
      <c r="U292" s="211" t="s">
        <v>387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371</v>
      </c>
      <c r="H293" s="239">
        <f>Spielplan!$J218</f>
        <v>0</v>
      </c>
      <c r="I293" s="240">
        <f>Spielplan!$L218</f>
        <v>0</v>
      </c>
      <c r="J293" s="241" t="str">
        <f>IF(Spielplan!$M218="","",Spielplan!$M218)</f>
        <v/>
      </c>
      <c r="K293" s="242" t="str">
        <f>IF(Spielplan!$O218="","",Spielplan!$O218)</f>
        <v/>
      </c>
      <c r="U293" s="211" t="s">
        <v>388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372</v>
      </c>
      <c r="H294" s="239">
        <f>Spielplan!$J219</f>
        <v>0</v>
      </c>
      <c r="I294" s="240">
        <f>Spielplan!$L219</f>
        <v>0</v>
      </c>
      <c r="J294" s="241" t="str">
        <f>IF(Spielplan!$M219="","",Spielplan!$M219)</f>
        <v/>
      </c>
      <c r="K294" s="242" t="str">
        <f>IF(Spielplan!$O219="","",Spielplan!$O219)</f>
        <v/>
      </c>
      <c r="U294" s="211" t="s">
        <v>389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373</v>
      </c>
      <c r="H295" s="239">
        <f>Spielplan!$J220</f>
        <v>0</v>
      </c>
      <c r="I295" s="240">
        <f>Spielplan!$L220</f>
        <v>0</v>
      </c>
      <c r="J295" s="241" t="str">
        <f>IF(Spielplan!$M220="","",Spielplan!$M220)</f>
        <v/>
      </c>
      <c r="K295" s="242" t="str">
        <f>IF(Spielplan!$O220="","",Spielplan!$O220)</f>
        <v/>
      </c>
      <c r="U295" s="211" t="s">
        <v>390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374</v>
      </c>
      <c r="H296" s="239">
        <f>Spielplan!$J221</f>
        <v>0</v>
      </c>
      <c r="I296" s="240">
        <f>Spielplan!$L221</f>
        <v>0</v>
      </c>
      <c r="J296" s="241" t="str">
        <f>IF(Spielplan!$M221="","",Spielplan!$M221)</f>
        <v/>
      </c>
      <c r="K296" s="242" t="str">
        <f>IF(Spielplan!$O221="","",Spielplan!$O221)</f>
        <v/>
      </c>
      <c r="U296" s="211" t="s">
        <v>391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375</v>
      </c>
      <c r="H297" s="239">
        <f>Spielplan!$J222</f>
        <v>0</v>
      </c>
      <c r="I297" s="240">
        <f>Spielplan!$L222</f>
        <v>0</v>
      </c>
      <c r="J297" s="241" t="str">
        <f>IF(Spielplan!$M222="","",Spielplan!$M222)</f>
        <v/>
      </c>
      <c r="K297" s="242" t="str">
        <f>IF(Spielplan!$O222="","",Spielplan!$O222)</f>
        <v/>
      </c>
      <c r="U297" s="211" t="s">
        <v>392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376</v>
      </c>
      <c r="H298" s="239">
        <f>Spielplan!$J223</f>
        <v>0</v>
      </c>
      <c r="I298" s="240">
        <f>Spielplan!$L223</f>
        <v>0</v>
      </c>
      <c r="J298" s="241" t="str">
        <f>IF(Spielplan!$M223="","",Spielplan!$M223)</f>
        <v/>
      </c>
      <c r="K298" s="242" t="str">
        <f>IF(Spielplan!$O223="","",Spielplan!$O223)</f>
        <v/>
      </c>
      <c r="U298" s="211" t="s">
        <v>393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377</v>
      </c>
      <c r="H299" s="239">
        <f>Spielplan!$J224</f>
        <v>0</v>
      </c>
      <c r="I299" s="240">
        <f>Spielplan!$L224</f>
        <v>0</v>
      </c>
      <c r="J299" s="241" t="str">
        <f>IF(Spielplan!$M224="","",Spielplan!$M224)</f>
        <v/>
      </c>
      <c r="K299" s="242" t="str">
        <f>IF(Spielplan!$O224="","",Spielplan!$O224)</f>
        <v/>
      </c>
      <c r="U299" s="211" t="s">
        <v>394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378</v>
      </c>
      <c r="H300" s="239">
        <f>Spielplan!$J225</f>
        <v>0</v>
      </c>
      <c r="I300" s="240">
        <f>Spielplan!$L225</f>
        <v>0</v>
      </c>
      <c r="J300" s="241" t="str">
        <f>IF(Spielplan!$M225="","",Spielplan!$M225)</f>
        <v/>
      </c>
      <c r="K300" s="242" t="str">
        <f>IF(Spielplan!$O225="","",Spielplan!$O225)</f>
        <v/>
      </c>
      <c r="U300" s="211" t="s">
        <v>395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379</v>
      </c>
      <c r="H301" s="239">
        <f>Spielplan!$J226</f>
        <v>0</v>
      </c>
      <c r="I301" s="240">
        <f>Spielplan!$L226</f>
        <v>0</v>
      </c>
      <c r="J301" s="241" t="str">
        <f>IF(Spielplan!$M226="","",Spielplan!$M226)</f>
        <v/>
      </c>
      <c r="K301" s="242" t="str">
        <f>IF(Spielplan!$O226="","",Spielplan!$O226)</f>
        <v/>
      </c>
      <c r="U301" s="211" t="s">
        <v>396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380</v>
      </c>
      <c r="H302" s="239">
        <f>Spielplan!$J227</f>
        <v>0</v>
      </c>
      <c r="I302" s="240">
        <f>Spielplan!$L227</f>
        <v>0</v>
      </c>
      <c r="J302" s="241" t="str">
        <f>IF(Spielplan!$M227="","",Spielplan!$M227)</f>
        <v/>
      </c>
      <c r="K302" s="242" t="str">
        <f>IF(Spielplan!$O227="","",Spielplan!$O227)</f>
        <v/>
      </c>
      <c r="U302" s="211" t="s">
        <v>397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381</v>
      </c>
      <c r="H303" s="239">
        <f>Spielplan!$J228</f>
        <v>0</v>
      </c>
      <c r="I303" s="240">
        <f>Spielplan!$L228</f>
        <v>0</v>
      </c>
      <c r="J303" s="241" t="str">
        <f>IF(Spielplan!$M228="","",Spielplan!$M228)</f>
        <v/>
      </c>
      <c r="K303" s="242" t="str">
        <f>IF(Spielplan!$O228="","",Spielplan!$O228)</f>
        <v/>
      </c>
      <c r="U303" s="211" t="s">
        <v>398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382</v>
      </c>
      <c r="H304" s="239">
        <f>Spielplan!$J229</f>
        <v>0</v>
      </c>
      <c r="I304" s="240">
        <f>Spielplan!$L229</f>
        <v>0</v>
      </c>
      <c r="J304" s="241" t="str">
        <f>IF(Spielplan!$M229="","",Spielplan!$M229)</f>
        <v/>
      </c>
      <c r="K304" s="242" t="str">
        <f>IF(Spielplan!$O229="","",Spielplan!$O229)</f>
        <v/>
      </c>
      <c r="U304" s="211" t="s">
        <v>399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383</v>
      </c>
      <c r="H305" s="239">
        <f>Spielplan!$J230</f>
        <v>0</v>
      </c>
      <c r="I305" s="240">
        <f>Spielplan!$L230</f>
        <v>0</v>
      </c>
      <c r="J305" s="241" t="str">
        <f>IF(Spielplan!$M230="","",Spielplan!$M230)</f>
        <v/>
      </c>
      <c r="K305" s="242" t="str">
        <f>IF(Spielplan!$O230="","",Spielplan!$O230)</f>
        <v/>
      </c>
      <c r="U305" s="211" t="s">
        <v>400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384</v>
      </c>
      <c r="H306" s="239">
        <f>Spielplan!$J231</f>
        <v>0</v>
      </c>
      <c r="I306" s="240">
        <f>Spielplan!$L231</f>
        <v>0</v>
      </c>
      <c r="J306" s="241" t="str">
        <f>IF(Spielplan!$M231="","",Spielplan!$M231)</f>
        <v/>
      </c>
      <c r="K306" s="242" t="str">
        <f>IF(Spielplan!$O231="","",Spielplan!$O231)</f>
        <v/>
      </c>
      <c r="U306" s="211" t="s">
        <v>401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385</v>
      </c>
      <c r="H307" s="239">
        <f>Spielplan!$J232</f>
        <v>0</v>
      </c>
      <c r="I307" s="240">
        <f>Spielplan!$L232</f>
        <v>0</v>
      </c>
      <c r="J307" s="241" t="str">
        <f>IF(Spielplan!$M232="","",Spielplan!$M232)</f>
        <v/>
      </c>
      <c r="K307" s="242" t="str">
        <f>IF(Spielplan!$O232="","",Spielplan!$O232)</f>
        <v/>
      </c>
      <c r="U307" s="211" t="s">
        <v>402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386</v>
      </c>
      <c r="H308" s="239">
        <f>Spielplan!$J233</f>
        <v>0</v>
      </c>
      <c r="I308" s="240">
        <f>Spielplan!$L233</f>
        <v>0</v>
      </c>
      <c r="J308" s="241" t="str">
        <f>IF(Spielplan!$M233="","",Spielplan!$M233)</f>
        <v/>
      </c>
      <c r="K308" s="242" t="str">
        <f>IF(Spielplan!$O233="","",Spielplan!$O233)</f>
        <v/>
      </c>
      <c r="U308" s="211" t="s">
        <v>403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387</v>
      </c>
      <c r="H309" s="239">
        <f>Spielplan!$J234</f>
        <v>0</v>
      </c>
      <c r="I309" s="240">
        <f>Spielplan!$L234</f>
        <v>0</v>
      </c>
      <c r="J309" s="241" t="str">
        <f>IF(Spielplan!$M234="","",Spielplan!$M234)</f>
        <v/>
      </c>
      <c r="K309" s="242" t="str">
        <f>IF(Spielplan!$O234="","",Spielplan!$O234)</f>
        <v/>
      </c>
      <c r="U309" s="211" t="s">
        <v>404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388</v>
      </c>
      <c r="H310" s="239">
        <f>Spielplan!$J235</f>
        <v>0</v>
      </c>
      <c r="I310" s="240">
        <f>Spielplan!$L235</f>
        <v>0</v>
      </c>
      <c r="J310" s="241" t="str">
        <f>IF(Spielplan!$M235="","",Spielplan!$M235)</f>
        <v/>
      </c>
      <c r="K310" s="242" t="str">
        <f>IF(Spielplan!$O235="","",Spielplan!$O235)</f>
        <v/>
      </c>
      <c r="U310" s="211" t="s">
        <v>405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389</v>
      </c>
      <c r="H311" s="239">
        <f>Spielplan!$J236</f>
        <v>0</v>
      </c>
      <c r="I311" s="240">
        <f>Spielplan!$L236</f>
        <v>0</v>
      </c>
      <c r="J311" s="241" t="str">
        <f>IF(Spielplan!$M236="","",Spielplan!$M236)</f>
        <v/>
      </c>
      <c r="K311" s="242" t="str">
        <f>IF(Spielplan!$O236="","",Spielplan!$O236)</f>
        <v/>
      </c>
      <c r="U311" s="211" t="s">
        <v>406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390</v>
      </c>
      <c r="H312" s="239">
        <f>Spielplan!$J237</f>
        <v>0</v>
      </c>
      <c r="I312" s="240">
        <f>Spielplan!$L237</f>
        <v>0</v>
      </c>
      <c r="J312" s="241" t="str">
        <f>IF(Spielplan!$M237="","",Spielplan!$M237)</f>
        <v/>
      </c>
      <c r="K312" s="242" t="str">
        <f>IF(Spielplan!$O237="","",Spielplan!$O237)</f>
        <v/>
      </c>
      <c r="U312" s="211" t="s">
        <v>407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391</v>
      </c>
      <c r="H313" s="239">
        <f>Spielplan!$J238</f>
        <v>0</v>
      </c>
      <c r="I313" s="240">
        <f>Spielplan!$L238</f>
        <v>0</v>
      </c>
      <c r="J313" s="241" t="str">
        <f>IF(Spielplan!$M238="","",Spielplan!$M238)</f>
        <v/>
      </c>
      <c r="K313" s="242" t="str">
        <f>IF(Spielplan!$O238="","",Spielplan!$O238)</f>
        <v/>
      </c>
      <c r="U313" s="211" t="s">
        <v>408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392</v>
      </c>
      <c r="H314" s="239">
        <f>Spielplan!$J239</f>
        <v>0</v>
      </c>
      <c r="I314" s="240">
        <f>Spielplan!$L239</f>
        <v>0</v>
      </c>
      <c r="J314" s="241" t="str">
        <f>IF(Spielplan!$M239="","",Spielplan!$M239)</f>
        <v/>
      </c>
      <c r="K314" s="242" t="str">
        <f>IF(Spielplan!$O239="","",Spielplan!$O239)</f>
        <v/>
      </c>
      <c r="U314" s="211" t="s">
        <v>409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393</v>
      </c>
      <c r="H315" s="239">
        <f>Spielplan!$J240</f>
        <v>0</v>
      </c>
      <c r="I315" s="240">
        <f>Spielplan!$L240</f>
        <v>0</v>
      </c>
      <c r="J315" s="241" t="str">
        <f>IF(Spielplan!$M240="","",Spielplan!$M240)</f>
        <v/>
      </c>
      <c r="K315" s="242" t="str">
        <f>IF(Spielplan!$O240="","",Spielplan!$O240)</f>
        <v/>
      </c>
      <c r="U315" s="211" t="s">
        <v>410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394</v>
      </c>
      <c r="H316" s="239">
        <f>Spielplan!$J241</f>
        <v>0</v>
      </c>
      <c r="I316" s="240">
        <f>Spielplan!$L241</f>
        <v>0</v>
      </c>
      <c r="J316" s="241" t="str">
        <f>IF(Spielplan!$M241="","",Spielplan!$M241)</f>
        <v/>
      </c>
      <c r="K316" s="242" t="str">
        <f>IF(Spielplan!$O241="","",Spielplan!$O241)</f>
        <v/>
      </c>
      <c r="U316" s="211" t="s">
        <v>411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395</v>
      </c>
      <c r="H317" s="239">
        <f>Spielplan!$J242</f>
        <v>0</v>
      </c>
      <c r="I317" s="240">
        <f>Spielplan!$L242</f>
        <v>0</v>
      </c>
      <c r="J317" s="241" t="str">
        <f>IF(Spielplan!$M242="","",Spielplan!$M242)</f>
        <v/>
      </c>
      <c r="K317" s="242" t="str">
        <f>IF(Spielplan!$O242="","",Spielplan!$O242)</f>
        <v/>
      </c>
      <c r="U317" s="211" t="s">
        <v>412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396</v>
      </c>
      <c r="H318" s="239">
        <f>Spielplan!$J243</f>
        <v>0</v>
      </c>
      <c r="I318" s="240">
        <f>Spielplan!$L243</f>
        <v>0</v>
      </c>
      <c r="J318" s="241" t="str">
        <f>IF(Spielplan!$M243="","",Spielplan!$M243)</f>
        <v/>
      </c>
      <c r="K318" s="242" t="str">
        <f>IF(Spielplan!$O243="","",Spielplan!$O243)</f>
        <v/>
      </c>
      <c r="U318" s="211" t="s">
        <v>413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397</v>
      </c>
      <c r="H319" s="239">
        <f>Spielplan!$J244</f>
        <v>0</v>
      </c>
      <c r="I319" s="240">
        <f>Spielplan!$L244</f>
        <v>0</v>
      </c>
      <c r="J319" s="241" t="str">
        <f>IF(Spielplan!$M244="","",Spielplan!$M244)</f>
        <v/>
      </c>
      <c r="K319" s="242" t="str">
        <f>IF(Spielplan!$O244="","",Spielplan!$O244)</f>
        <v/>
      </c>
      <c r="U319" s="211" t="s">
        <v>414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398</v>
      </c>
      <c r="H320" s="239">
        <f>Spielplan!$J245</f>
        <v>0</v>
      </c>
      <c r="I320" s="240">
        <f>Spielplan!$L245</f>
        <v>0</v>
      </c>
      <c r="J320" s="241" t="str">
        <f>IF(Spielplan!$M245="","",Spielplan!$M245)</f>
        <v/>
      </c>
      <c r="K320" s="242" t="str">
        <f>IF(Spielplan!$O245="","",Spielplan!$O245)</f>
        <v/>
      </c>
      <c r="U320" s="211" t="s">
        <v>415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399</v>
      </c>
      <c r="H321" s="239">
        <f>Spielplan!$J246</f>
        <v>0</v>
      </c>
      <c r="I321" s="240">
        <f>Spielplan!$L246</f>
        <v>0</v>
      </c>
      <c r="J321" s="241" t="str">
        <f>IF(Spielplan!$M246="","",Spielplan!$M246)</f>
        <v/>
      </c>
      <c r="K321" s="242" t="str">
        <f>IF(Spielplan!$O246="","",Spielplan!$O246)</f>
        <v/>
      </c>
      <c r="U321" s="211" t="s">
        <v>416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400</v>
      </c>
      <c r="H322" s="239">
        <f>Spielplan!$J247</f>
        <v>0</v>
      </c>
      <c r="I322" s="240">
        <f>Spielplan!$L247</f>
        <v>0</v>
      </c>
      <c r="J322" s="241" t="str">
        <f>IF(Spielplan!$M247="","",Spielplan!$M247)</f>
        <v/>
      </c>
      <c r="K322" s="242" t="str">
        <f>IF(Spielplan!$O247="","",Spielplan!$O247)</f>
        <v/>
      </c>
      <c r="U322" s="211" t="s">
        <v>417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401</v>
      </c>
      <c r="H323" s="239">
        <f>Spielplan!$J248</f>
        <v>0</v>
      </c>
      <c r="I323" s="240">
        <f>Spielplan!$L248</f>
        <v>0</v>
      </c>
      <c r="J323" s="241" t="str">
        <f>IF(Spielplan!$M248="","",Spielplan!$M248)</f>
        <v/>
      </c>
      <c r="K323" s="242" t="str">
        <f>IF(Spielplan!$O248="","",Spielplan!$O248)</f>
        <v/>
      </c>
      <c r="U323" s="211" t="s">
        <v>418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402</v>
      </c>
      <c r="H324" s="239">
        <f>Spielplan!$J249</f>
        <v>0</v>
      </c>
      <c r="I324" s="240">
        <f>Spielplan!$L249</f>
        <v>0</v>
      </c>
      <c r="J324" s="241" t="str">
        <f>IF(Spielplan!$M249="","",Spielplan!$M249)</f>
        <v/>
      </c>
      <c r="K324" s="242" t="str">
        <f>IF(Spielplan!$O249="","",Spielplan!$O249)</f>
        <v/>
      </c>
      <c r="U324" s="211" t="s">
        <v>419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403</v>
      </c>
      <c r="H325" s="239">
        <f>Spielplan!$J250</f>
        <v>0</v>
      </c>
      <c r="I325" s="240">
        <f>Spielplan!$L250</f>
        <v>0</v>
      </c>
      <c r="J325" s="241" t="str">
        <f>IF(Spielplan!$M250="","",Spielplan!$M250)</f>
        <v/>
      </c>
      <c r="K325" s="242" t="str">
        <f>IF(Spielplan!$O250="","",Spielplan!$O250)</f>
        <v/>
      </c>
      <c r="U325" s="211" t="s">
        <v>420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404</v>
      </c>
      <c r="H326" s="239">
        <f>Spielplan!$J251</f>
        <v>0</v>
      </c>
      <c r="I326" s="240">
        <f>Spielplan!$L251</f>
        <v>0</v>
      </c>
      <c r="J326" s="241" t="str">
        <f>IF(Spielplan!$M251="","",Spielplan!$M251)</f>
        <v/>
      </c>
      <c r="K326" s="242" t="str">
        <f>IF(Spielplan!$O251="","",Spielplan!$O251)</f>
        <v/>
      </c>
      <c r="U326" s="211" t="s">
        <v>421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405</v>
      </c>
      <c r="H327" s="239">
        <f>Spielplan!$J252</f>
        <v>0</v>
      </c>
      <c r="I327" s="240">
        <f>Spielplan!$L252</f>
        <v>0</v>
      </c>
      <c r="J327" s="241" t="str">
        <f>IF(Spielplan!$M252="","",Spielplan!$M252)</f>
        <v/>
      </c>
      <c r="K327" s="242" t="str">
        <f>IF(Spielplan!$O252="","",Spielplan!$O252)</f>
        <v/>
      </c>
      <c r="U327" s="211" t="s">
        <v>422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406</v>
      </c>
      <c r="H328" s="239">
        <f>Spielplan!$J253</f>
        <v>0</v>
      </c>
      <c r="I328" s="240">
        <f>Spielplan!$L253</f>
        <v>0</v>
      </c>
      <c r="J328" s="241" t="str">
        <f>IF(Spielplan!$M253="","",Spielplan!$M253)</f>
        <v/>
      </c>
      <c r="K328" s="242" t="str">
        <f>IF(Spielplan!$O253="","",Spielplan!$O253)</f>
        <v/>
      </c>
      <c r="U328" s="211" t="s">
        <v>423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407</v>
      </c>
      <c r="H329" s="239">
        <f>Spielplan!$J254</f>
        <v>0</v>
      </c>
      <c r="I329" s="240">
        <f>Spielplan!$L254</f>
        <v>0</v>
      </c>
      <c r="J329" s="241" t="str">
        <f>IF(Spielplan!$M254="","",Spielplan!$M254)</f>
        <v/>
      </c>
      <c r="K329" s="242" t="str">
        <f>IF(Spielplan!$O254="","",Spielplan!$O254)</f>
        <v/>
      </c>
      <c r="U329" s="211" t="s">
        <v>424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408</v>
      </c>
      <c r="H330" s="239">
        <f>Spielplan!$J255</f>
        <v>0</v>
      </c>
      <c r="I330" s="240">
        <f>Spielplan!$L255</f>
        <v>0</v>
      </c>
      <c r="J330" s="241" t="str">
        <f>IF(Spielplan!$M255="","",Spielplan!$M255)</f>
        <v/>
      </c>
      <c r="K330" s="242" t="str">
        <f>IF(Spielplan!$O255="","",Spielplan!$O255)</f>
        <v/>
      </c>
      <c r="U330" s="211" t="s">
        <v>425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409</v>
      </c>
      <c r="H331" s="239">
        <f>Spielplan!$J256</f>
        <v>0</v>
      </c>
      <c r="I331" s="240">
        <f>Spielplan!$L256</f>
        <v>0</v>
      </c>
      <c r="J331" s="241" t="str">
        <f>IF(Spielplan!$M256="","",Spielplan!$M256)</f>
        <v/>
      </c>
      <c r="K331" s="242" t="str">
        <f>IF(Spielplan!$O256="","",Spielplan!$O256)</f>
        <v/>
      </c>
      <c r="U331" s="211" t="s">
        <v>426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410</v>
      </c>
      <c r="H332" s="239">
        <f>Spielplan!$J257</f>
        <v>0</v>
      </c>
      <c r="I332" s="240">
        <f>Spielplan!$L257</f>
        <v>0</v>
      </c>
      <c r="J332" s="241" t="str">
        <f>IF(Spielplan!$M257="","",Spielplan!$M257)</f>
        <v/>
      </c>
      <c r="K332" s="242" t="str">
        <f>IF(Spielplan!$O257="","",Spielplan!$O257)</f>
        <v/>
      </c>
      <c r="U332" s="211" t="s">
        <v>427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411</v>
      </c>
      <c r="H333" s="239">
        <f>Spielplan!$J258</f>
        <v>0</v>
      </c>
      <c r="I333" s="240">
        <f>Spielplan!$L258</f>
        <v>0</v>
      </c>
      <c r="J333" s="241" t="str">
        <f>IF(Spielplan!$M258="","",Spielplan!$M258)</f>
        <v/>
      </c>
      <c r="K333" s="242" t="str">
        <f>IF(Spielplan!$O258="","",Spielplan!$O258)</f>
        <v/>
      </c>
      <c r="U333" s="211" t="s">
        <v>428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412</v>
      </c>
      <c r="H334" s="239">
        <f>Spielplan!$J259</f>
        <v>0</v>
      </c>
      <c r="I334" s="240">
        <f>Spielplan!$L259</f>
        <v>0</v>
      </c>
      <c r="J334" s="241" t="str">
        <f>IF(Spielplan!$M259="","",Spielplan!$M259)</f>
        <v/>
      </c>
      <c r="K334" s="242" t="str">
        <f>IF(Spielplan!$O259="","",Spielplan!$O259)</f>
        <v/>
      </c>
      <c r="U334" s="211" t="s">
        <v>429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413</v>
      </c>
      <c r="H335" s="239">
        <f>Spielplan!$J260</f>
        <v>0</v>
      </c>
      <c r="I335" s="240">
        <f>Spielplan!$L260</f>
        <v>0</v>
      </c>
      <c r="J335" s="241" t="str">
        <f>IF(Spielplan!$M260="","",Spielplan!$M260)</f>
        <v/>
      </c>
      <c r="K335" s="242" t="str">
        <f>IF(Spielplan!$O260="","",Spielplan!$O260)</f>
        <v/>
      </c>
      <c r="U335" s="211" t="s">
        <v>430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414</v>
      </c>
      <c r="H336" s="239">
        <f>Spielplan!$J261</f>
        <v>0</v>
      </c>
      <c r="I336" s="240">
        <f>Spielplan!$L261</f>
        <v>0</v>
      </c>
      <c r="J336" s="241" t="str">
        <f>IF(Spielplan!$M261="","",Spielplan!$M261)</f>
        <v/>
      </c>
      <c r="K336" s="242" t="str">
        <f>IF(Spielplan!$O261="","",Spielplan!$O261)</f>
        <v/>
      </c>
      <c r="U336" s="211" t="s">
        <v>431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415</v>
      </c>
      <c r="H337" s="239">
        <f>Spielplan!$J262</f>
        <v>0</v>
      </c>
      <c r="I337" s="240">
        <f>Spielplan!$L262</f>
        <v>0</v>
      </c>
      <c r="J337" s="241" t="str">
        <f>IF(Spielplan!$M262="","",Spielplan!$M262)</f>
        <v/>
      </c>
      <c r="K337" s="242" t="str">
        <f>IF(Spielplan!$O262="","",Spielplan!$O262)</f>
        <v/>
      </c>
      <c r="U337" s="211" t="s">
        <v>432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416</v>
      </c>
      <c r="H338" s="239">
        <f>Spielplan!$J263</f>
        <v>0</v>
      </c>
      <c r="I338" s="240">
        <f>Spielplan!$L263</f>
        <v>0</v>
      </c>
      <c r="J338" s="241" t="str">
        <f>IF(Spielplan!$M263="","",Spielplan!$M263)</f>
        <v/>
      </c>
      <c r="K338" s="242" t="str">
        <f>IF(Spielplan!$O263="","",Spielplan!$O263)</f>
        <v/>
      </c>
      <c r="U338" s="211" t="s">
        <v>433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417</v>
      </c>
      <c r="H339" s="239">
        <f>Spielplan!$J264</f>
        <v>0</v>
      </c>
      <c r="I339" s="240">
        <f>Spielplan!$L264</f>
        <v>0</v>
      </c>
      <c r="J339" s="241" t="str">
        <f>IF(Spielplan!$M264="","",Spielplan!$M264)</f>
        <v/>
      </c>
      <c r="K339" s="242" t="str">
        <f>IF(Spielplan!$O264="","",Spielplan!$O264)</f>
        <v/>
      </c>
      <c r="U339" s="211" t="s">
        <v>434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418</v>
      </c>
      <c r="H340" s="239">
        <f>Spielplan!$J265</f>
        <v>0</v>
      </c>
      <c r="I340" s="240">
        <f>Spielplan!$L265</f>
        <v>0</v>
      </c>
      <c r="J340" s="241" t="str">
        <f>IF(Spielplan!$M265="","",Spielplan!$M265)</f>
        <v/>
      </c>
      <c r="K340" s="242" t="str">
        <f>IF(Spielplan!$O265="","",Spielplan!$O265)</f>
        <v/>
      </c>
      <c r="U340" s="211" t="s">
        <v>435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419</v>
      </c>
      <c r="H341" s="239">
        <f>Spielplan!$J266</f>
        <v>0</v>
      </c>
      <c r="I341" s="240">
        <f>Spielplan!$L266</f>
        <v>0</v>
      </c>
      <c r="J341" s="241" t="str">
        <f>IF(Spielplan!$M266="","",Spielplan!$M266)</f>
        <v/>
      </c>
      <c r="K341" s="242" t="str">
        <f>IF(Spielplan!$O266="","",Spielplan!$O266)</f>
        <v/>
      </c>
      <c r="U341" s="211" t="s">
        <v>436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420</v>
      </c>
      <c r="H342" s="239">
        <f>Spielplan!$J267</f>
        <v>0</v>
      </c>
      <c r="I342" s="240">
        <f>Spielplan!$L267</f>
        <v>0</v>
      </c>
      <c r="J342" s="241" t="str">
        <f>IF(Spielplan!$M267="","",Spielplan!$M267)</f>
        <v/>
      </c>
      <c r="K342" s="242" t="str">
        <f>IF(Spielplan!$O267="","",Spielplan!$O267)</f>
        <v/>
      </c>
      <c r="U342" s="211" t="s">
        <v>437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421</v>
      </c>
      <c r="H343" s="239">
        <f>Spielplan!$J268</f>
        <v>0</v>
      </c>
      <c r="I343" s="240">
        <f>Spielplan!$L268</f>
        <v>0</v>
      </c>
      <c r="J343" s="241" t="str">
        <f>IF(Spielplan!$M268="","",Spielplan!$M268)</f>
        <v/>
      </c>
      <c r="K343" s="242" t="str">
        <f>IF(Spielplan!$O268="","",Spielplan!$O268)</f>
        <v/>
      </c>
      <c r="U343" s="211" t="s">
        <v>438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422</v>
      </c>
      <c r="H344" s="239">
        <f>Spielplan!$J269</f>
        <v>0</v>
      </c>
      <c r="I344" s="240">
        <f>Spielplan!$L269</f>
        <v>0</v>
      </c>
      <c r="J344" s="241" t="str">
        <f>IF(Spielplan!$M269="","",Spielplan!$M269)</f>
        <v/>
      </c>
      <c r="K344" s="242" t="str">
        <f>IF(Spielplan!$O269="","",Spielplan!$O269)</f>
        <v/>
      </c>
      <c r="U344" s="211" t="s">
        <v>439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423</v>
      </c>
      <c r="H345" s="239">
        <f>Spielplan!$J270</f>
        <v>0</v>
      </c>
      <c r="I345" s="240">
        <f>Spielplan!$L270</f>
        <v>0</v>
      </c>
      <c r="J345" s="241" t="str">
        <f>IF(Spielplan!$M270="","",Spielplan!$M270)</f>
        <v/>
      </c>
      <c r="K345" s="242" t="str">
        <f>IF(Spielplan!$O270="","",Spielplan!$O270)</f>
        <v/>
      </c>
      <c r="U345" s="211" t="s">
        <v>440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424</v>
      </c>
      <c r="H346" s="239">
        <f>Spielplan!$J271</f>
        <v>0</v>
      </c>
      <c r="I346" s="240">
        <f>Spielplan!$L271</f>
        <v>0</v>
      </c>
      <c r="J346" s="241" t="str">
        <f>IF(Spielplan!$M271="","",Spielplan!$M271)</f>
        <v/>
      </c>
      <c r="K346" s="242" t="str">
        <f>IF(Spielplan!$O271="","",Spielplan!$O271)</f>
        <v/>
      </c>
      <c r="U346" s="211" t="s">
        <v>441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425</v>
      </c>
      <c r="H347" s="239">
        <f>Spielplan!$J272</f>
        <v>0</v>
      </c>
      <c r="I347" s="240">
        <f>Spielplan!$L272</f>
        <v>0</v>
      </c>
      <c r="J347" s="241" t="str">
        <f>IF(Spielplan!$M272="","",Spielplan!$M272)</f>
        <v/>
      </c>
      <c r="K347" s="242" t="str">
        <f>IF(Spielplan!$O272="","",Spielplan!$O272)</f>
        <v/>
      </c>
      <c r="U347" s="211" t="s">
        <v>442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426</v>
      </c>
      <c r="H348" s="239">
        <f>Spielplan!$J273</f>
        <v>0</v>
      </c>
      <c r="I348" s="240">
        <f>Spielplan!$L273</f>
        <v>0</v>
      </c>
      <c r="J348" s="241" t="str">
        <f>IF(Spielplan!$M273="","",Spielplan!$M273)</f>
        <v/>
      </c>
      <c r="K348" s="242" t="str">
        <f>IF(Spielplan!$O273="","",Spielplan!$O273)</f>
        <v/>
      </c>
      <c r="U348" s="211" t="s">
        <v>443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427</v>
      </c>
      <c r="H349" s="239">
        <f>Spielplan!$J274</f>
        <v>0</v>
      </c>
      <c r="I349" s="240">
        <f>Spielplan!$L274</f>
        <v>0</v>
      </c>
      <c r="J349" s="241" t="str">
        <f>IF(Spielplan!$M274="","",Spielplan!$M274)</f>
        <v/>
      </c>
      <c r="K349" s="242" t="str">
        <f>IF(Spielplan!$O274="","",Spielplan!$O274)</f>
        <v/>
      </c>
      <c r="U349" s="211" t="s">
        <v>444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428</v>
      </c>
      <c r="H350" s="239">
        <f>Spielplan!$J275</f>
        <v>0</v>
      </c>
      <c r="I350" s="240">
        <f>Spielplan!$L275</f>
        <v>0</v>
      </c>
      <c r="J350" s="241" t="str">
        <f>IF(Spielplan!$M275="","",Spielplan!$M275)</f>
        <v/>
      </c>
      <c r="K350" s="242" t="str">
        <f>IF(Spielplan!$O275="","",Spielplan!$O275)</f>
        <v/>
      </c>
      <c r="U350" s="211" t="s">
        <v>445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429</v>
      </c>
      <c r="H351" s="239">
        <f>Spielplan!$J276</f>
        <v>0</v>
      </c>
      <c r="I351" s="240">
        <f>Spielplan!$L276</f>
        <v>0</v>
      </c>
      <c r="J351" s="241" t="str">
        <f>IF(Spielplan!$M276="","",Spielplan!$M276)</f>
        <v/>
      </c>
      <c r="K351" s="242" t="str">
        <f>IF(Spielplan!$O276="","",Spielplan!$O276)</f>
        <v/>
      </c>
      <c r="U351" s="244" t="s">
        <v>446</v>
      </c>
      <c r="V351" s="245" t="str">
        <f t="shared" si="124"/>
        <v/>
      </c>
      <c r="W351" s="246" t="str">
        <f t="shared" si="125"/>
        <v/>
      </c>
      <c r="X351" s="246" t="str">
        <f t="shared" si="130"/>
        <v/>
      </c>
      <c r="Y351" s="247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8" t="str">
        <f t="shared" si="126"/>
        <v/>
      </c>
      <c r="AF351" s="249" t="str">
        <f t="shared" si="127"/>
        <v/>
      </c>
      <c r="AG351" s="250">
        <f>IF($AH351="",0,COUNTIF($AH$64:$AH351,INDEX($AH$352:$AH$639,ROW($A288))))</f>
        <v>0</v>
      </c>
      <c r="AH351" s="251" t="str">
        <f t="shared" si="129"/>
        <v/>
      </c>
    </row>
    <row r="352" spans="7:34" ht="12.75" thickTop="1" x14ac:dyDescent="0.2">
      <c r="G352" s="139" t="s">
        <v>430</v>
      </c>
      <c r="H352" s="239">
        <f>Spielplan!$J277</f>
        <v>0</v>
      </c>
      <c r="I352" s="240">
        <f>Spielplan!$L277</f>
        <v>0</v>
      </c>
      <c r="J352" s="241" t="str">
        <f>IF(Spielplan!$M277="","",Spielplan!$M277)</f>
        <v/>
      </c>
      <c r="K352" s="242" t="str">
        <f>IF(Spielplan!$O277="","",Spielplan!$O277)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 : 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52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431</v>
      </c>
      <c r="H353" s="239">
        <f>Spielplan!$J278</f>
        <v>0</v>
      </c>
      <c r="I353" s="240">
        <f>Spielplan!$L278</f>
        <v>0</v>
      </c>
      <c r="J353" s="241" t="str">
        <f>IF(Spielplan!$M278="","",Spielplan!$M278)</f>
        <v/>
      </c>
      <c r="K353" s="242" t="str">
        <f>IF(Spielplan!$O278="","",Spielplan!$O278)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 : 3</v>
      </c>
      <c r="AC353" s="169" t="str">
        <f t="shared" si="139"/>
        <v/>
      </c>
      <c r="AD353" s="215" t="str">
        <f t="shared" si="140"/>
        <v/>
      </c>
      <c r="AE353" s="253"/>
      <c r="AF353" s="240"/>
      <c r="AG353" s="240"/>
      <c r="AH353" s="217" t="str">
        <f>Z353</f>
        <v>Lok LeipzigSSV Wildbach</v>
      </c>
    </row>
    <row r="354" spans="7:34" x14ac:dyDescent="0.2">
      <c r="G354" s="139" t="s">
        <v>432</v>
      </c>
      <c r="H354" s="239">
        <f>Spielplan!$J279</f>
        <v>0</v>
      </c>
      <c r="I354" s="240">
        <f>Spielplan!$L279</f>
        <v>0</v>
      </c>
      <c r="J354" s="241" t="str">
        <f>IF(Spielplan!$M279="","",Spielplan!$M279)</f>
        <v/>
      </c>
      <c r="K354" s="242" t="str">
        <f>IF(Spielplan!$O279="","",Spielplan!$O279)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 : 3</v>
      </c>
      <c r="AC354" s="169" t="str">
        <f t="shared" si="139"/>
        <v/>
      </c>
      <c r="AD354" s="215" t="str">
        <f t="shared" si="140"/>
        <v/>
      </c>
      <c r="AE354" s="253"/>
      <c r="AF354" s="240"/>
      <c r="AG354" s="240"/>
      <c r="AH354" s="217" t="str">
        <f t="shared" ref="AH354:AH417" si="141">Z354</f>
        <v>FC BrüggeKickers Offenbach</v>
      </c>
    </row>
    <row r="355" spans="7:34" x14ac:dyDescent="0.2">
      <c r="G355" s="139" t="s">
        <v>433</v>
      </c>
      <c r="H355" s="239">
        <f>Spielplan!$J280</f>
        <v>0</v>
      </c>
      <c r="I355" s="240">
        <f>Spielplan!$L280</f>
        <v>0</v>
      </c>
      <c r="J355" s="241" t="str">
        <f>IF(Spielplan!$M280="","",Spielplan!$M280)</f>
        <v/>
      </c>
      <c r="K355" s="242" t="str">
        <f>IF(Spielplan!$O280="","",Spielplan!$O280)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 : 3</v>
      </c>
      <c r="AC355" s="169" t="str">
        <f t="shared" si="139"/>
        <v/>
      </c>
      <c r="AD355" s="215" t="str">
        <f t="shared" si="140"/>
        <v/>
      </c>
      <c r="AE355" s="253"/>
      <c r="AF355" s="240"/>
      <c r="AG355" s="240"/>
      <c r="AH355" s="217" t="str">
        <f t="shared" si="141"/>
        <v>Team D6Team D1</v>
      </c>
    </row>
    <row r="356" spans="7:34" x14ac:dyDescent="0.2">
      <c r="G356" s="139" t="s">
        <v>434</v>
      </c>
      <c r="H356" s="239">
        <f>Spielplan!$J281</f>
        <v>0</v>
      </c>
      <c r="I356" s="240">
        <f>Spielplan!$L281</f>
        <v>0</v>
      </c>
      <c r="J356" s="241" t="str">
        <f>IF(Spielplan!$M281="","",Spielplan!$M281)</f>
        <v/>
      </c>
      <c r="K356" s="242" t="str">
        <f>IF(Spielplan!$O281="","",Spielplan!$O281)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 : 3</v>
      </c>
      <c r="AC356" s="169" t="str">
        <f t="shared" si="139"/>
        <v/>
      </c>
      <c r="AD356" s="215" t="str">
        <f t="shared" si="140"/>
        <v/>
      </c>
      <c r="AE356" s="253"/>
      <c r="AF356" s="240"/>
      <c r="AG356" s="240"/>
      <c r="AH356" s="217" t="str">
        <f t="shared" si="141"/>
        <v>Team E6Team E1</v>
      </c>
    </row>
    <row r="357" spans="7:34" x14ac:dyDescent="0.2">
      <c r="G357" s="139" t="s">
        <v>435</v>
      </c>
      <c r="H357" s="239">
        <f>Spielplan!$J282</f>
        <v>0</v>
      </c>
      <c r="I357" s="240">
        <f>Spielplan!$L282</f>
        <v>0</v>
      </c>
      <c r="J357" s="241" t="str">
        <f>IF(Spielplan!$M282="","",Spielplan!$M282)</f>
        <v/>
      </c>
      <c r="K357" s="242" t="str">
        <f>IF(Spielplan!$O282="","",Spielplan!$O282)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 : 5</v>
      </c>
      <c r="AC357" s="169" t="str">
        <f t="shared" si="139"/>
        <v/>
      </c>
      <c r="AD357" s="215" t="str">
        <f t="shared" si="140"/>
        <v/>
      </c>
      <c r="AE357" s="253"/>
      <c r="AF357" s="240"/>
      <c r="AG357" s="240"/>
      <c r="AH357" s="217" t="str">
        <f t="shared" si="141"/>
        <v>Team F6Team F1</v>
      </c>
    </row>
    <row r="358" spans="7:34" x14ac:dyDescent="0.2">
      <c r="G358" s="139" t="s">
        <v>436</v>
      </c>
      <c r="H358" s="239">
        <f>Spielplan!$J283</f>
        <v>0</v>
      </c>
      <c r="I358" s="240">
        <f>Spielplan!$L283</f>
        <v>0</v>
      </c>
      <c r="J358" s="241" t="str">
        <f>IF(Spielplan!$M283="","",Spielplan!$M283)</f>
        <v/>
      </c>
      <c r="K358" s="242" t="str">
        <f>IF(Spielplan!$O283="","",Spielplan!$O283)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 : 6</v>
      </c>
      <c r="AC358" s="169" t="str">
        <f t="shared" si="139"/>
        <v/>
      </c>
      <c r="AD358" s="215" t="str">
        <f t="shared" si="140"/>
        <v/>
      </c>
      <c r="AE358" s="253"/>
      <c r="AF358" s="240"/>
      <c r="AG358" s="240"/>
      <c r="AH358" s="217" t="str">
        <f t="shared" si="141"/>
        <v>Eintracht FrankfurtBeinbruch SC</v>
      </c>
    </row>
    <row r="359" spans="7:34" x14ac:dyDescent="0.2">
      <c r="G359" s="139" t="s">
        <v>437</v>
      </c>
      <c r="H359" s="239">
        <f>Spielplan!$J284</f>
        <v>0</v>
      </c>
      <c r="I359" s="240">
        <f>Spielplan!$L284</f>
        <v>0</v>
      </c>
      <c r="J359" s="241" t="str">
        <f>IF(Spielplan!$M284="","",Spielplan!$M284)</f>
        <v/>
      </c>
      <c r="K359" s="242" t="str">
        <f>IF(Spielplan!$O284="","",Spielplan!$O284)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 : 5</v>
      </c>
      <c r="AC359" s="169" t="str">
        <f t="shared" si="139"/>
        <v/>
      </c>
      <c r="AD359" s="215" t="str">
        <f t="shared" si="140"/>
        <v/>
      </c>
      <c r="AE359" s="253"/>
      <c r="AF359" s="240"/>
      <c r="AG359" s="240"/>
      <c r="AH359" s="217" t="str">
        <f t="shared" si="141"/>
        <v>Manchester CitySC Waldbach</v>
      </c>
    </row>
    <row r="360" spans="7:34" x14ac:dyDescent="0.2">
      <c r="G360" s="139" t="s">
        <v>438</v>
      </c>
      <c r="H360" s="239">
        <f>Spielplan!$J285</f>
        <v>0</v>
      </c>
      <c r="I360" s="240">
        <f>Spielplan!$L285</f>
        <v>0</v>
      </c>
      <c r="J360" s="241" t="str">
        <f>IF(Spielplan!$M285="","",Spielplan!$M285)</f>
        <v/>
      </c>
      <c r="K360" s="242" t="str">
        <f>IF(Spielplan!$O285="","",Spielplan!$O285)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 : 4</v>
      </c>
      <c r="AC360" s="169" t="str">
        <f t="shared" si="139"/>
        <v/>
      </c>
      <c r="AD360" s="215" t="str">
        <f t="shared" si="140"/>
        <v/>
      </c>
      <c r="AE360" s="253"/>
      <c r="AF360" s="240"/>
      <c r="AG360" s="240"/>
      <c r="AH360" s="217" t="str">
        <f t="shared" si="141"/>
        <v>SSV WildeckFV Lübeck</v>
      </c>
    </row>
    <row r="361" spans="7:34" x14ac:dyDescent="0.2">
      <c r="G361" s="139" t="s">
        <v>439</v>
      </c>
      <c r="H361" s="239">
        <f>Spielplan!$J286</f>
        <v>0</v>
      </c>
      <c r="I361" s="240">
        <f>Spielplan!$L286</f>
        <v>0</v>
      </c>
      <c r="J361" s="241" t="str">
        <f>IF(Spielplan!$M286="","",Spielplan!$M286)</f>
        <v/>
      </c>
      <c r="K361" s="242" t="str">
        <f>IF(Spielplan!$O286="","",Spielplan!$O286)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 : 3</v>
      </c>
      <c r="AC361" s="169" t="str">
        <f t="shared" si="139"/>
        <v/>
      </c>
      <c r="AD361" s="215" t="str">
        <f t="shared" si="140"/>
        <v/>
      </c>
      <c r="AE361" s="253"/>
      <c r="AF361" s="240"/>
      <c r="AG361" s="240"/>
      <c r="AH361" s="217" t="str">
        <f t="shared" si="141"/>
        <v>Team D2Team D5</v>
      </c>
    </row>
    <row r="362" spans="7:34" x14ac:dyDescent="0.2">
      <c r="G362" s="139" t="s">
        <v>440</v>
      </c>
      <c r="H362" s="239">
        <f>Spielplan!$J287</f>
        <v>0</v>
      </c>
      <c r="I362" s="240">
        <f>Spielplan!$L287</f>
        <v>0</v>
      </c>
      <c r="J362" s="241" t="str">
        <f>IF(Spielplan!$M287="","",Spielplan!$M287)</f>
        <v/>
      </c>
      <c r="K362" s="242" t="str">
        <f>IF(Spielplan!$O287="","",Spielplan!$O287)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 : 5</v>
      </c>
      <c r="AC362" s="169" t="str">
        <f t="shared" si="139"/>
        <v/>
      </c>
      <c r="AD362" s="215" t="str">
        <f t="shared" si="140"/>
        <v/>
      </c>
      <c r="AE362" s="253"/>
      <c r="AF362" s="240"/>
      <c r="AG362" s="240"/>
      <c r="AH362" s="217" t="str">
        <f t="shared" si="141"/>
        <v>Team E2Team E5</v>
      </c>
    </row>
    <row r="363" spans="7:34" x14ac:dyDescent="0.2">
      <c r="G363" s="139" t="s">
        <v>441</v>
      </c>
      <c r="H363" s="239">
        <f>Spielplan!$J288</f>
        <v>0</v>
      </c>
      <c r="I363" s="240">
        <f>Spielplan!$L288</f>
        <v>0</v>
      </c>
      <c r="J363" s="241" t="str">
        <f>IF(Spielplan!$M288="","",Spielplan!$M288)</f>
        <v/>
      </c>
      <c r="K363" s="242" t="str">
        <f>IF(Spielplan!$O288="","",Spielplan!$O288)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 : 0</v>
      </c>
      <c r="AC363" s="169" t="str">
        <f t="shared" si="139"/>
        <v/>
      </c>
      <c r="AD363" s="215" t="str">
        <f t="shared" si="140"/>
        <v/>
      </c>
      <c r="AE363" s="253"/>
      <c r="AF363" s="240"/>
      <c r="AG363" s="240"/>
      <c r="AH363" s="217" t="str">
        <f t="shared" si="141"/>
        <v>Team F2Team F5</v>
      </c>
    </row>
    <row r="364" spans="7:34" x14ac:dyDescent="0.2">
      <c r="G364" s="139" t="s">
        <v>442</v>
      </c>
      <c r="H364" s="239">
        <f>Spielplan!$J289</f>
        <v>0</v>
      </c>
      <c r="I364" s="240">
        <f>Spielplan!$L289</f>
        <v>0</v>
      </c>
      <c r="J364" s="241" t="str">
        <f>IF(Spielplan!$M289="","",Spielplan!$M289)</f>
        <v/>
      </c>
      <c r="K364" s="242" t="str">
        <f>IF(Spielplan!$O289="","",Spielplan!$O289)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 : 1</v>
      </c>
      <c r="AC364" s="169" t="str">
        <f t="shared" si="139"/>
        <v/>
      </c>
      <c r="AD364" s="215" t="str">
        <f t="shared" si="140"/>
        <v/>
      </c>
      <c r="AE364" s="253"/>
      <c r="AF364" s="240"/>
      <c r="AG364" s="240"/>
      <c r="AH364" s="217" t="str">
        <f t="shared" si="141"/>
        <v>Maibach 1822 eVFC Barcelona</v>
      </c>
    </row>
    <row r="365" spans="7:34" x14ac:dyDescent="0.2">
      <c r="G365" s="139" t="s">
        <v>443</v>
      </c>
      <c r="H365" s="239">
        <f>Spielplan!$J290</f>
        <v>0</v>
      </c>
      <c r="I365" s="240">
        <f>Spielplan!$L290</f>
        <v>0</v>
      </c>
      <c r="J365" s="241" t="str">
        <f>IF(Spielplan!$M290="","",Spielplan!$M290)</f>
        <v/>
      </c>
      <c r="K365" s="242" t="str">
        <f>IF(Spielplan!$O290="","",Spielplan!$O290)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 : 2</v>
      </c>
      <c r="AC365" s="169" t="str">
        <f t="shared" si="139"/>
        <v/>
      </c>
      <c r="AD365" s="215" t="str">
        <f t="shared" si="140"/>
        <v/>
      </c>
      <c r="AE365" s="253"/>
      <c r="AF365" s="240"/>
      <c r="AG365" s="240"/>
      <c r="AH365" s="217" t="str">
        <f t="shared" si="141"/>
        <v>FC GrönlingenArsenal London</v>
      </c>
    </row>
    <row r="366" spans="7:34" x14ac:dyDescent="0.2">
      <c r="G366" s="139" t="s">
        <v>444</v>
      </c>
      <c r="H366" s="239">
        <f>Spielplan!$J291</f>
        <v>0</v>
      </c>
      <c r="I366" s="240">
        <f>Spielplan!$L291</f>
        <v>0</v>
      </c>
      <c r="J366" s="241" t="str">
        <f>IF(Spielplan!$M291="","",Spielplan!$M291)</f>
        <v/>
      </c>
      <c r="K366" s="242" t="str">
        <f>IF(Spielplan!$O291="","",Spielplan!$O291)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 : 4</v>
      </c>
      <c r="AC366" s="169" t="str">
        <f t="shared" si="139"/>
        <v/>
      </c>
      <c r="AD366" s="215" t="str">
        <f t="shared" si="140"/>
        <v/>
      </c>
      <c r="AE366" s="253"/>
      <c r="AF366" s="240"/>
      <c r="AG366" s="240"/>
      <c r="AH366" s="217" t="str">
        <f t="shared" si="141"/>
        <v>HSVBorussia Dortmund</v>
      </c>
    </row>
    <row r="367" spans="7:34" x14ac:dyDescent="0.2">
      <c r="G367" s="139" t="s">
        <v>445</v>
      </c>
      <c r="H367" s="239">
        <f>Spielplan!$J292</f>
        <v>0</v>
      </c>
      <c r="I367" s="240">
        <f>Spielplan!$L292</f>
        <v>0</v>
      </c>
      <c r="J367" s="241" t="str">
        <f>IF(Spielplan!$M292="","",Spielplan!$M292)</f>
        <v/>
      </c>
      <c r="K367" s="242" t="str">
        <f>IF(Spielplan!$O292="","",Spielplan!$O292)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 : 0</v>
      </c>
      <c r="AC367" s="169" t="str">
        <f t="shared" si="139"/>
        <v/>
      </c>
      <c r="AD367" s="215" t="str">
        <f t="shared" si="140"/>
        <v/>
      </c>
      <c r="AE367" s="253"/>
      <c r="AF367" s="240"/>
      <c r="AG367" s="240"/>
      <c r="AH367" s="217" t="str">
        <f t="shared" si="141"/>
        <v>Team D4Team D3</v>
      </c>
    </row>
    <row r="368" spans="7:34" ht="12.75" thickBot="1" x14ac:dyDescent="0.25">
      <c r="G368" s="139" t="s">
        <v>446</v>
      </c>
      <c r="H368" s="254">
        <f>Spielplan!$J293</f>
        <v>0</v>
      </c>
      <c r="I368" s="255">
        <f>Spielplan!$L293</f>
        <v>0</v>
      </c>
      <c r="J368" s="256" t="str">
        <f>IF(Spielplan!$M293="","",Spielplan!$M293)</f>
        <v/>
      </c>
      <c r="K368" s="257" t="str">
        <f>IF(Spielplan!$O293="","",Spielplan!$O293)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 : 2</v>
      </c>
      <c r="AC368" s="169" t="str">
        <f t="shared" si="139"/>
        <v/>
      </c>
      <c r="AD368" s="215" t="str">
        <f t="shared" si="140"/>
        <v/>
      </c>
      <c r="AE368" s="253"/>
      <c r="AF368" s="240"/>
      <c r="AG368" s="240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 : 3</v>
      </c>
      <c r="AC369" s="169" t="str">
        <f t="shared" si="139"/>
        <v/>
      </c>
      <c r="AD369" s="215" t="str">
        <f t="shared" si="140"/>
        <v/>
      </c>
      <c r="AE369" s="253"/>
      <c r="AF369" s="240"/>
      <c r="AG369" s="240"/>
      <c r="AH369" s="217" t="str">
        <f t="shared" si="141"/>
        <v>Team F4Team F3</v>
      </c>
    </row>
    <row r="370" spans="2:34" x14ac:dyDescent="0.2">
      <c r="B370" s="361" t="s">
        <v>165</v>
      </c>
      <c r="C370" s="361"/>
      <c r="D370" s="361"/>
      <c r="E370" s="361"/>
      <c r="F370" s="361"/>
      <c r="G370" s="361"/>
      <c r="H370" s="361"/>
      <c r="I370" s="361"/>
      <c r="J370" s="361"/>
      <c r="K370" s="36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 : 3</v>
      </c>
      <c r="AC370" s="169" t="str">
        <f t="shared" si="139"/>
        <v/>
      </c>
      <c r="AD370" s="215" t="str">
        <f t="shared" si="140"/>
        <v/>
      </c>
      <c r="AE370" s="253"/>
      <c r="AF370" s="240"/>
      <c r="AG370" s="240"/>
      <c r="AH370" s="217" t="str">
        <f t="shared" si="141"/>
        <v>1. FC RiedwaldBeinbruch SC</v>
      </c>
    </row>
    <row r="371" spans="2:34" x14ac:dyDescent="0.2">
      <c r="B371" s="361"/>
      <c r="C371" s="361"/>
      <c r="D371" s="361"/>
      <c r="E371" s="361"/>
      <c r="F371" s="361"/>
      <c r="G371" s="361"/>
      <c r="H371" s="361"/>
      <c r="I371" s="361"/>
      <c r="J371" s="361"/>
      <c r="K371" s="36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 : 3</v>
      </c>
      <c r="AC371" s="169" t="str">
        <f t="shared" si="139"/>
        <v/>
      </c>
      <c r="AD371" s="215" t="str">
        <f t="shared" si="140"/>
        <v/>
      </c>
      <c r="AE371" s="253"/>
      <c r="AF371" s="240"/>
      <c r="AG371" s="240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 : 3</v>
      </c>
      <c r="AC372" s="169" t="str">
        <f t="shared" si="139"/>
        <v/>
      </c>
      <c r="AD372" s="215" t="str">
        <f t="shared" si="140"/>
        <v/>
      </c>
      <c r="AE372" s="253"/>
      <c r="AF372" s="240"/>
      <c r="AG372" s="240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 : 3</v>
      </c>
      <c r="AC373" s="169" t="str">
        <f t="shared" si="139"/>
        <v/>
      </c>
      <c r="AD373" s="215" t="str">
        <f t="shared" si="140"/>
        <v/>
      </c>
      <c r="AE373" s="253"/>
      <c r="AF373" s="240"/>
      <c r="AG373" s="240"/>
      <c r="AH373" s="217" t="str">
        <f t="shared" si="141"/>
        <v>Team D1Team D5</v>
      </c>
    </row>
    <row r="374" spans="2:34" ht="12.75" thickTop="1" x14ac:dyDescent="0.2">
      <c r="B374" s="258" t="s">
        <v>114</v>
      </c>
      <c r="C374" s="259" t="s">
        <v>79</v>
      </c>
      <c r="D374" s="260" t="s">
        <v>112</v>
      </c>
      <c r="E374" s="260" t="s">
        <v>94</v>
      </c>
      <c r="F374" s="260" t="s">
        <v>95</v>
      </c>
      <c r="G374" s="260" t="s">
        <v>96</v>
      </c>
      <c r="H374" s="260" t="s">
        <v>127</v>
      </c>
      <c r="I374" s="260" t="s">
        <v>116</v>
      </c>
      <c r="J374" s="260" t="s">
        <v>113</v>
      </c>
      <c r="K374" s="261" t="s">
        <v>97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 : 5</v>
      </c>
      <c r="AC374" s="169" t="str">
        <f t="shared" si="139"/>
        <v/>
      </c>
      <c r="AD374" s="215" t="str">
        <f t="shared" si="140"/>
        <v/>
      </c>
      <c r="AE374" s="253"/>
      <c r="AF374" s="240"/>
      <c r="AG374" s="240"/>
      <c r="AH374" s="217" t="str">
        <f t="shared" si="141"/>
        <v>Team E1Team E5</v>
      </c>
    </row>
    <row r="375" spans="2:34" x14ac:dyDescent="0.2">
      <c r="B375" s="262">
        <f>IF($C375="","",IF($K$13=0,"",1))</f>
        <v>1</v>
      </c>
      <c r="C375" s="169" t="str">
        <f t="shared" ref="C375:C383" si="142">IF($F$13&lt;3,"",IF($K$13=0,$R64,VLOOKUP(B4,$C$4:$N$12,4,0)))</f>
        <v>Team E3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4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0</v>
      </c>
      <c r="H375" s="138">
        <f t="shared" ref="H375:H383" si="147">IF(OR($K$13=0,$C375=""),"",VLOOKUP(B375,$C$4:$N$12,5,0))</f>
        <v>19</v>
      </c>
      <c r="I375" s="138">
        <f t="shared" ref="I375:I383" si="148">IF(OR($K$13=0,$C375=""),"",VLOOKUP(B375,$C$4:$N$12,6,0))</f>
        <v>7</v>
      </c>
      <c r="J375" s="138">
        <f t="shared" ref="J375:J383" si="149">IF(OR($K$13=0,$C375=""),"",H375-I375)</f>
        <v>12</v>
      </c>
      <c r="K375" s="263">
        <f t="shared" ref="K375:K383" si="150">IF(OR($K$13=0,$C375=""),"",VLOOKUP(B375,$C$4:$N$12,8,0))</f>
        <v>13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 : 6</v>
      </c>
      <c r="AC375" s="169" t="str">
        <f t="shared" si="139"/>
        <v/>
      </c>
      <c r="AD375" s="215" t="str">
        <f t="shared" si="140"/>
        <v/>
      </c>
      <c r="AE375" s="253"/>
      <c r="AF375" s="240"/>
      <c r="AG375" s="240"/>
      <c r="AH375" s="217" t="str">
        <f t="shared" si="141"/>
        <v>Team F1Team F5</v>
      </c>
    </row>
    <row r="376" spans="2:34" x14ac:dyDescent="0.2">
      <c r="B376" s="262">
        <f>IF($C376="","",IF($K$13=0,"",IF(VLOOKUP($B5,$C$4:$E$12,3,0)=MAX($B$375:$B375),VLOOKUP($B5,$C$4:$E$12,3,0),$B5)))</f>
        <v>2</v>
      </c>
      <c r="C376" s="169" t="str">
        <f t="shared" si="142"/>
        <v>Team E5</v>
      </c>
      <c r="D376" s="138">
        <f t="shared" si="143"/>
        <v>5</v>
      </c>
      <c r="E376" s="138">
        <f t="shared" si="144"/>
        <v>3</v>
      </c>
      <c r="F376" s="138">
        <f t="shared" si="145"/>
        <v>0</v>
      </c>
      <c r="G376" s="138">
        <f t="shared" si="146"/>
        <v>2</v>
      </c>
      <c r="H376" s="138">
        <f t="shared" si="147"/>
        <v>18</v>
      </c>
      <c r="I376" s="138">
        <f t="shared" si="148"/>
        <v>14</v>
      </c>
      <c r="J376" s="138">
        <f t="shared" si="149"/>
        <v>4</v>
      </c>
      <c r="K376" s="263">
        <f t="shared" si="150"/>
        <v>9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 : 5</v>
      </c>
      <c r="AC376" s="169" t="str">
        <f t="shared" si="139"/>
        <v/>
      </c>
      <c r="AD376" s="215" t="str">
        <f t="shared" si="140"/>
        <v/>
      </c>
      <c r="AE376" s="253"/>
      <c r="AF376" s="240"/>
      <c r="AG376" s="240"/>
      <c r="AH376" s="217" t="str">
        <f t="shared" si="141"/>
        <v>FV ZahnschmerzenMaibach 1822 eV</v>
      </c>
    </row>
    <row r="377" spans="2:34" x14ac:dyDescent="0.2">
      <c r="B377" s="262">
        <f>IF($C377="","",IF($K$13=0,"",IF(VLOOKUP($B6,$C$4:$E$12,3,0)=MAX($B$375:$B376),VLOOKUP($B6,$C$4:$E$12,3,0),$B6)))</f>
        <v>3</v>
      </c>
      <c r="C377" s="169" t="str">
        <f t="shared" si="142"/>
        <v>Team E6</v>
      </c>
      <c r="D377" s="138">
        <f t="shared" si="143"/>
        <v>5</v>
      </c>
      <c r="E377" s="138">
        <f t="shared" si="144"/>
        <v>2</v>
      </c>
      <c r="F377" s="138">
        <f t="shared" si="145"/>
        <v>2</v>
      </c>
      <c r="G377" s="138">
        <f t="shared" si="146"/>
        <v>1</v>
      </c>
      <c r="H377" s="138">
        <f t="shared" si="147"/>
        <v>12</v>
      </c>
      <c r="I377" s="138">
        <f t="shared" si="148"/>
        <v>11</v>
      </c>
      <c r="J377" s="138">
        <f t="shared" si="149"/>
        <v>1</v>
      </c>
      <c r="K377" s="263">
        <f t="shared" si="150"/>
        <v>8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 : 4</v>
      </c>
      <c r="AC377" s="169" t="str">
        <f t="shared" si="139"/>
        <v/>
      </c>
      <c r="AD377" s="215" t="str">
        <f t="shared" si="140"/>
        <v/>
      </c>
      <c r="AE377" s="253"/>
      <c r="AF377" s="240"/>
      <c r="AG377" s="240"/>
      <c r="AH377" s="217" t="str">
        <f t="shared" si="141"/>
        <v>Lok LeipzigFC Grönlingen</v>
      </c>
    </row>
    <row r="378" spans="2:34" x14ac:dyDescent="0.2">
      <c r="B378" s="262">
        <f>IF($C378="","",IF($K$13=0,"",IF(VLOOKUP($B7,$C$4:$E$12,3,0)=MAX($B$375:$B377),VLOOKUP($B7,$C$4:$E$12,3,0),$B7)))</f>
        <v>4</v>
      </c>
      <c r="C378" s="169" t="str">
        <f t="shared" si="142"/>
        <v>Team E4</v>
      </c>
      <c r="D378" s="138">
        <f t="shared" si="143"/>
        <v>5</v>
      </c>
      <c r="E378" s="138">
        <f t="shared" si="144"/>
        <v>1</v>
      </c>
      <c r="F378" s="138">
        <f t="shared" si="145"/>
        <v>2</v>
      </c>
      <c r="G378" s="138">
        <f t="shared" si="146"/>
        <v>2</v>
      </c>
      <c r="H378" s="138">
        <f t="shared" si="147"/>
        <v>11</v>
      </c>
      <c r="I378" s="138">
        <f t="shared" si="148"/>
        <v>12</v>
      </c>
      <c r="J378" s="138">
        <f t="shared" si="149"/>
        <v>-1</v>
      </c>
      <c r="K378" s="263">
        <f t="shared" si="150"/>
        <v>5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 : 3</v>
      </c>
      <c r="AC378" s="169" t="str">
        <f t="shared" si="139"/>
        <v/>
      </c>
      <c r="AD378" s="215" t="str">
        <f t="shared" si="140"/>
        <v/>
      </c>
      <c r="AE378" s="253"/>
      <c r="AF378" s="240"/>
      <c r="AG378" s="240"/>
      <c r="AH378" s="217" t="str">
        <f t="shared" si="141"/>
        <v>FC BrüggeHSV</v>
      </c>
    </row>
    <row r="379" spans="2:34" x14ac:dyDescent="0.2">
      <c r="B379" s="262">
        <f>IF($C379="","",IF($K$13=0,"",IF(VLOOKUP($B8,$C$4:$E$12,3,0)=MAX($B$375:$B378),VLOOKUP($B8,$C$4:$E$12,3,0),$B8)))</f>
        <v>5</v>
      </c>
      <c r="C379" s="169" t="str">
        <f t="shared" si="142"/>
        <v>Team E1</v>
      </c>
      <c r="D379" s="138">
        <f t="shared" si="143"/>
        <v>5</v>
      </c>
      <c r="E379" s="138">
        <f t="shared" si="144"/>
        <v>1</v>
      </c>
      <c r="F379" s="138">
        <f t="shared" si="145"/>
        <v>2</v>
      </c>
      <c r="G379" s="138">
        <f t="shared" si="146"/>
        <v>2</v>
      </c>
      <c r="H379" s="138">
        <f t="shared" si="147"/>
        <v>12</v>
      </c>
      <c r="I379" s="138">
        <f t="shared" si="148"/>
        <v>16</v>
      </c>
      <c r="J379" s="138">
        <f t="shared" si="149"/>
        <v>-4</v>
      </c>
      <c r="K379" s="263">
        <f t="shared" si="150"/>
        <v>5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 : 5</v>
      </c>
      <c r="AC379" s="169" t="str">
        <f t="shared" si="139"/>
        <v/>
      </c>
      <c r="AD379" s="215" t="str">
        <f t="shared" si="140"/>
        <v/>
      </c>
      <c r="AE379" s="253"/>
      <c r="AF379" s="240"/>
      <c r="AG379" s="240"/>
      <c r="AH379" s="217" t="str">
        <f t="shared" si="141"/>
        <v>Team D6Team D4</v>
      </c>
    </row>
    <row r="380" spans="2:34" x14ac:dyDescent="0.2">
      <c r="B380" s="262">
        <f>IF($C380="","",IF($K$13=0,"",IF(VLOOKUP($B9,$C$4:$E$12,3,0)=MAX($B$375:$B379),VLOOKUP($B9,$C$4:$E$12,3,0),$B9)))</f>
        <v>6</v>
      </c>
      <c r="C380" s="169" t="str">
        <f t="shared" si="142"/>
        <v>Team E2</v>
      </c>
      <c r="D380" s="138">
        <f t="shared" si="143"/>
        <v>5</v>
      </c>
      <c r="E380" s="138">
        <f t="shared" si="144"/>
        <v>0</v>
      </c>
      <c r="F380" s="138">
        <f t="shared" si="145"/>
        <v>1</v>
      </c>
      <c r="G380" s="138">
        <f t="shared" si="146"/>
        <v>4</v>
      </c>
      <c r="H380" s="138">
        <f t="shared" si="147"/>
        <v>6</v>
      </c>
      <c r="I380" s="138">
        <f t="shared" si="148"/>
        <v>18</v>
      </c>
      <c r="J380" s="138">
        <f t="shared" si="149"/>
        <v>-12</v>
      </c>
      <c r="K380" s="263">
        <f t="shared" si="150"/>
        <v>1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 : 0</v>
      </c>
      <c r="AC380" s="169" t="str">
        <f t="shared" si="139"/>
        <v/>
      </c>
      <c r="AD380" s="215" t="str">
        <f t="shared" si="140"/>
        <v/>
      </c>
      <c r="AE380" s="253"/>
      <c r="AF380" s="240"/>
      <c r="AG380" s="240"/>
      <c r="AH380" s="217" t="str">
        <f t="shared" si="141"/>
        <v>Team E6Team E4</v>
      </c>
    </row>
    <row r="381" spans="2:34" x14ac:dyDescent="0.2">
      <c r="B381" s="262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63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 : 1</v>
      </c>
      <c r="AC381" s="169" t="str">
        <f t="shared" si="139"/>
        <v/>
      </c>
      <c r="AD381" s="215" t="str">
        <f t="shared" si="140"/>
        <v/>
      </c>
      <c r="AE381" s="253"/>
      <c r="AF381" s="240"/>
      <c r="AG381" s="240"/>
      <c r="AH381" s="217" t="str">
        <f t="shared" si="141"/>
        <v>Team F6Team F4</v>
      </c>
    </row>
    <row r="382" spans="2:34" x14ac:dyDescent="0.2">
      <c r="B382" s="262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63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 : 2</v>
      </c>
      <c r="AC382" s="169" t="str">
        <f t="shared" si="139"/>
        <v/>
      </c>
      <c r="AD382" s="215" t="str">
        <f t="shared" si="140"/>
        <v/>
      </c>
      <c r="AE382" s="253"/>
      <c r="AF382" s="240"/>
      <c r="AG382" s="240"/>
      <c r="AH382" s="217" t="str">
        <f t="shared" si="141"/>
        <v>FC BarcelonaEintracht Frankfurt</v>
      </c>
    </row>
    <row r="383" spans="2:34" ht="12.75" thickBot="1" x14ac:dyDescent="0.25">
      <c r="B383" s="264" t="str">
        <f>IF($C383="","",IF($K$13=0,"",IF(VLOOKUP($B12,$C$4:$E$12,3,0)=MAX($B$375:$B382),VLOOKUP($B12,$C$4:$E$12,3,0),$B12)))</f>
        <v/>
      </c>
      <c r="C383" s="265" t="str">
        <f t="shared" si="142"/>
        <v/>
      </c>
      <c r="D383" s="266" t="str">
        <f t="shared" si="143"/>
        <v/>
      </c>
      <c r="E383" s="266" t="str">
        <f t="shared" si="144"/>
        <v/>
      </c>
      <c r="F383" s="266" t="str">
        <f t="shared" si="145"/>
        <v/>
      </c>
      <c r="G383" s="266" t="str">
        <f t="shared" si="146"/>
        <v/>
      </c>
      <c r="H383" s="266" t="str">
        <f t="shared" si="147"/>
        <v/>
      </c>
      <c r="I383" s="266" t="str">
        <f t="shared" si="148"/>
        <v/>
      </c>
      <c r="J383" s="266" t="str">
        <f t="shared" si="149"/>
        <v/>
      </c>
      <c r="K383" s="267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 : 4</v>
      </c>
      <c r="AC383" s="169" t="str">
        <f t="shared" si="139"/>
        <v/>
      </c>
      <c r="AD383" s="215" t="str">
        <f t="shared" si="140"/>
        <v/>
      </c>
      <c r="AE383" s="253"/>
      <c r="AF383" s="240"/>
      <c r="AG383" s="240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 : 0</v>
      </c>
      <c r="AC384" s="169" t="str">
        <f t="shared" si="139"/>
        <v/>
      </c>
      <c r="AD384" s="215" t="str">
        <f t="shared" si="140"/>
        <v/>
      </c>
      <c r="AE384" s="253"/>
      <c r="AF384" s="240"/>
      <c r="AG384" s="240"/>
      <c r="AH384" s="217" t="str">
        <f t="shared" si="141"/>
        <v>Borussia DortmundSSV Wildeck</v>
      </c>
    </row>
    <row r="385" spans="2:34" ht="12" customHeight="1" x14ac:dyDescent="0.2">
      <c r="B385" s="268"/>
      <c r="C385" s="269"/>
      <c r="D385" s="270"/>
      <c r="E385" s="269"/>
      <c r="F385" s="268"/>
      <c r="G385" s="268"/>
      <c r="H385" s="268"/>
      <c r="I385" s="268"/>
      <c r="J385" s="268"/>
      <c r="K385" s="268"/>
      <c r="L385" s="268"/>
      <c r="M385" s="268"/>
      <c r="N385" s="268"/>
      <c r="O385" s="268"/>
      <c r="P385" s="268"/>
      <c r="Q385" s="268"/>
      <c r="R385" s="268"/>
      <c r="S385" s="268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 : 2</v>
      </c>
      <c r="AC385" s="169" t="str">
        <f t="shared" si="139"/>
        <v/>
      </c>
      <c r="AD385" s="215" t="str">
        <f t="shared" si="140"/>
        <v/>
      </c>
      <c r="AE385" s="253"/>
      <c r="AF385" s="240"/>
      <c r="AG385" s="240"/>
      <c r="AH385" s="217" t="str">
        <f t="shared" si="141"/>
        <v>Team D3Team D2</v>
      </c>
    </row>
    <row r="386" spans="2:34" ht="12" customHeight="1" thickBot="1" x14ac:dyDescent="0.25">
      <c r="B386" s="362" t="s">
        <v>139</v>
      </c>
      <c r="C386" s="362"/>
      <c r="D386" s="271"/>
      <c r="E386" s="271"/>
      <c r="F386" s="271"/>
      <c r="G386" s="271"/>
      <c r="H386" s="271"/>
      <c r="I386" s="271"/>
      <c r="J386" s="271"/>
      <c r="K386" s="362" t="s">
        <v>140</v>
      </c>
      <c r="L386" s="362"/>
      <c r="M386" s="271"/>
      <c r="N386" s="271"/>
      <c r="O386" s="271"/>
      <c r="P386" s="271"/>
      <c r="Q386" s="271"/>
      <c r="R386" s="271"/>
      <c r="S386" s="271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 : 3</v>
      </c>
      <c r="AC386" s="169" t="str">
        <f t="shared" si="139"/>
        <v/>
      </c>
      <c r="AD386" s="215" t="str">
        <f t="shared" si="140"/>
        <v/>
      </c>
      <c r="AE386" s="253"/>
      <c r="AF386" s="240"/>
      <c r="AG386" s="240"/>
      <c r="AH386" s="217" t="str">
        <f t="shared" si="141"/>
        <v>Team E3Team E2</v>
      </c>
    </row>
    <row r="387" spans="2:34" ht="12.75" thickTop="1" x14ac:dyDescent="0.2">
      <c r="B387" s="272" t="str">
        <f>LEFT($C$375,$J$74)</f>
        <v>Team E</v>
      </c>
      <c r="C387" s="260" t="str">
        <f>LEFT($C$376,$J$74)</f>
        <v>Team E</v>
      </c>
      <c r="D387" s="260" t="str">
        <f>LEFT($C$377,$J$74)</f>
        <v>Team E</v>
      </c>
      <c r="E387" s="260" t="str">
        <f>LEFT($C$378,$J$74)</f>
        <v>Team E</v>
      </c>
      <c r="F387" s="260" t="str">
        <f>LEFT($C$379,$J$74)</f>
        <v>Team E</v>
      </c>
      <c r="G387" s="260" t="str">
        <f>LEFT($C$380,$J$74)</f>
        <v>Team E</v>
      </c>
      <c r="H387" s="260" t="str">
        <f>LEFT($C$381,$J$74)</f>
        <v/>
      </c>
      <c r="I387" s="260" t="str">
        <f>LEFT($C$382,$J$74)</f>
        <v/>
      </c>
      <c r="J387" s="273" t="str">
        <f>LEFT($C$383,$J$74)</f>
        <v/>
      </c>
      <c r="K387" s="272" t="str">
        <f>LEFT($C$375,$J$74)</f>
        <v>Team E</v>
      </c>
      <c r="L387" s="260" t="str">
        <f>LEFT($C$376,$J$74)</f>
        <v>Team E</v>
      </c>
      <c r="M387" s="260" t="str">
        <f>LEFT($C$377,$J$74)</f>
        <v>Team E</v>
      </c>
      <c r="N387" s="260" t="str">
        <f>LEFT($C$378,$J$74)</f>
        <v>Team E</v>
      </c>
      <c r="O387" s="260" t="str">
        <f>LEFT($C$379,$J$74)</f>
        <v>Team E</v>
      </c>
      <c r="P387" s="260" t="str">
        <f>LEFT($C$380,$J$74)</f>
        <v>Team E</v>
      </c>
      <c r="Q387" s="260" t="str">
        <f>LEFT($C$381,$J$74)</f>
        <v/>
      </c>
      <c r="R387" s="260" t="str">
        <f>LEFT($C$382,$J$74)</f>
        <v/>
      </c>
      <c r="S387" s="261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 : 0</v>
      </c>
      <c r="AC387" s="169" t="str">
        <f t="shared" si="139"/>
        <v/>
      </c>
      <c r="AD387" s="215" t="str">
        <f t="shared" si="140"/>
        <v/>
      </c>
      <c r="AE387" s="253"/>
      <c r="AF387" s="240"/>
      <c r="AG387" s="240"/>
      <c r="AH387" s="217" t="str">
        <f t="shared" si="141"/>
        <v>Team F3Team F2</v>
      </c>
    </row>
    <row r="388" spans="2:34" x14ac:dyDescent="0.2">
      <c r="B388" s="274" t="str">
        <f>""</f>
        <v/>
      </c>
      <c r="C388" s="138" t="str">
        <f>IFERROR(VLOOKUP($C375&amp;$C$376,$Z$64:$AB$639,3,0),"")</f>
        <v>5 : 1</v>
      </c>
      <c r="D388" s="138" t="str">
        <f>IFERROR(VLOOKUP($C375&amp;$C$377,$Z$64:$AB$639,3,0),"")</f>
        <v>3 : 0</v>
      </c>
      <c r="E388" s="138" t="str">
        <f>IFERROR(VLOOKUP($C375&amp;$C$378,$Z$64:$AB$639,3,0),"")</f>
        <v>2 : 2</v>
      </c>
      <c r="F388" s="138" t="str">
        <f>IFERROR(VLOOKUP($C375&amp;$C$379,$Z$64:$AB$639,3,0),"")</f>
        <v>5 : 1</v>
      </c>
      <c r="G388" s="138" t="str">
        <f>IFERROR(VLOOKUP($C375&amp;$C$380,$Z$64:$AB$639,3,0),"")</f>
        <v>4 : 3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74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5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 : 3</v>
      </c>
      <c r="AC388" s="169" t="str">
        <f t="shared" si="139"/>
        <v/>
      </c>
      <c r="AD388" s="215" t="str">
        <f t="shared" si="140"/>
        <v/>
      </c>
      <c r="AE388" s="253"/>
      <c r="AF388" s="240"/>
      <c r="AG388" s="240"/>
      <c r="AH388" s="217" t="str">
        <f t="shared" si="141"/>
        <v>Maibach 1822 eV1. FC Riedwald</v>
      </c>
    </row>
    <row r="389" spans="2:34" x14ac:dyDescent="0.2">
      <c r="B389" s="262" t="str">
        <f t="shared" ref="B389:B396" si="157">IFERROR(VLOOKUP($C376&amp;$C$375,$Z$64:$AB$639,3,0),"")</f>
        <v>1 : 5</v>
      </c>
      <c r="C389" s="276" t="str">
        <f>""</f>
        <v/>
      </c>
      <c r="D389" s="138" t="str">
        <f>IFERROR(VLOOKUP($C376&amp;$C$377,$Z$64:$AB$639,3,0),"")</f>
        <v>3 : 4</v>
      </c>
      <c r="E389" s="138" t="str">
        <f>IFERROR(VLOOKUP($C376&amp;$C$378,$Z$64:$AB$639,3,0),"")</f>
        <v>4 : 3</v>
      </c>
      <c r="F389" s="138" t="str">
        <f>IFERROR(VLOOKUP($C376&amp;$C$379,$Z$64:$AB$639,3,0),"")</f>
        <v>5 : 1</v>
      </c>
      <c r="G389" s="138" t="str">
        <f>IFERROR(VLOOKUP($C376&amp;$C$380,$Z$64:$AB$639,3,0),"")</f>
        <v>5 : 1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62" t="str">
        <f t="shared" ref="K389:K396" si="158">IFERROR(VLOOKUP($C376&amp;$C$375,$AC$64:$AD$639,2,0),"")</f>
        <v/>
      </c>
      <c r="L389" s="276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5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 : 3</v>
      </c>
      <c r="AC389" s="169" t="str">
        <f t="shared" si="139"/>
        <v/>
      </c>
      <c r="AD389" s="215" t="str">
        <f t="shared" si="140"/>
        <v/>
      </c>
      <c r="AE389" s="253"/>
      <c r="AF389" s="240"/>
      <c r="AG389" s="240"/>
      <c r="AH389" s="217" t="str">
        <f t="shared" si="141"/>
        <v>FC GrönlingenSSV Wildbach</v>
      </c>
    </row>
    <row r="390" spans="2:34" x14ac:dyDescent="0.2">
      <c r="B390" s="262" t="str">
        <f t="shared" si="157"/>
        <v>0 : 3</v>
      </c>
      <c r="C390" s="138" t="str">
        <f t="shared" ref="C390:C396" si="159">IFERROR(VLOOKUP($C377&amp;$C$376,$Z$64:$AB$639,3,0),"")</f>
        <v>4 : 3</v>
      </c>
      <c r="D390" s="276" t="str">
        <f>""</f>
        <v/>
      </c>
      <c r="E390" s="138" t="str">
        <f>IFERROR(VLOOKUP($C377&amp;$C$378,$Z$64:$AB$639,3,0),"")</f>
        <v>3 : 0</v>
      </c>
      <c r="F390" s="138" t="str">
        <f>IFERROR(VLOOKUP($C377&amp;$C$379,$Z$64:$AB$639,3,0),"")</f>
        <v>3 : 3</v>
      </c>
      <c r="G390" s="138" t="str">
        <f>IFERROR(VLOOKUP($C377&amp;$C$380,$Z$64:$AB$639,3,0),"")</f>
        <v>2 : 2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62" t="str">
        <f t="shared" si="158"/>
        <v/>
      </c>
      <c r="L390" s="138" t="str">
        <f t="shared" ref="L390:L396" si="160">IFERROR(VLOOKUP($C377&amp;$C$376,$AC$64:$AD$639,2,0),"")</f>
        <v/>
      </c>
      <c r="M390" s="276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5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 : 3</v>
      </c>
      <c r="AC390" s="169" t="str">
        <f t="shared" si="139"/>
        <v/>
      </c>
      <c r="AD390" s="215" t="str">
        <f t="shared" si="140"/>
        <v/>
      </c>
      <c r="AE390" s="253"/>
      <c r="AF390" s="240"/>
      <c r="AG390" s="240"/>
      <c r="AH390" s="217" t="str">
        <f t="shared" si="141"/>
        <v>HSVKickers Offenbach</v>
      </c>
    </row>
    <row r="391" spans="2:34" x14ac:dyDescent="0.2">
      <c r="B391" s="262" t="str">
        <f t="shared" si="157"/>
        <v>2 : 2</v>
      </c>
      <c r="C391" s="138" t="str">
        <f t="shared" si="159"/>
        <v>3 : 4</v>
      </c>
      <c r="D391" s="277" t="str">
        <f t="shared" ref="D391:D396" si="161">IFERROR(VLOOKUP($C378&amp;$C$377,$Z$64:$AB$639,3,0),"")</f>
        <v>0 : 3</v>
      </c>
      <c r="E391" s="276" t="str">
        <f>""</f>
        <v/>
      </c>
      <c r="F391" s="138" t="str">
        <f>IFERROR(VLOOKUP($C378&amp;$C$379,$Z$64:$AB$639,3,0),"")</f>
        <v>3 : 3</v>
      </c>
      <c r="G391" s="138" t="str">
        <f>IFERROR(VLOOKUP($C378&amp;$C$380,$Z$64:$AB$639,3,0),"")</f>
        <v>3 : 0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62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6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5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 : 3</v>
      </c>
      <c r="AC391" s="169" t="str">
        <f t="shared" si="139"/>
        <v/>
      </c>
      <c r="AD391" s="215" t="str">
        <f t="shared" si="140"/>
        <v/>
      </c>
      <c r="AE391" s="253"/>
      <c r="AF391" s="240"/>
      <c r="AG391" s="240"/>
      <c r="AH391" s="217" t="str">
        <f t="shared" si="141"/>
        <v>Team D4Team D1</v>
      </c>
    </row>
    <row r="392" spans="2:34" x14ac:dyDescent="0.2">
      <c r="B392" s="262" t="str">
        <f t="shared" si="157"/>
        <v>1 : 5</v>
      </c>
      <c r="C392" s="138" t="str">
        <f t="shared" si="159"/>
        <v>1 : 5</v>
      </c>
      <c r="D392" s="138" t="str">
        <f t="shared" si="161"/>
        <v>3 : 3</v>
      </c>
      <c r="E392" s="138" t="str">
        <f>IFERROR(VLOOKUP($C379&amp;$C$378,$Z$64:$AB$639,3,0),"")</f>
        <v>3 : 3</v>
      </c>
      <c r="F392" s="276" t="str">
        <f>""</f>
        <v/>
      </c>
      <c r="G392" s="138" t="str">
        <f>IFERROR(VLOOKUP($C379&amp;$C$380,$Z$64:$AB$639,3,0),"")</f>
        <v>4 : 0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62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6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5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 : 3</v>
      </c>
      <c r="AC392" s="169" t="str">
        <f t="shared" si="139"/>
        <v/>
      </c>
      <c r="AD392" s="215" t="str">
        <f t="shared" si="140"/>
        <v/>
      </c>
      <c r="AE392" s="253"/>
      <c r="AF392" s="240"/>
      <c r="AG392" s="240"/>
      <c r="AH392" s="217" t="str">
        <f t="shared" si="141"/>
        <v>Team E4Team E1</v>
      </c>
    </row>
    <row r="393" spans="2:34" x14ac:dyDescent="0.2">
      <c r="B393" s="262" t="str">
        <f t="shared" si="157"/>
        <v>3 : 4</v>
      </c>
      <c r="C393" s="138" t="str">
        <f t="shared" si="159"/>
        <v>1 : 5</v>
      </c>
      <c r="D393" s="138" t="str">
        <f t="shared" si="161"/>
        <v>2 : 2</v>
      </c>
      <c r="E393" s="138" t="str">
        <f>IFERROR(VLOOKUP($C380&amp;$C$378,$Z$64:$AB$639,3,0),"")</f>
        <v>0 : 3</v>
      </c>
      <c r="F393" s="138" t="str">
        <f>IFERROR(VLOOKUP($C380&amp;$C$379,$Z$64:$AB$639,3,0),"")</f>
        <v>0 : 4</v>
      </c>
      <c r="G393" s="276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62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6" t="str">
        <f>""</f>
        <v/>
      </c>
      <c r="Q393" s="138" t="str">
        <f t="shared" si="154"/>
        <v/>
      </c>
      <c r="R393" s="138" t="str">
        <f t="shared" si="155"/>
        <v/>
      </c>
      <c r="S393" s="275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 : 5</v>
      </c>
      <c r="AC393" s="169" t="str">
        <f t="shared" si="139"/>
        <v/>
      </c>
      <c r="AD393" s="215" t="str">
        <f t="shared" si="140"/>
        <v/>
      </c>
      <c r="AE393" s="253"/>
      <c r="AF393" s="240"/>
      <c r="AG393" s="240"/>
      <c r="AH393" s="217" t="str">
        <f t="shared" si="141"/>
        <v>Team F4Team F1</v>
      </c>
    </row>
    <row r="394" spans="2:34" x14ac:dyDescent="0.2">
      <c r="B394" s="262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6" t="str">
        <f>""</f>
        <v/>
      </c>
      <c r="I394" s="138" t="str">
        <f t="shared" si="152"/>
        <v/>
      </c>
      <c r="J394" s="215" t="str">
        <f t="shared" si="153"/>
        <v/>
      </c>
      <c r="K394" s="262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6" t="str">
        <f>""</f>
        <v/>
      </c>
      <c r="R394" s="138" t="str">
        <f t="shared" si="155"/>
        <v/>
      </c>
      <c r="S394" s="275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 : 6</v>
      </c>
      <c r="AC394" s="169" t="str">
        <f t="shared" si="139"/>
        <v/>
      </c>
      <c r="AD394" s="215" t="str">
        <f t="shared" si="140"/>
        <v/>
      </c>
      <c r="AE394" s="253"/>
      <c r="AF394" s="240"/>
      <c r="AG394" s="240"/>
      <c r="AH394" s="217" t="str">
        <f t="shared" si="141"/>
        <v>Beinbruch SCFC Barcelona</v>
      </c>
    </row>
    <row r="395" spans="2:34" x14ac:dyDescent="0.2">
      <c r="B395" s="262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6" t="str">
        <f>""</f>
        <v/>
      </c>
      <c r="J395" s="215" t="str">
        <f t="shared" si="153"/>
        <v/>
      </c>
      <c r="K395" s="262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6" t="str">
        <f>""</f>
        <v/>
      </c>
      <c r="S395" s="275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 : 5</v>
      </c>
      <c r="AC395" s="169" t="str">
        <f t="shared" si="139"/>
        <v/>
      </c>
      <c r="AD395" s="215" t="str">
        <f t="shared" si="140"/>
        <v/>
      </c>
      <c r="AE395" s="253"/>
      <c r="AF395" s="240"/>
      <c r="AG395" s="240"/>
      <c r="AH395" s="217" t="str">
        <f t="shared" si="141"/>
        <v>SC WaldbachArsenal London</v>
      </c>
    </row>
    <row r="396" spans="2:34" ht="12.75" thickBot="1" x14ac:dyDescent="0.25">
      <c r="B396" s="264" t="str">
        <f t="shared" si="157"/>
        <v/>
      </c>
      <c r="C396" s="266" t="str">
        <f t="shared" si="159"/>
        <v/>
      </c>
      <c r="D396" s="266" t="str">
        <f t="shared" si="161"/>
        <v/>
      </c>
      <c r="E396" s="266" t="str">
        <f>IFERROR(VLOOKUP($C383&amp;$C$378,$Z$64:$AB$639,3,0),"")</f>
        <v/>
      </c>
      <c r="F396" s="266" t="str">
        <f>IFERROR(VLOOKUP($C383&amp;$C$379,$Z$64:$AB$639,3,0),"")</f>
        <v/>
      </c>
      <c r="G396" s="266" t="str">
        <f>IFERROR(VLOOKUP($C383&amp;$C$380,$Z$64:$AB$639,3,0),"")</f>
        <v/>
      </c>
      <c r="H396" s="266" t="str">
        <f>IFERROR(VLOOKUP($C383&amp;$C$381,$Z$64:$AB$639,3,0),"")</f>
        <v/>
      </c>
      <c r="I396" s="266" t="str">
        <f>IFERROR(VLOOKUP($C383&amp;$C$382,$Z$64:$AB$639,3,0),"")</f>
        <v/>
      </c>
      <c r="J396" s="278" t="str">
        <f>""</f>
        <v/>
      </c>
      <c r="K396" s="264" t="str">
        <f t="shared" si="158"/>
        <v/>
      </c>
      <c r="L396" s="266" t="str">
        <f t="shared" si="160"/>
        <v/>
      </c>
      <c r="M396" s="266" t="str">
        <f t="shared" si="162"/>
        <v/>
      </c>
      <c r="N396" s="266" t="str">
        <f>IFERROR(VLOOKUP($C383&amp;$C$378,$AC$64:$AD$639,2,0),"")</f>
        <v/>
      </c>
      <c r="O396" s="266" t="str">
        <f>IFERROR(VLOOKUP($C383&amp;$C$379,$AC$64:$AD$639,2,0),"")</f>
        <v/>
      </c>
      <c r="P396" s="266" t="str">
        <f>IFERROR(VLOOKUP($C383&amp;$C$380,$AC$64:$AD$639,2,0),"")</f>
        <v/>
      </c>
      <c r="Q396" s="266" t="str">
        <f>IFERROR(VLOOKUP($C383&amp;$C$381,$AC$64:$AD$639,2,0),"")</f>
        <v/>
      </c>
      <c r="R396" s="266" t="str">
        <f>IFERROR(VLOOKUP($C383&amp;$C$382,$AC$64:$AD$639,2,0),"")</f>
        <v/>
      </c>
      <c r="S396" s="279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 : 4</v>
      </c>
      <c r="AC396" s="169" t="str">
        <f t="shared" si="139"/>
        <v/>
      </c>
      <c r="AD396" s="215" t="str">
        <f t="shared" si="140"/>
        <v/>
      </c>
      <c r="AE396" s="253"/>
      <c r="AF396" s="240"/>
      <c r="AG396" s="240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 : 3</v>
      </c>
      <c r="AC397" s="169" t="str">
        <f t="shared" si="139"/>
        <v/>
      </c>
      <c r="AD397" s="215" t="str">
        <f t="shared" si="140"/>
        <v/>
      </c>
      <c r="AE397" s="253"/>
      <c r="AF397" s="240"/>
      <c r="AG397" s="240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 : 5</v>
      </c>
      <c r="AC398" s="169" t="str">
        <f t="shared" si="139"/>
        <v/>
      </c>
      <c r="AD398" s="215" t="str">
        <f t="shared" si="140"/>
        <v/>
      </c>
      <c r="AE398" s="253"/>
      <c r="AF398" s="240"/>
      <c r="AG398" s="240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 : 0</v>
      </c>
      <c r="AC399" s="169" t="str">
        <f t="shared" si="139"/>
        <v/>
      </c>
      <c r="AD399" s="215" t="str">
        <f t="shared" si="140"/>
        <v/>
      </c>
      <c r="AE399" s="253"/>
      <c r="AF399" s="240"/>
      <c r="AG399" s="240"/>
      <c r="AH399" s="217" t="str">
        <f t="shared" si="141"/>
        <v>Team F5Team F3</v>
      </c>
    </row>
    <row r="400" spans="2:34" ht="12" customHeight="1" thickBot="1" x14ac:dyDescent="0.25">
      <c r="B400" s="243" t="str">
        <f>""</f>
        <v/>
      </c>
      <c r="C400" s="243" t="str">
        <f>""</f>
        <v/>
      </c>
      <c r="D400" s="243" t="str">
        <f>""</f>
        <v/>
      </c>
      <c r="E400" s="243" t="str">
        <f>""</f>
        <v/>
      </c>
      <c r="F400" s="243" t="str">
        <f>""</f>
        <v/>
      </c>
      <c r="G400" s="243" t="str">
        <f>""</f>
        <v/>
      </c>
      <c r="H400" s="280" t="str">
        <f t="shared" ref="H400:M400" si="163">IF(LEN(H401)&gt;$J$74,LEFT(H401,$J$74)&amp;".",H401)</f>
        <v/>
      </c>
      <c r="I400" s="281" t="str">
        <f t="shared" si="163"/>
        <v/>
      </c>
      <c r="J400" s="281" t="str">
        <f t="shared" si="163"/>
        <v/>
      </c>
      <c r="K400" s="281" t="str">
        <f t="shared" si="163"/>
        <v/>
      </c>
      <c r="L400" s="281" t="str">
        <f t="shared" si="163"/>
        <v/>
      </c>
      <c r="M400" s="282" t="str">
        <f t="shared" si="163"/>
        <v/>
      </c>
      <c r="N400" s="280" t="str">
        <f>H400</f>
        <v/>
      </c>
      <c r="O400" s="281" t="str">
        <f t="shared" ref="O400:S400" si="164">I400</f>
        <v/>
      </c>
      <c r="P400" s="281" t="str">
        <f t="shared" si="164"/>
        <v/>
      </c>
      <c r="Q400" s="281" t="str">
        <f t="shared" si="164"/>
        <v/>
      </c>
      <c r="R400" s="281" t="str">
        <f t="shared" si="164"/>
        <v/>
      </c>
      <c r="S400" s="282" t="str">
        <f t="shared" si="164"/>
        <v/>
      </c>
      <c r="T400" s="238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 : 1</v>
      </c>
      <c r="AC400" s="169" t="str">
        <f t="shared" si="139"/>
        <v/>
      </c>
      <c r="AD400" s="215" t="str">
        <f t="shared" si="140"/>
        <v/>
      </c>
      <c r="AE400" s="253"/>
      <c r="AF400" s="240"/>
      <c r="AG400" s="240"/>
      <c r="AH400" s="217" t="str">
        <f t="shared" si="141"/>
        <v>Eintracht FrankfurtFV Zahnschmerzen</v>
      </c>
    </row>
    <row r="401" spans="2:34" ht="12" customHeight="1" thickTop="1" thickBot="1" x14ac:dyDescent="0.25">
      <c r="B401" s="283" t="str">
        <f>""</f>
        <v/>
      </c>
      <c r="C401" s="284" t="s">
        <v>79</v>
      </c>
      <c r="D401" s="285" t="s">
        <v>97</v>
      </c>
      <c r="E401" s="286" t="s">
        <v>174</v>
      </c>
      <c r="F401" s="286" t="s">
        <v>175</v>
      </c>
      <c r="G401" s="287" t="s">
        <v>176</v>
      </c>
      <c r="H401" s="288" t="str">
        <f>C402</f>
        <v/>
      </c>
      <c r="I401" s="289" t="str">
        <f>C403</f>
        <v/>
      </c>
      <c r="J401" s="289" t="str">
        <f>C404</f>
        <v/>
      </c>
      <c r="K401" s="289" t="str">
        <f>C405</f>
        <v/>
      </c>
      <c r="L401" s="289" t="str">
        <f>C406</f>
        <v/>
      </c>
      <c r="M401" s="290" t="str">
        <f>C407</f>
        <v/>
      </c>
      <c r="N401" s="288" t="str">
        <f>C402</f>
        <v/>
      </c>
      <c r="O401" s="289" t="str">
        <f>C403</f>
        <v/>
      </c>
      <c r="P401" s="289" t="str">
        <f>C404</f>
        <v/>
      </c>
      <c r="Q401" s="289" t="str">
        <f>C405</f>
        <v/>
      </c>
      <c r="R401" s="289" t="str">
        <f>C406</f>
        <v/>
      </c>
      <c r="S401" s="290" t="str">
        <f>C407</f>
        <v/>
      </c>
      <c r="T401" s="238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 : 2</v>
      </c>
      <c r="AC401" s="169" t="str">
        <f t="shared" si="139"/>
        <v/>
      </c>
      <c r="AD401" s="215" t="str">
        <f t="shared" si="140"/>
        <v/>
      </c>
      <c r="AE401" s="253"/>
      <c r="AF401" s="240"/>
      <c r="AG401" s="240"/>
      <c r="AH401" s="217" t="str">
        <f t="shared" si="141"/>
        <v>Manchester CityLok Leipzig</v>
      </c>
    </row>
    <row r="402" spans="2:34" ht="12" customHeight="1" x14ac:dyDescent="0.2">
      <c r="B402" s="291" t="str">
        <f t="shared" ref="B402:B407" si="165">IF($C402="","",INDEX($B$375:$B$383,MATCH($C402,$C$375:$C$383,0)))</f>
        <v/>
      </c>
      <c r="C402" s="292" t="str">
        <f t="shared" ref="C402:C407" si="166">IF($K$13=0,"",$X4)</f>
        <v/>
      </c>
      <c r="D402" s="293" t="str">
        <f t="shared" ref="D402:D407" si="167">IF($C402="","",VLOOKUP($C402,$C$17:$AC$25,25,0))</f>
        <v/>
      </c>
      <c r="E402" s="294" t="str">
        <f t="shared" ref="E402:E407" si="168">IF($C402="","",VLOOKUP($C402,$C$17:$AC$25,26,0))</f>
        <v/>
      </c>
      <c r="F402" s="294" t="str">
        <f t="shared" ref="F402:F407" si="169">IF($C402="","",VLOOKUP($C402,$C$17:$AC$25,27,0))</f>
        <v/>
      </c>
      <c r="G402" s="295" t="str">
        <f t="shared" ref="G402:G407" si="170">IF($C402="","",VLOOKUP($C402,$C$81:$D$89,2,0))</f>
        <v/>
      </c>
      <c r="H402" s="296" t="str">
        <f>""</f>
        <v/>
      </c>
      <c r="I402" s="294" t="str">
        <f>IFERROR(VLOOKUP($C402&amp;I$401,$Z$64:$AB$639,3,0),"")</f>
        <v/>
      </c>
      <c r="J402" s="294" t="str">
        <f>IFERROR(VLOOKUP($C402&amp;J$401,$Z$64:$AB$639,3,0),"")</f>
        <v/>
      </c>
      <c r="K402" s="294" t="str">
        <f>IFERROR(VLOOKUP($C402&amp;K$401,$Z$64:$AB$639,3,0),"")</f>
        <v/>
      </c>
      <c r="L402" s="294" t="str">
        <f>IFERROR(VLOOKUP($C402&amp;L$401,$Z$64:$AB$639,3,0),"")</f>
        <v/>
      </c>
      <c r="M402" s="297" t="str">
        <f>IFERROR(VLOOKUP($C402&amp;M$401,$Z$64:$AB$639,3,0),"")</f>
        <v/>
      </c>
      <c r="N402" s="296" t="str">
        <f>""</f>
        <v/>
      </c>
      <c r="O402" s="294" t="str">
        <f>IFERROR(VLOOKUP($C402&amp;I$401,$AC$64:$AD$639,2,0),"")</f>
        <v/>
      </c>
      <c r="P402" s="294" t="str">
        <f>IFERROR(VLOOKUP($C402&amp;J$401,$AC$64:$AD$639,2,0),"")</f>
        <v/>
      </c>
      <c r="Q402" s="294" t="str">
        <f>IFERROR(VLOOKUP($C402&amp;K$401,$AC$64:$AD$639,2,0),"")</f>
        <v/>
      </c>
      <c r="R402" s="294" t="str">
        <f>IFERROR(VLOOKUP($C402&amp;L$401,$AC$64:$AD$639,2,0),"")</f>
        <v/>
      </c>
      <c r="S402" s="297" t="str">
        <f>IFERROR(VLOOKUP($C402&amp;M$401,$AC$64:$AD$639,2,0),"")</f>
        <v/>
      </c>
      <c r="T402" s="298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 : 4</v>
      </c>
      <c r="AC402" s="169" t="str">
        <f t="shared" si="139"/>
        <v/>
      </c>
      <c r="AD402" s="215" t="str">
        <f t="shared" si="140"/>
        <v/>
      </c>
      <c r="AE402" s="253"/>
      <c r="AF402" s="240"/>
      <c r="AG402" s="240"/>
      <c r="AH402" s="217" t="str">
        <f t="shared" si="141"/>
        <v>SSV WildeckFC Brügge</v>
      </c>
    </row>
    <row r="403" spans="2:34" ht="12" customHeight="1" x14ac:dyDescent="0.2">
      <c r="B403" s="299" t="str">
        <f t="shared" si="165"/>
        <v/>
      </c>
      <c r="C403" s="300" t="str">
        <f t="shared" si="166"/>
        <v/>
      </c>
      <c r="D403" s="301" t="str">
        <f t="shared" si="167"/>
        <v/>
      </c>
      <c r="E403" s="302" t="str">
        <f t="shared" si="168"/>
        <v/>
      </c>
      <c r="F403" s="302" t="str">
        <f t="shared" si="169"/>
        <v/>
      </c>
      <c r="G403" s="303" t="str">
        <f t="shared" si="170"/>
        <v/>
      </c>
      <c r="H403" s="304" t="str">
        <f>IFERROR(VLOOKUP($C403&amp;H$401,$Z$64:$AB$639,3,0),"")</f>
        <v/>
      </c>
      <c r="I403" s="305" t="str">
        <f>""</f>
        <v/>
      </c>
      <c r="J403" s="302" t="str">
        <f>IFERROR(VLOOKUP($C403&amp;J$401,$Z$64:$AB$639,3,0),"")</f>
        <v/>
      </c>
      <c r="K403" s="302" t="str">
        <f>IFERROR(VLOOKUP($C403&amp;K$401,$Z$64:$AB$639,3,0),"")</f>
        <v/>
      </c>
      <c r="L403" s="302" t="str">
        <f>IFERROR(VLOOKUP($C403&amp;L$401,$Z$64:$AB$639,3,0),"")</f>
        <v/>
      </c>
      <c r="M403" s="306" t="str">
        <f>IFERROR(VLOOKUP($C403&amp;M$401,$Z$64:$AB$639,3,0),"")</f>
        <v/>
      </c>
      <c r="N403" s="304" t="str">
        <f>IFERROR(VLOOKUP($C403&amp;H$401,$AC$64:$AD$639,2,0),"")</f>
        <v/>
      </c>
      <c r="O403" s="305" t="str">
        <f>""</f>
        <v/>
      </c>
      <c r="P403" s="302" t="str">
        <f>IFERROR(VLOOKUP($C403&amp;J$401,$AC$64:$AD$639,2,0),"")</f>
        <v/>
      </c>
      <c r="Q403" s="302" t="str">
        <f>IFERROR(VLOOKUP($C403&amp;K$401,$AC$64:$AD$639,2,0),"")</f>
        <v/>
      </c>
      <c r="R403" s="302" t="str">
        <f>IFERROR(VLOOKUP($C403&amp;L$401,$AC$64:$AD$639,2,0),"")</f>
        <v/>
      </c>
      <c r="S403" s="306" t="str">
        <f>IFERROR(VLOOKUP($C403&amp;M$401,$AC$64:$AD$639,2,0),"")</f>
        <v/>
      </c>
      <c r="T403" s="307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 : 0</v>
      </c>
      <c r="AC403" s="169" t="str">
        <f t="shared" si="139"/>
        <v/>
      </c>
      <c r="AD403" s="215" t="str">
        <f t="shared" si="140"/>
        <v/>
      </c>
      <c r="AE403" s="253"/>
      <c r="AF403" s="240"/>
      <c r="AG403" s="240"/>
      <c r="AH403" s="217" t="str">
        <f t="shared" si="141"/>
        <v>Team D2Team D6</v>
      </c>
    </row>
    <row r="404" spans="2:34" ht="12" customHeight="1" x14ac:dyDescent="0.2">
      <c r="B404" s="299" t="str">
        <f t="shared" si="165"/>
        <v/>
      </c>
      <c r="C404" s="300" t="str">
        <f t="shared" si="166"/>
        <v/>
      </c>
      <c r="D404" s="301" t="str">
        <f t="shared" si="167"/>
        <v/>
      </c>
      <c r="E404" s="302" t="str">
        <f t="shared" si="168"/>
        <v/>
      </c>
      <c r="F404" s="302" t="str">
        <f t="shared" si="169"/>
        <v/>
      </c>
      <c r="G404" s="303" t="str">
        <f t="shared" si="170"/>
        <v/>
      </c>
      <c r="H404" s="304" t="str">
        <f>IFERROR(VLOOKUP($C404&amp;H$401,$Z$64:$AB$639,3,0),"")</f>
        <v/>
      </c>
      <c r="I404" s="302" t="str">
        <f>IFERROR(VLOOKUP($C404&amp;I$401,$Z$64:$AB$639,3,0),"")</f>
        <v/>
      </c>
      <c r="J404" s="305" t="str">
        <f>""</f>
        <v/>
      </c>
      <c r="K404" s="302" t="str">
        <f>IFERROR(VLOOKUP($C404&amp;K$401,$Z$64:$AB$639,3,0),"")</f>
        <v/>
      </c>
      <c r="L404" s="302" t="str">
        <f>IFERROR(VLOOKUP($C404&amp;L$401,$Z$64:$AB$639,3,0),"")</f>
        <v/>
      </c>
      <c r="M404" s="306" t="str">
        <f>IFERROR(VLOOKUP($C404&amp;M$401,$Z$64:$AB$639,3,0),"")</f>
        <v/>
      </c>
      <c r="N404" s="304" t="str">
        <f>IFERROR(VLOOKUP($C404&amp;H$401,$AC$64:$AD$639,2,0),"")</f>
        <v/>
      </c>
      <c r="O404" s="302" t="str">
        <f>IFERROR(VLOOKUP($C404&amp;I$401,$AC$64:$AD$639,2,0),"")</f>
        <v/>
      </c>
      <c r="P404" s="305" t="str">
        <f>""</f>
        <v/>
      </c>
      <c r="Q404" s="302" t="str">
        <f>IFERROR(VLOOKUP($C404&amp;K$401,$AC$64:$AD$639,2,0),"")</f>
        <v/>
      </c>
      <c r="R404" s="302" t="str">
        <f>IFERROR(VLOOKUP($C404&amp;L$401,$AC$64:$AD$639,2,0),"")</f>
        <v/>
      </c>
      <c r="S404" s="306" t="str">
        <f>IFERROR(VLOOKUP($C404&amp;M$401,$AC$64:$AD$639,2,0),"")</f>
        <v/>
      </c>
      <c r="T404" s="307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 : 2</v>
      </c>
      <c r="AC404" s="169" t="str">
        <f t="shared" si="139"/>
        <v/>
      </c>
      <c r="AD404" s="215" t="str">
        <f t="shared" si="140"/>
        <v/>
      </c>
      <c r="AE404" s="253"/>
      <c r="AF404" s="240"/>
      <c r="AG404" s="240"/>
      <c r="AH404" s="217" t="str">
        <f t="shared" si="141"/>
        <v>Team E2Team E6</v>
      </c>
    </row>
    <row r="405" spans="2:34" ht="12" customHeight="1" x14ac:dyDescent="0.2">
      <c r="B405" s="299" t="str">
        <f t="shared" si="165"/>
        <v/>
      </c>
      <c r="C405" s="300" t="str">
        <f t="shared" si="166"/>
        <v/>
      </c>
      <c r="D405" s="301" t="str">
        <f t="shared" si="167"/>
        <v/>
      </c>
      <c r="E405" s="302" t="str">
        <f t="shared" si="168"/>
        <v/>
      </c>
      <c r="F405" s="302" t="str">
        <f t="shared" si="169"/>
        <v/>
      </c>
      <c r="G405" s="303" t="str">
        <f t="shared" si="170"/>
        <v/>
      </c>
      <c r="H405" s="304" t="str">
        <f>IFERROR(VLOOKUP($C405&amp;H$401,$Z$64:$AB$639,3,0),"")</f>
        <v/>
      </c>
      <c r="I405" s="302" t="str">
        <f>IFERROR(VLOOKUP($C405&amp;I$401,$Z$64:$AB$639,3,0),"")</f>
        <v/>
      </c>
      <c r="J405" s="302" t="str">
        <f>IFERROR(VLOOKUP($C405&amp;J$401,$Z$64:$AB$639,3,0),"")</f>
        <v/>
      </c>
      <c r="K405" s="305" t="str">
        <f>""</f>
        <v/>
      </c>
      <c r="L405" s="302" t="str">
        <f>IFERROR(VLOOKUP($C405&amp;L$401,$Z$64:$AB$639,3,0),"")</f>
        <v/>
      </c>
      <c r="M405" s="306" t="str">
        <f>IFERROR(VLOOKUP($C405&amp;M$401,$Z$64:$AB$639,3,0),"")</f>
        <v/>
      </c>
      <c r="N405" s="304" t="str">
        <f>IFERROR(VLOOKUP($C405&amp;H$401,$AC$64:$AD$639,2,0),"")</f>
        <v/>
      </c>
      <c r="O405" s="302" t="str">
        <f>IFERROR(VLOOKUP($C405&amp;I$401,$AC$64:$AD$639,2,0),"")</f>
        <v/>
      </c>
      <c r="P405" s="302" t="str">
        <f>IFERROR(VLOOKUP($C405&amp;J$401,$AC$64:$AD$639,2,0),"")</f>
        <v/>
      </c>
      <c r="Q405" s="305" t="str">
        <f>""</f>
        <v/>
      </c>
      <c r="R405" s="302" t="str">
        <f>IFERROR(VLOOKUP($C405&amp;L$401,$AC$64:$AD$639,2,0),"")</f>
        <v/>
      </c>
      <c r="S405" s="306" t="str">
        <f>IFERROR(VLOOKUP($C405&amp;M$401,$AC$64:$AD$639,2,0),"")</f>
        <v/>
      </c>
      <c r="T405" s="307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 : 3</v>
      </c>
      <c r="AC405" s="169" t="str">
        <f t="shared" si="139"/>
        <v/>
      </c>
      <c r="AD405" s="215" t="str">
        <f t="shared" si="140"/>
        <v/>
      </c>
      <c r="AE405" s="253"/>
      <c r="AF405" s="240"/>
      <c r="AG405" s="240"/>
      <c r="AH405" s="217" t="str">
        <f t="shared" si="141"/>
        <v>Team F2Team F6</v>
      </c>
    </row>
    <row r="406" spans="2:34" ht="12" customHeight="1" x14ac:dyDescent="0.2">
      <c r="B406" s="299" t="str">
        <f t="shared" si="165"/>
        <v/>
      </c>
      <c r="C406" s="300" t="str">
        <f t="shared" si="166"/>
        <v/>
      </c>
      <c r="D406" s="301" t="str">
        <f t="shared" si="167"/>
        <v/>
      </c>
      <c r="E406" s="302" t="str">
        <f t="shared" si="168"/>
        <v/>
      </c>
      <c r="F406" s="302" t="str">
        <f t="shared" si="169"/>
        <v/>
      </c>
      <c r="G406" s="303" t="str">
        <f t="shared" si="170"/>
        <v/>
      </c>
      <c r="H406" s="304" t="str">
        <f>IFERROR(VLOOKUP($C406&amp;H$401,$Z$64:$AB$639,3,0),"")</f>
        <v/>
      </c>
      <c r="I406" s="302" t="str">
        <f>IFERROR(VLOOKUP($C406&amp;I$401,$Z$64:$AB$639,3,0),"")</f>
        <v/>
      </c>
      <c r="J406" s="302" t="str">
        <f>IFERROR(VLOOKUP($C406&amp;J$401,$Z$64:$AB$639,3,0),"")</f>
        <v/>
      </c>
      <c r="K406" s="302" t="str">
        <f>IFERROR(VLOOKUP($C406&amp;K$401,$Z$64:$AB$639,3,0),"")</f>
        <v/>
      </c>
      <c r="L406" s="305" t="str">
        <f>""</f>
        <v/>
      </c>
      <c r="M406" s="306" t="str">
        <f>IFERROR(VLOOKUP($C406&amp;M$401,$Z$64:$AB$639,3,0),"")</f>
        <v/>
      </c>
      <c r="N406" s="304" t="str">
        <f>IFERROR(VLOOKUP($C406&amp;H$401,$AC$64:$AD$639,2,0),"")</f>
        <v/>
      </c>
      <c r="O406" s="302" t="str">
        <f>IFERROR(VLOOKUP($C406&amp;I$401,$AC$64:$AD$639,2,0),"")</f>
        <v/>
      </c>
      <c r="P406" s="302" t="str">
        <f>IFERROR(VLOOKUP($C406&amp;J$401,$AC$64:$AD$639,2,0),"")</f>
        <v/>
      </c>
      <c r="Q406" s="302" t="str">
        <f>IFERROR(VLOOKUP($C406&amp;K$401,$AC$64:$AD$639,2,0),"")</f>
        <v/>
      </c>
      <c r="R406" s="305" t="str">
        <f>""</f>
        <v/>
      </c>
      <c r="S406" s="306" t="str">
        <f>IFERROR(VLOOKUP($C406&amp;M$401,$AC$64:$AD$639,2,0),"")</f>
        <v/>
      </c>
      <c r="T406" s="307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 : 3</v>
      </c>
      <c r="AC406" s="169" t="str">
        <f t="shared" si="139"/>
        <v/>
      </c>
      <c r="AD406" s="215" t="str">
        <f t="shared" si="140"/>
        <v/>
      </c>
      <c r="AE406" s="253"/>
      <c r="AF406" s="240"/>
      <c r="AG406" s="240"/>
      <c r="AH406" s="217" t="str">
        <f t="shared" si="141"/>
        <v>1. FC RiedwaldFC Barcelona</v>
      </c>
    </row>
    <row r="407" spans="2:34" ht="12" customHeight="1" thickBot="1" x14ac:dyDescent="0.25">
      <c r="B407" s="308" t="str">
        <f t="shared" si="165"/>
        <v/>
      </c>
      <c r="C407" s="309" t="str">
        <f t="shared" si="166"/>
        <v/>
      </c>
      <c r="D407" s="310" t="str">
        <f t="shared" si="167"/>
        <v/>
      </c>
      <c r="E407" s="311" t="str">
        <f t="shared" si="168"/>
        <v/>
      </c>
      <c r="F407" s="311" t="str">
        <f t="shared" si="169"/>
        <v/>
      </c>
      <c r="G407" s="312" t="str">
        <f t="shared" si="170"/>
        <v/>
      </c>
      <c r="H407" s="313" t="str">
        <f>IFERROR(VLOOKUP($C407&amp;H$401,$Z$64:$AB$639,3,0),"")</f>
        <v/>
      </c>
      <c r="I407" s="311" t="str">
        <f>IFERROR(VLOOKUP($C407&amp;I$401,$Z$64:$AB$639,3,0),"")</f>
        <v/>
      </c>
      <c r="J407" s="311" t="str">
        <f>IFERROR(VLOOKUP($C407&amp;J$401,$Z$64:$AB$639,3,0),"")</f>
        <v/>
      </c>
      <c r="K407" s="311" t="str">
        <f>IFERROR(VLOOKUP($C407&amp;K$401,$Z$64:$AB$639,3,0),"")</f>
        <v/>
      </c>
      <c r="L407" s="311" t="str">
        <f>IFERROR(VLOOKUP($C407&amp;L$401,$Z$64:$AB$639,3,0),"")</f>
        <v/>
      </c>
      <c r="M407" s="314" t="str">
        <f>""</f>
        <v/>
      </c>
      <c r="N407" s="313" t="str">
        <f>IFERROR(VLOOKUP($C407&amp;H$401,$AC$64:$AD$639,2,0),"")</f>
        <v/>
      </c>
      <c r="O407" s="311" t="str">
        <f>IFERROR(VLOOKUP($C407&amp;I$401,$AC$64:$AD$639,2,0),"")</f>
        <v/>
      </c>
      <c r="P407" s="311" t="str">
        <f>IFERROR(VLOOKUP($C407&amp;J$401,$AC$64:$AD$639,2,0),"")</f>
        <v/>
      </c>
      <c r="Q407" s="311" t="str">
        <f>IFERROR(VLOOKUP($C407&amp;K$401,$AC$64:$AD$639,2,0),"")</f>
        <v/>
      </c>
      <c r="R407" s="311" t="str">
        <f>IFERROR(VLOOKUP($C407&amp;L$401,$AC$64:$AD$639,2,0),"")</f>
        <v/>
      </c>
      <c r="S407" s="314" t="str">
        <f>""</f>
        <v/>
      </c>
      <c r="T407" s="315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 : 3</v>
      </c>
      <c r="AC407" s="169" t="str">
        <f t="shared" si="139"/>
        <v/>
      </c>
      <c r="AD407" s="215" t="str">
        <f t="shared" si="140"/>
        <v/>
      </c>
      <c r="AE407" s="253"/>
      <c r="AF407" s="240"/>
      <c r="AG407" s="240"/>
      <c r="AH407" s="217" t="str">
        <f t="shared" si="141"/>
        <v>SSV WildbachArsenal London</v>
      </c>
    </row>
    <row r="408" spans="2:34" ht="12" customHeight="1" thickTop="1" thickBot="1" x14ac:dyDescent="0.25">
      <c r="B408" s="316" t="str">
        <f>""</f>
        <v/>
      </c>
      <c r="C408" s="316" t="str">
        <f>""</f>
        <v/>
      </c>
      <c r="D408" s="316" t="str">
        <f>""</f>
        <v/>
      </c>
      <c r="E408" s="316" t="str">
        <f>""</f>
        <v/>
      </c>
      <c r="F408" s="316" t="str">
        <f>""</f>
        <v/>
      </c>
      <c r="G408" s="316" t="str">
        <f>""</f>
        <v/>
      </c>
      <c r="H408" s="317" t="str">
        <f>""</f>
        <v/>
      </c>
      <c r="I408" s="317" t="str">
        <f>""</f>
        <v/>
      </c>
      <c r="J408" s="317" t="str">
        <f>""</f>
        <v/>
      </c>
      <c r="K408" s="317" t="str">
        <f>""</f>
        <v/>
      </c>
      <c r="L408" s="317" t="str">
        <f>""</f>
        <v/>
      </c>
      <c r="M408" s="317" t="str">
        <f>""</f>
        <v/>
      </c>
      <c r="N408" s="318" t="str">
        <f>""</f>
        <v/>
      </c>
      <c r="O408" s="318" t="str">
        <f>""</f>
        <v/>
      </c>
      <c r="P408" s="318" t="str">
        <f>""</f>
        <v/>
      </c>
      <c r="Q408" s="318" t="str">
        <f>""</f>
        <v/>
      </c>
      <c r="R408" s="318" t="str">
        <f>""</f>
        <v/>
      </c>
      <c r="S408" s="318" t="str">
        <f>""</f>
        <v/>
      </c>
      <c r="T408" s="318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 : 3</v>
      </c>
      <c r="AC408" s="169" t="str">
        <f t="shared" si="139"/>
        <v/>
      </c>
      <c r="AD408" s="215" t="str">
        <f t="shared" si="140"/>
        <v/>
      </c>
      <c r="AE408" s="253"/>
      <c r="AF408" s="240"/>
      <c r="AG408" s="240"/>
      <c r="AH408" s="217" t="str">
        <f t="shared" si="141"/>
        <v>Kickers OffenbachBorussia Dortmund</v>
      </c>
    </row>
    <row r="409" spans="2:34" ht="12" customHeight="1" thickBot="1" x14ac:dyDescent="0.25">
      <c r="B409" s="318" t="str">
        <f>""</f>
        <v/>
      </c>
      <c r="C409" s="318" t="str">
        <f>""</f>
        <v/>
      </c>
      <c r="D409" s="318" t="str">
        <f>""</f>
        <v/>
      </c>
      <c r="E409" s="318" t="str">
        <f>""</f>
        <v/>
      </c>
      <c r="F409" s="318" t="str">
        <f>""</f>
        <v/>
      </c>
      <c r="G409" s="318" t="str">
        <f>""</f>
        <v/>
      </c>
      <c r="H409" s="319" t="str">
        <f t="shared" ref="H409:M409" si="172">IF(LEN(H410)&gt;$J$74,LEFT(H410,$J$74)&amp;".",H410)</f>
        <v/>
      </c>
      <c r="I409" s="320" t="str">
        <f t="shared" si="172"/>
        <v/>
      </c>
      <c r="J409" s="320" t="str">
        <f t="shared" si="172"/>
        <v/>
      </c>
      <c r="K409" s="320" t="str">
        <f t="shared" si="172"/>
        <v/>
      </c>
      <c r="L409" s="320" t="str">
        <f t="shared" si="172"/>
        <v/>
      </c>
      <c r="M409" s="321" t="str">
        <f t="shared" si="172"/>
        <v/>
      </c>
      <c r="N409" s="319" t="str">
        <f>H409</f>
        <v/>
      </c>
      <c r="O409" s="320" t="str">
        <f t="shared" ref="O409:S409" si="173">I409</f>
        <v/>
      </c>
      <c r="P409" s="320" t="str">
        <f t="shared" si="173"/>
        <v/>
      </c>
      <c r="Q409" s="320" t="str">
        <f t="shared" si="173"/>
        <v/>
      </c>
      <c r="R409" s="320" t="str">
        <f t="shared" si="173"/>
        <v/>
      </c>
      <c r="S409" s="321" t="str">
        <f t="shared" si="173"/>
        <v/>
      </c>
      <c r="T409" s="238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 : 3</v>
      </c>
      <c r="AC409" s="169" t="str">
        <f t="shared" si="139"/>
        <v/>
      </c>
      <c r="AD409" s="215" t="str">
        <f t="shared" si="140"/>
        <v/>
      </c>
      <c r="AE409" s="253"/>
      <c r="AF409" s="240"/>
      <c r="AG409" s="240"/>
      <c r="AH409" s="217" t="str">
        <f t="shared" si="141"/>
        <v>Team D1Team D3</v>
      </c>
    </row>
    <row r="410" spans="2:34" ht="12" customHeight="1" thickTop="1" thickBot="1" x14ac:dyDescent="0.25">
      <c r="B410" s="283" t="str">
        <f>""</f>
        <v/>
      </c>
      <c r="C410" s="284" t="s">
        <v>79</v>
      </c>
      <c r="D410" s="285" t="s">
        <v>97</v>
      </c>
      <c r="E410" s="286" t="s">
        <v>174</v>
      </c>
      <c r="F410" s="286" t="s">
        <v>175</v>
      </c>
      <c r="G410" s="287" t="s">
        <v>176</v>
      </c>
      <c r="H410" s="288" t="str">
        <f>C411</f>
        <v/>
      </c>
      <c r="I410" s="289" t="str">
        <f>C412</f>
        <v/>
      </c>
      <c r="J410" s="289" t="str">
        <f>C413</f>
        <v/>
      </c>
      <c r="K410" s="289" t="str">
        <f>C414</f>
        <v/>
      </c>
      <c r="L410" s="289" t="str">
        <f>C415</f>
        <v/>
      </c>
      <c r="M410" s="290" t="str">
        <f>C416</f>
        <v/>
      </c>
      <c r="N410" s="288" t="str">
        <f>C411</f>
        <v/>
      </c>
      <c r="O410" s="289" t="str">
        <f>C412</f>
        <v/>
      </c>
      <c r="P410" s="289" t="str">
        <f>C413</f>
        <v/>
      </c>
      <c r="Q410" s="289" t="str">
        <f>C414</f>
        <v/>
      </c>
      <c r="R410" s="289" t="str">
        <f>C415</f>
        <v/>
      </c>
      <c r="S410" s="290" t="str">
        <f>C416</f>
        <v/>
      </c>
      <c r="T410" s="238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 : 5</v>
      </c>
      <c r="AC410" s="169" t="str">
        <f t="shared" si="139"/>
        <v/>
      </c>
      <c r="AD410" s="215" t="str">
        <f t="shared" si="140"/>
        <v/>
      </c>
      <c r="AE410" s="253"/>
      <c r="AF410" s="240"/>
      <c r="AG410" s="240"/>
      <c r="AH410" s="217" t="str">
        <f t="shared" si="141"/>
        <v>Team E1Team E3</v>
      </c>
    </row>
    <row r="411" spans="2:34" ht="12" customHeight="1" x14ac:dyDescent="0.2">
      <c r="B411" s="291" t="str">
        <f t="shared" ref="B411:B416" si="174">IF($C411="","",INDEX($B$375:$B$383,MATCH($C411,$C$375:$C$383,0)))</f>
        <v/>
      </c>
      <c r="C411" s="292" t="str">
        <f t="shared" ref="C411:C416" si="175">IF($K$13=0,"",$AC4)</f>
        <v/>
      </c>
      <c r="D411" s="293" t="str">
        <f t="shared" ref="D411:D416" si="176">IF($C411="","",VLOOKUP($C411,$C$17:$AC$25,25,0))</f>
        <v/>
      </c>
      <c r="E411" s="294" t="str">
        <f t="shared" ref="E411:E416" si="177">IF($C411="","",VLOOKUP($C411,$C$17:$AC$25,26,0))</f>
        <v/>
      </c>
      <c r="F411" s="294" t="str">
        <f t="shared" ref="F411:F416" si="178">IF($C411="","",VLOOKUP($C411,$C$17:$AC$25,27,0))</f>
        <v/>
      </c>
      <c r="G411" s="295" t="str">
        <f t="shared" ref="G411:G416" si="179">IF($C411="","",VLOOKUP($C411,$C$81:$D$89,2,0))</f>
        <v/>
      </c>
      <c r="H411" s="296" t="str">
        <f>""</f>
        <v/>
      </c>
      <c r="I411" s="294" t="str">
        <f>IFERROR(VLOOKUP($C411&amp;I$410,$Z$64:$AB$639,3,0),"")</f>
        <v/>
      </c>
      <c r="J411" s="294" t="str">
        <f>IFERROR(VLOOKUP($C411&amp;J$410,$Z$64:$AB$639,3,0),"")</f>
        <v/>
      </c>
      <c r="K411" s="294" t="str">
        <f>IFERROR(VLOOKUP($C411&amp;K$410,$Z$64:$AB$639,3,0),"")</f>
        <v/>
      </c>
      <c r="L411" s="294" t="str">
        <f>IFERROR(VLOOKUP($C411&amp;L$410,$Z$64:$AB$639,3,0),"")</f>
        <v/>
      </c>
      <c r="M411" s="297" t="str">
        <f>IFERROR(VLOOKUP($C411&amp;M$410,$Z$64:$AB$639,3,0),"")</f>
        <v/>
      </c>
      <c r="N411" s="296" t="str">
        <f>""</f>
        <v/>
      </c>
      <c r="O411" s="294" t="str">
        <f>IFERROR(VLOOKUP($C411&amp;I$410,$AC$64:$AD$639,2,0),"")</f>
        <v/>
      </c>
      <c r="P411" s="294" t="str">
        <f>IFERROR(VLOOKUP($C411&amp;J$410,$AC$64:$AD$639,2,0),"")</f>
        <v/>
      </c>
      <c r="Q411" s="294" t="str">
        <f>IFERROR(VLOOKUP($C411&amp;K$410,$AC$64:$AD$639,2,0),"")</f>
        <v/>
      </c>
      <c r="R411" s="294" t="str">
        <f>IFERROR(VLOOKUP($C411&amp;L$410,$AC$64:$AD$639,2,0),"")</f>
        <v/>
      </c>
      <c r="S411" s="297" t="str">
        <f>IFERROR(VLOOKUP($C411&amp;M$410,$AC$64:$AD$639,2,0),"")</f>
        <v/>
      </c>
      <c r="T411" s="298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 : 6</v>
      </c>
      <c r="AC411" s="169" t="str">
        <f t="shared" si="139"/>
        <v/>
      </c>
      <c r="AD411" s="215" t="str">
        <f t="shared" si="140"/>
        <v/>
      </c>
      <c r="AE411" s="253"/>
      <c r="AF411" s="240"/>
      <c r="AG411" s="240"/>
      <c r="AH411" s="217" t="str">
        <f t="shared" si="141"/>
        <v>Team F1Team F3</v>
      </c>
    </row>
    <row r="412" spans="2:34" ht="12" customHeight="1" x14ac:dyDescent="0.2">
      <c r="B412" s="299" t="str">
        <f t="shared" si="174"/>
        <v/>
      </c>
      <c r="C412" s="300" t="str">
        <f t="shared" si="175"/>
        <v/>
      </c>
      <c r="D412" s="301" t="str">
        <f t="shared" si="176"/>
        <v/>
      </c>
      <c r="E412" s="302" t="str">
        <f t="shared" si="177"/>
        <v/>
      </c>
      <c r="F412" s="302" t="str">
        <f t="shared" si="178"/>
        <v/>
      </c>
      <c r="G412" s="303" t="str">
        <f t="shared" si="179"/>
        <v/>
      </c>
      <c r="H412" s="304" t="str">
        <f>IFERROR(VLOOKUP($C412&amp;H$410,$Z$64:$AB$639,3,0),"")</f>
        <v/>
      </c>
      <c r="I412" s="305" t="str">
        <f>""</f>
        <v/>
      </c>
      <c r="J412" s="302" t="str">
        <f>IFERROR(VLOOKUP($C412&amp;J$410,$Z$64:$AB$639,3,0),"")</f>
        <v/>
      </c>
      <c r="K412" s="302" t="str">
        <f>IFERROR(VLOOKUP($C412&amp;K$410,$Z$64:$AB$639,3,0),"")</f>
        <v/>
      </c>
      <c r="L412" s="302" t="str">
        <f>IFERROR(VLOOKUP($C412&amp;L$410,$Z$64:$AB$639,3,0),"")</f>
        <v/>
      </c>
      <c r="M412" s="306" t="str">
        <f>IFERROR(VLOOKUP($C412&amp;M$410,$Z$64:$AB$639,3,0),"")</f>
        <v/>
      </c>
      <c r="N412" s="304" t="str">
        <f>IFERROR(VLOOKUP($C412&amp;H$410,$AC$64:$AD$639,2,0),"")</f>
        <v/>
      </c>
      <c r="O412" s="305" t="str">
        <f>""</f>
        <v/>
      </c>
      <c r="P412" s="302" t="str">
        <f>IFERROR(VLOOKUP($C412&amp;J$410,$AC$64:$AD$639,2,0),"")</f>
        <v/>
      </c>
      <c r="Q412" s="302" t="str">
        <f>IFERROR(VLOOKUP($C412&amp;K$410,$AC$64:$AD$639,2,0),"")</f>
        <v/>
      </c>
      <c r="R412" s="302" t="str">
        <f>IFERROR(VLOOKUP($C412&amp;L$410,$AC$64:$AD$639,2,0),"")</f>
        <v/>
      </c>
      <c r="S412" s="306" t="str">
        <f>IFERROR(VLOOKUP($C412&amp;M$410,$AC$64:$AD$639,2,0),"")</f>
        <v/>
      </c>
      <c r="T412" s="307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 : 5</v>
      </c>
      <c r="AC412" s="169" t="str">
        <f t="shared" si="139"/>
        <v/>
      </c>
      <c r="AD412" s="215" t="str">
        <f t="shared" si="140"/>
        <v/>
      </c>
      <c r="AE412" s="253"/>
      <c r="AF412" s="240"/>
      <c r="AG412" s="240"/>
      <c r="AH412" s="217" t="str">
        <f t="shared" si="141"/>
        <v>Maibach 1822 eVEintracht Frankfurt</v>
      </c>
    </row>
    <row r="413" spans="2:34" ht="12" customHeight="1" x14ac:dyDescent="0.2">
      <c r="B413" s="299" t="str">
        <f t="shared" si="174"/>
        <v/>
      </c>
      <c r="C413" s="300" t="str">
        <f t="shared" si="175"/>
        <v/>
      </c>
      <c r="D413" s="301" t="str">
        <f t="shared" si="176"/>
        <v/>
      </c>
      <c r="E413" s="302" t="str">
        <f t="shared" si="177"/>
        <v/>
      </c>
      <c r="F413" s="302" t="str">
        <f t="shared" si="178"/>
        <v/>
      </c>
      <c r="G413" s="303" t="str">
        <f t="shared" si="179"/>
        <v/>
      </c>
      <c r="H413" s="304" t="str">
        <f>IFERROR(VLOOKUP($C413&amp;H$410,$Z$64:$AB$639,3,0),"")</f>
        <v/>
      </c>
      <c r="I413" s="302" t="str">
        <f>IFERROR(VLOOKUP($C413&amp;I$410,$Z$64:$AB$639,3,0),"")</f>
        <v/>
      </c>
      <c r="J413" s="305" t="str">
        <f>""</f>
        <v/>
      </c>
      <c r="K413" s="302" t="str">
        <f>IFERROR(VLOOKUP($C413&amp;K$410,$Z$64:$AB$639,3,0),"")</f>
        <v/>
      </c>
      <c r="L413" s="302" t="str">
        <f>IFERROR(VLOOKUP($C413&amp;L$410,$Z$64:$AB$639,3,0),"")</f>
        <v/>
      </c>
      <c r="M413" s="306" t="str">
        <f>IFERROR(VLOOKUP($C413&amp;M$410,$Z$64:$AB$639,3,0),"")</f>
        <v/>
      </c>
      <c r="N413" s="304" t="str">
        <f>IFERROR(VLOOKUP($C413&amp;H$410,$AC$64:$AD$639,2,0),"")</f>
        <v/>
      </c>
      <c r="O413" s="302" t="str">
        <f>IFERROR(VLOOKUP($C413&amp;I$410,$AC$64:$AD$639,2,0),"")</f>
        <v/>
      </c>
      <c r="P413" s="305" t="str">
        <f>""</f>
        <v/>
      </c>
      <c r="Q413" s="302" t="str">
        <f>IFERROR(VLOOKUP($C413&amp;K$410,$AC$64:$AD$639,2,0),"")</f>
        <v/>
      </c>
      <c r="R413" s="302" t="str">
        <f>IFERROR(VLOOKUP($C413&amp;L$410,$AC$64:$AD$639,2,0),"")</f>
        <v/>
      </c>
      <c r="S413" s="306" t="str">
        <f>IFERROR(VLOOKUP($C413&amp;M$410,$AC$64:$AD$639,2,0),"")</f>
        <v/>
      </c>
      <c r="T413" s="307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 : 4</v>
      </c>
      <c r="AC413" s="169" t="str">
        <f t="shared" si="139"/>
        <v/>
      </c>
      <c r="AD413" s="215" t="str">
        <f t="shared" si="140"/>
        <v/>
      </c>
      <c r="AE413" s="253"/>
      <c r="AF413" s="240"/>
      <c r="AG413" s="240"/>
      <c r="AH413" s="217" t="str">
        <f t="shared" si="141"/>
        <v>FC GrönlingenManchester City</v>
      </c>
    </row>
    <row r="414" spans="2:34" ht="12" customHeight="1" x14ac:dyDescent="0.2">
      <c r="B414" s="299" t="str">
        <f t="shared" si="174"/>
        <v/>
      </c>
      <c r="C414" s="300" t="str">
        <f t="shared" si="175"/>
        <v/>
      </c>
      <c r="D414" s="301" t="str">
        <f t="shared" si="176"/>
        <v/>
      </c>
      <c r="E414" s="302" t="str">
        <f t="shared" si="177"/>
        <v/>
      </c>
      <c r="F414" s="302" t="str">
        <f t="shared" si="178"/>
        <v/>
      </c>
      <c r="G414" s="303" t="str">
        <f t="shared" si="179"/>
        <v/>
      </c>
      <c r="H414" s="304" t="str">
        <f>IFERROR(VLOOKUP($C414&amp;H$410,$Z$64:$AB$639,3,0),"")</f>
        <v/>
      </c>
      <c r="I414" s="302" t="str">
        <f>IFERROR(VLOOKUP($C414&amp;I$410,$Z$64:$AB$639,3,0),"")</f>
        <v/>
      </c>
      <c r="J414" s="302" t="str">
        <f>IFERROR(VLOOKUP($C414&amp;J$410,$Z$64:$AB$639,3,0),"")</f>
        <v/>
      </c>
      <c r="K414" s="305" t="str">
        <f>""</f>
        <v/>
      </c>
      <c r="L414" s="302" t="str">
        <f>IFERROR(VLOOKUP($C414&amp;L$410,$Z$64:$AB$639,3,0),"")</f>
        <v/>
      </c>
      <c r="M414" s="306" t="str">
        <f>IFERROR(VLOOKUP($C414&amp;M$410,$Z$64:$AB$639,3,0),"")</f>
        <v/>
      </c>
      <c r="N414" s="304" t="str">
        <f>IFERROR(VLOOKUP($C414&amp;H$410,$AC$64:$AD$639,2,0),"")</f>
        <v/>
      </c>
      <c r="O414" s="302" t="str">
        <f>IFERROR(VLOOKUP($C414&amp;I$410,$AC$64:$AD$639,2,0),"")</f>
        <v/>
      </c>
      <c r="P414" s="302" t="str">
        <f>IFERROR(VLOOKUP($C414&amp;J$410,$AC$64:$AD$639,2,0),"")</f>
        <v/>
      </c>
      <c r="Q414" s="305" t="str">
        <f>""</f>
        <v/>
      </c>
      <c r="R414" s="302" t="str">
        <f>IFERROR(VLOOKUP($C414&amp;L$410,$AC$64:$AD$639,2,0),"")</f>
        <v/>
      </c>
      <c r="S414" s="306" t="str">
        <f>IFERROR(VLOOKUP($C414&amp;M$410,$AC$64:$AD$639,2,0),"")</f>
        <v/>
      </c>
      <c r="T414" s="307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 : 3</v>
      </c>
      <c r="AC414" s="169" t="str">
        <f t="shared" si="139"/>
        <v/>
      </c>
      <c r="AD414" s="215" t="str">
        <f t="shared" si="140"/>
        <v/>
      </c>
      <c r="AE414" s="253"/>
      <c r="AF414" s="240"/>
      <c r="AG414" s="240"/>
      <c r="AH414" s="217" t="str">
        <f t="shared" si="141"/>
        <v>HSVSSV Wildeck</v>
      </c>
    </row>
    <row r="415" spans="2:34" ht="12" customHeight="1" x14ac:dyDescent="0.2">
      <c r="B415" s="299" t="str">
        <f t="shared" si="174"/>
        <v/>
      </c>
      <c r="C415" s="300" t="str">
        <f t="shared" si="175"/>
        <v/>
      </c>
      <c r="D415" s="301" t="str">
        <f t="shared" si="176"/>
        <v/>
      </c>
      <c r="E415" s="302" t="str">
        <f t="shared" si="177"/>
        <v/>
      </c>
      <c r="F415" s="302" t="str">
        <f t="shared" si="178"/>
        <v/>
      </c>
      <c r="G415" s="303" t="str">
        <f t="shared" si="179"/>
        <v/>
      </c>
      <c r="H415" s="304" t="str">
        <f>IFERROR(VLOOKUP($C415&amp;H$410,$Z$64:$AB$639,3,0),"")</f>
        <v/>
      </c>
      <c r="I415" s="302" t="str">
        <f>IFERROR(VLOOKUP($C415&amp;I$410,$Z$64:$AB$639,3,0),"")</f>
        <v/>
      </c>
      <c r="J415" s="302" t="str">
        <f>IFERROR(VLOOKUP($C415&amp;J$410,$Z$64:$AB$639,3,0),"")</f>
        <v/>
      </c>
      <c r="K415" s="302" t="str">
        <f>IFERROR(VLOOKUP($C415&amp;K$410,$Z$64:$AB$639,3,0),"")</f>
        <v/>
      </c>
      <c r="L415" s="305" t="str">
        <f>""</f>
        <v/>
      </c>
      <c r="M415" s="306" t="str">
        <f>IFERROR(VLOOKUP($C415&amp;M$410,$Z$64:$AB$639,3,0),"")</f>
        <v/>
      </c>
      <c r="N415" s="304" t="str">
        <f>IFERROR(VLOOKUP($C415&amp;H$410,$AC$64:$AD$639,2,0),"")</f>
        <v/>
      </c>
      <c r="O415" s="302" t="str">
        <f>IFERROR(VLOOKUP($C415&amp;I$410,$AC$64:$AD$639,2,0),"")</f>
        <v/>
      </c>
      <c r="P415" s="302" t="str">
        <f>IFERROR(VLOOKUP($C415&amp;J$410,$AC$64:$AD$639,2,0),"")</f>
        <v/>
      </c>
      <c r="Q415" s="302" t="str">
        <f>IFERROR(VLOOKUP($C415&amp;K$410,$AC$64:$AD$639,2,0),"")</f>
        <v/>
      </c>
      <c r="R415" s="305" t="str">
        <f>""</f>
        <v/>
      </c>
      <c r="S415" s="306" t="str">
        <f>IFERROR(VLOOKUP($C415&amp;M$410,$AC$64:$AD$639,2,0),"")</f>
        <v/>
      </c>
      <c r="T415" s="307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 : 5</v>
      </c>
      <c r="AC415" s="169" t="str">
        <f t="shared" si="139"/>
        <v/>
      </c>
      <c r="AD415" s="215" t="str">
        <f t="shared" si="140"/>
        <v/>
      </c>
      <c r="AE415" s="253"/>
      <c r="AF415" s="240"/>
      <c r="AG415" s="240"/>
      <c r="AH415" s="217" t="str">
        <f t="shared" si="141"/>
        <v>Team D4Team D2</v>
      </c>
    </row>
    <row r="416" spans="2:34" ht="12" customHeight="1" thickBot="1" x14ac:dyDescent="0.25">
      <c r="B416" s="308" t="str">
        <f t="shared" si="174"/>
        <v/>
      </c>
      <c r="C416" s="309" t="str">
        <f t="shared" si="175"/>
        <v/>
      </c>
      <c r="D416" s="310" t="str">
        <f t="shared" si="176"/>
        <v/>
      </c>
      <c r="E416" s="311" t="str">
        <f t="shared" si="177"/>
        <v/>
      </c>
      <c r="F416" s="311" t="str">
        <f t="shared" si="178"/>
        <v/>
      </c>
      <c r="G416" s="312" t="str">
        <f t="shared" si="179"/>
        <v/>
      </c>
      <c r="H416" s="313" t="str">
        <f>IFERROR(VLOOKUP($C416&amp;H$410,$Z$64:$AB$639,3,0),"")</f>
        <v/>
      </c>
      <c r="I416" s="311" t="str">
        <f>IFERROR(VLOOKUP($C416&amp;I$410,$Z$64:$AB$639,3,0),"")</f>
        <v/>
      </c>
      <c r="J416" s="311" t="str">
        <f>IFERROR(VLOOKUP($C416&amp;J$410,$Z$64:$AB$639,3,0),"")</f>
        <v/>
      </c>
      <c r="K416" s="311" t="str">
        <f>IFERROR(VLOOKUP($C416&amp;K$410,$Z$64:$AB$639,3,0),"")</f>
        <v/>
      </c>
      <c r="L416" s="311" t="str">
        <f>IFERROR(VLOOKUP($C416&amp;L$410,$Z$64:$AB$639,3,0),"")</f>
        <v/>
      </c>
      <c r="M416" s="314" t="str">
        <f>""</f>
        <v/>
      </c>
      <c r="N416" s="313" t="str">
        <f>IFERROR(VLOOKUP($C416&amp;H$410,$AC$64:$AD$639,2,0),"")</f>
        <v/>
      </c>
      <c r="O416" s="311" t="str">
        <f>IFERROR(VLOOKUP($C416&amp;I$410,$AC$64:$AD$639,2,0),"")</f>
        <v/>
      </c>
      <c r="P416" s="311" t="str">
        <f>IFERROR(VLOOKUP($C416&amp;J$410,$AC$64:$AD$639,2,0),"")</f>
        <v/>
      </c>
      <c r="Q416" s="311" t="str">
        <f>IFERROR(VLOOKUP($C416&amp;K$410,$AC$64:$AD$639,2,0),"")</f>
        <v/>
      </c>
      <c r="R416" s="311" t="str">
        <f>IFERROR(VLOOKUP($C416&amp;L$410,$AC$64:$AD$639,2,0),"")</f>
        <v/>
      </c>
      <c r="S416" s="314" t="str">
        <f>""</f>
        <v/>
      </c>
      <c r="T416" s="315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 : 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3"/>
      <c r="AF416" s="240"/>
      <c r="AG416" s="240"/>
      <c r="AH416" s="217" t="str">
        <f t="shared" si="141"/>
        <v>Team E4Team E2</v>
      </c>
    </row>
    <row r="417" spans="2:34" ht="12" customHeight="1" thickTop="1" thickBot="1" x14ac:dyDescent="0.25">
      <c r="B417" s="316" t="str">
        <f>""</f>
        <v/>
      </c>
      <c r="C417" s="316" t="str">
        <f>""</f>
        <v/>
      </c>
      <c r="D417" s="316" t="str">
        <f>""</f>
        <v/>
      </c>
      <c r="E417" s="316" t="str">
        <f>""</f>
        <v/>
      </c>
      <c r="F417" s="316" t="str">
        <f>""</f>
        <v/>
      </c>
      <c r="G417" s="316" t="str">
        <f>""</f>
        <v/>
      </c>
      <c r="H417" s="317" t="str">
        <f>""</f>
        <v/>
      </c>
      <c r="I417" s="317" t="str">
        <f>""</f>
        <v/>
      </c>
      <c r="J417" s="317" t="str">
        <f>""</f>
        <v/>
      </c>
      <c r="K417" s="317" t="str">
        <f>""</f>
        <v/>
      </c>
      <c r="L417" s="317" t="str">
        <f>""</f>
        <v/>
      </c>
      <c r="M417" s="317" t="str">
        <f>""</f>
        <v/>
      </c>
      <c r="N417" s="318" t="str">
        <f>""</f>
        <v/>
      </c>
      <c r="O417" s="318" t="str">
        <f>""</f>
        <v/>
      </c>
      <c r="P417" s="318" t="str">
        <f>""</f>
        <v/>
      </c>
      <c r="Q417" s="318" t="str">
        <f>""</f>
        <v/>
      </c>
      <c r="R417" s="318" t="str">
        <f>""</f>
        <v/>
      </c>
      <c r="S417" s="318" t="str">
        <f>""</f>
        <v/>
      </c>
      <c r="T417" s="318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 : 1</v>
      </c>
      <c r="AC417" s="169" t="str">
        <f t="shared" si="184"/>
        <v/>
      </c>
      <c r="AD417" s="215" t="str">
        <f t="shared" si="185"/>
        <v/>
      </c>
      <c r="AE417" s="253"/>
      <c r="AF417" s="240"/>
      <c r="AG417" s="240"/>
      <c r="AH417" s="217" t="str">
        <f t="shared" si="141"/>
        <v>Team F4Team F2</v>
      </c>
    </row>
    <row r="418" spans="2:34" ht="12" customHeight="1" thickBot="1" x14ac:dyDescent="0.25">
      <c r="B418" s="318" t="str">
        <f>""</f>
        <v/>
      </c>
      <c r="C418" s="318" t="str">
        <f>""</f>
        <v/>
      </c>
      <c r="D418" s="318" t="str">
        <f>""</f>
        <v/>
      </c>
      <c r="E418" s="318" t="str">
        <f>""</f>
        <v/>
      </c>
      <c r="F418" s="318" t="str">
        <f>""</f>
        <v/>
      </c>
      <c r="G418" s="318" t="str">
        <f>""</f>
        <v/>
      </c>
      <c r="H418" s="319" t="str">
        <f t="shared" ref="H418:M418" si="186">IF(LEN(H419)&gt;$J$74,LEFT(H419,$J$74)&amp;".",H419)</f>
        <v/>
      </c>
      <c r="I418" s="320" t="str">
        <f t="shared" si="186"/>
        <v/>
      </c>
      <c r="J418" s="320" t="str">
        <f t="shared" si="186"/>
        <v/>
      </c>
      <c r="K418" s="320" t="str">
        <f t="shared" si="186"/>
        <v/>
      </c>
      <c r="L418" s="320" t="str">
        <f t="shared" si="186"/>
        <v/>
      </c>
      <c r="M418" s="321" t="str">
        <f t="shared" si="186"/>
        <v/>
      </c>
      <c r="N418" s="319" t="str">
        <f>H418</f>
        <v/>
      </c>
      <c r="O418" s="320" t="str">
        <f t="shared" ref="O418:S418" si="187">I418</f>
        <v/>
      </c>
      <c r="P418" s="320" t="str">
        <f t="shared" si="187"/>
        <v/>
      </c>
      <c r="Q418" s="320" t="str">
        <f t="shared" si="187"/>
        <v/>
      </c>
      <c r="R418" s="320" t="str">
        <f t="shared" si="187"/>
        <v/>
      </c>
      <c r="S418" s="321" t="str">
        <f t="shared" si="187"/>
        <v/>
      </c>
      <c r="T418" s="238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 : 2</v>
      </c>
      <c r="AC418" s="169" t="str">
        <f t="shared" si="184"/>
        <v/>
      </c>
      <c r="AD418" s="215" t="str">
        <f t="shared" si="185"/>
        <v/>
      </c>
      <c r="AE418" s="253"/>
      <c r="AF418" s="240"/>
      <c r="AG418" s="240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83" t="str">
        <f>""</f>
        <v/>
      </c>
      <c r="C419" s="284" t="s">
        <v>79</v>
      </c>
      <c r="D419" s="285" t="s">
        <v>97</v>
      </c>
      <c r="E419" s="286" t="s">
        <v>174</v>
      </c>
      <c r="F419" s="286" t="s">
        <v>175</v>
      </c>
      <c r="G419" s="287" t="s">
        <v>176</v>
      </c>
      <c r="H419" s="288" t="str">
        <f>C420</f>
        <v/>
      </c>
      <c r="I419" s="289" t="str">
        <f>C421</f>
        <v/>
      </c>
      <c r="J419" s="289" t="str">
        <f>C422</f>
        <v/>
      </c>
      <c r="K419" s="289" t="str">
        <f>C423</f>
        <v/>
      </c>
      <c r="L419" s="289" t="str">
        <f>C424</f>
        <v/>
      </c>
      <c r="M419" s="290" t="str">
        <f>C425</f>
        <v/>
      </c>
      <c r="N419" s="288" t="str">
        <f>C420</f>
        <v/>
      </c>
      <c r="O419" s="289" t="str">
        <f>C421</f>
        <v/>
      </c>
      <c r="P419" s="289" t="str">
        <f>C422</f>
        <v/>
      </c>
      <c r="Q419" s="289" t="str">
        <f>C423</f>
        <v/>
      </c>
      <c r="R419" s="289" t="str">
        <f>C424</f>
        <v/>
      </c>
      <c r="S419" s="290" t="str">
        <f>C425</f>
        <v/>
      </c>
      <c r="T419" s="238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 : 4</v>
      </c>
      <c r="AC419" s="169" t="str">
        <f t="shared" si="184"/>
        <v/>
      </c>
      <c r="AD419" s="215" t="str">
        <f t="shared" si="185"/>
        <v/>
      </c>
      <c r="AE419" s="253"/>
      <c r="AF419" s="240"/>
      <c r="AG419" s="240"/>
      <c r="AH419" s="217" t="str">
        <f t="shared" si="188"/>
        <v>Lok LeipzigSC Waldbach</v>
      </c>
    </row>
    <row r="420" spans="2:34" ht="12" customHeight="1" x14ac:dyDescent="0.2">
      <c r="B420" s="291" t="str">
        <f t="shared" ref="B420:B425" si="189">IF($C420="","",INDEX($B$375:$B$383,MATCH($C420,$C$375:$C$383,0)))</f>
        <v/>
      </c>
      <c r="C420" s="292" t="str">
        <f t="shared" ref="C420:C425" si="190">IF($K$13=0,"",$AH4)</f>
        <v/>
      </c>
      <c r="D420" s="293" t="str">
        <f t="shared" ref="D420:D425" si="191">IF($C420="","",VLOOKUP($C420,$C$17:$AC$25,25,0))</f>
        <v/>
      </c>
      <c r="E420" s="294" t="str">
        <f t="shared" ref="E420:E425" si="192">IF($C420="","",VLOOKUP($C420,$C$17:$AC$25,26,0))</f>
        <v/>
      </c>
      <c r="F420" s="294" t="str">
        <f t="shared" ref="F420:F425" si="193">IF($C420="","",VLOOKUP($C420,$C$17:$AC$25,27,0))</f>
        <v/>
      </c>
      <c r="G420" s="295" t="str">
        <f t="shared" ref="G420:G425" si="194">IF($C420="","",VLOOKUP($C420,$C$81:$D$89,2,0))</f>
        <v/>
      </c>
      <c r="H420" s="296" t="str">
        <f>""</f>
        <v/>
      </c>
      <c r="I420" s="294" t="str">
        <f>IFERROR(VLOOKUP($C420&amp;I$419,$Z$64:$AB$639,3,0),"")</f>
        <v/>
      </c>
      <c r="J420" s="294" t="str">
        <f>IFERROR(VLOOKUP($C420&amp;J$419,$Z$64:$AB$639,3,0),"")</f>
        <v/>
      </c>
      <c r="K420" s="294" t="str">
        <f>IFERROR(VLOOKUP($C420&amp;K$419,$Z$64:$AB$639,3,0),"")</f>
        <v/>
      </c>
      <c r="L420" s="294" t="str">
        <f>IFERROR(VLOOKUP($C420&amp;L$419,$Z$64:$AB$639,3,0),"")</f>
        <v/>
      </c>
      <c r="M420" s="297" t="str">
        <f>IFERROR(VLOOKUP($C420&amp;M$419,$Z$64:$AB$639,3,0),"")</f>
        <v/>
      </c>
      <c r="N420" s="296" t="str">
        <f>""</f>
        <v/>
      </c>
      <c r="O420" s="294" t="str">
        <f>IFERROR(VLOOKUP($C420&amp;I$419,$AC$64:$AD$639,2,0),"")</f>
        <v/>
      </c>
      <c r="P420" s="294" t="str">
        <f>IFERROR(VLOOKUP($C420&amp;J$419,$AC$64:$AD$639,2,0),"")</f>
        <v/>
      </c>
      <c r="Q420" s="294" t="str">
        <f>IFERROR(VLOOKUP($C420&amp;K$419,$AC$64:$AD$639,2,0),"")</f>
        <v/>
      </c>
      <c r="R420" s="294" t="str">
        <f>IFERROR(VLOOKUP($C420&amp;L$419,$AC$64:$AD$639,2,0),"")</f>
        <v/>
      </c>
      <c r="S420" s="297" t="str">
        <f>IFERROR(VLOOKUP($C420&amp;M$419,$AC$64:$AD$639,2,0),"")</f>
        <v/>
      </c>
      <c r="T420" s="298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 : 0</v>
      </c>
      <c r="AC420" s="169" t="str">
        <f t="shared" si="184"/>
        <v/>
      </c>
      <c r="AD420" s="215" t="str">
        <f t="shared" si="185"/>
        <v/>
      </c>
      <c r="AE420" s="253"/>
      <c r="AF420" s="240"/>
      <c r="AG420" s="240"/>
      <c r="AH420" s="217" t="str">
        <f t="shared" si="188"/>
        <v>FC BrüggeFV Lübeck</v>
      </c>
    </row>
    <row r="421" spans="2:34" ht="12" customHeight="1" x14ac:dyDescent="0.2">
      <c r="B421" s="299" t="str">
        <f t="shared" si="189"/>
        <v/>
      </c>
      <c r="C421" s="300" t="str">
        <f t="shared" si="190"/>
        <v/>
      </c>
      <c r="D421" s="301" t="str">
        <f t="shared" si="191"/>
        <v/>
      </c>
      <c r="E421" s="302" t="str">
        <f t="shared" si="192"/>
        <v/>
      </c>
      <c r="F421" s="302" t="str">
        <f t="shared" si="193"/>
        <v/>
      </c>
      <c r="G421" s="303" t="str">
        <f t="shared" si="194"/>
        <v/>
      </c>
      <c r="H421" s="304" t="str">
        <f>IFERROR(VLOOKUP($C421&amp;H$419,$Z$64:$AB$639,3,0),"")</f>
        <v/>
      </c>
      <c r="I421" s="305" t="str">
        <f>""</f>
        <v/>
      </c>
      <c r="J421" s="302" t="str">
        <f>IFERROR(VLOOKUP($C421&amp;J$419,$Z$64:$AB$639,3,0),"")</f>
        <v/>
      </c>
      <c r="K421" s="302" t="str">
        <f>IFERROR(VLOOKUP($C421&amp;K$419,$Z$64:$AB$639,3,0),"")</f>
        <v/>
      </c>
      <c r="L421" s="302" t="str">
        <f>IFERROR(VLOOKUP($C421&amp;L$419,$Z$64:$AB$639,3,0),"")</f>
        <v/>
      </c>
      <c r="M421" s="306" t="str">
        <f>IFERROR(VLOOKUP($C421&amp;M$419,$Z$64:$AB$639,3,0),"")</f>
        <v/>
      </c>
      <c r="N421" s="304" t="str">
        <f>IFERROR(VLOOKUP($C421&amp;H$419,$AC$64:$AD$639,2,0),"")</f>
        <v/>
      </c>
      <c r="O421" s="305" t="str">
        <f>""</f>
        <v/>
      </c>
      <c r="P421" s="302" t="str">
        <f>IFERROR(VLOOKUP($C421&amp;J$419,$AC$64:$AD$639,2,0),"")</f>
        <v/>
      </c>
      <c r="Q421" s="302" t="str">
        <f>IFERROR(VLOOKUP($C421&amp;K$419,$AC$64:$AD$639,2,0),"")</f>
        <v/>
      </c>
      <c r="R421" s="302" t="str">
        <f>IFERROR(VLOOKUP($C421&amp;L$419,$AC$64:$AD$639,2,0),"")</f>
        <v/>
      </c>
      <c r="S421" s="306" t="str">
        <f>IFERROR(VLOOKUP($C421&amp;M$419,$AC$64:$AD$639,2,0),"")</f>
        <v/>
      </c>
      <c r="T421" s="307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 : 2</v>
      </c>
      <c r="AC421" s="169" t="str">
        <f t="shared" si="184"/>
        <v/>
      </c>
      <c r="AD421" s="215" t="str">
        <f t="shared" si="185"/>
        <v/>
      </c>
      <c r="AE421" s="253"/>
      <c r="AF421" s="240"/>
      <c r="AG421" s="240"/>
      <c r="AH421" s="217" t="str">
        <f t="shared" si="188"/>
        <v>Team D6Team D5</v>
      </c>
    </row>
    <row r="422" spans="2:34" ht="12" customHeight="1" x14ac:dyDescent="0.2">
      <c r="B422" s="299" t="str">
        <f t="shared" si="189"/>
        <v/>
      </c>
      <c r="C422" s="300" t="str">
        <f t="shared" si="190"/>
        <v/>
      </c>
      <c r="D422" s="301" t="str">
        <f t="shared" si="191"/>
        <v/>
      </c>
      <c r="E422" s="302" t="str">
        <f t="shared" si="192"/>
        <v/>
      </c>
      <c r="F422" s="302" t="str">
        <f t="shared" si="193"/>
        <v/>
      </c>
      <c r="G422" s="303" t="str">
        <f t="shared" si="194"/>
        <v/>
      </c>
      <c r="H422" s="304" t="str">
        <f>IFERROR(VLOOKUP($C422&amp;H$419,$Z$64:$AB$639,3,0),"")</f>
        <v/>
      </c>
      <c r="I422" s="302" t="str">
        <f>IFERROR(VLOOKUP($C422&amp;I$419,$Z$64:$AB$639,3,0),"")</f>
        <v/>
      </c>
      <c r="J422" s="305" t="str">
        <f>""</f>
        <v/>
      </c>
      <c r="K422" s="302" t="str">
        <f>IFERROR(VLOOKUP($C422&amp;K$419,$Z$64:$AB$639,3,0),"")</f>
        <v/>
      </c>
      <c r="L422" s="302" t="str">
        <f>IFERROR(VLOOKUP($C422&amp;L$419,$Z$64:$AB$639,3,0),"")</f>
        <v/>
      </c>
      <c r="M422" s="306" t="str">
        <f>IFERROR(VLOOKUP($C422&amp;M$419,$Z$64:$AB$639,3,0),"")</f>
        <v/>
      </c>
      <c r="N422" s="304" t="str">
        <f>IFERROR(VLOOKUP($C422&amp;H$419,$AC$64:$AD$639,2,0),"")</f>
        <v/>
      </c>
      <c r="O422" s="302" t="str">
        <f>IFERROR(VLOOKUP($C422&amp;I$419,$AC$64:$AD$639,2,0),"")</f>
        <v/>
      </c>
      <c r="P422" s="305" t="str">
        <f>""</f>
        <v/>
      </c>
      <c r="Q422" s="302" t="str">
        <f>IFERROR(VLOOKUP($C422&amp;K$419,$AC$64:$AD$639,2,0),"")</f>
        <v/>
      </c>
      <c r="R422" s="302" t="str">
        <f>IFERROR(VLOOKUP($C422&amp;L$419,$AC$64:$AD$639,2,0),"")</f>
        <v/>
      </c>
      <c r="S422" s="306" t="str">
        <f>IFERROR(VLOOKUP($C422&amp;M$419,$AC$64:$AD$639,2,0),"")</f>
        <v/>
      </c>
      <c r="T422" s="307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 : 3</v>
      </c>
      <c r="AC422" s="169" t="str">
        <f t="shared" si="184"/>
        <v/>
      </c>
      <c r="AD422" s="215" t="str">
        <f t="shared" si="185"/>
        <v/>
      </c>
      <c r="AE422" s="253"/>
      <c r="AF422" s="240"/>
      <c r="AG422" s="240"/>
      <c r="AH422" s="217" t="str">
        <f t="shared" si="188"/>
        <v>Team E6Team E5</v>
      </c>
    </row>
    <row r="423" spans="2:34" ht="12" customHeight="1" x14ac:dyDescent="0.2">
      <c r="B423" s="299" t="str">
        <f t="shared" si="189"/>
        <v/>
      </c>
      <c r="C423" s="300" t="str">
        <f t="shared" si="190"/>
        <v/>
      </c>
      <c r="D423" s="301" t="str">
        <f t="shared" si="191"/>
        <v/>
      </c>
      <c r="E423" s="302" t="str">
        <f t="shared" si="192"/>
        <v/>
      </c>
      <c r="F423" s="302" t="str">
        <f t="shared" si="193"/>
        <v/>
      </c>
      <c r="G423" s="303" t="str">
        <f t="shared" si="194"/>
        <v/>
      </c>
      <c r="H423" s="304" t="str">
        <f>IFERROR(VLOOKUP($C423&amp;H$419,$Z$64:$AB$639,3,0),"")</f>
        <v/>
      </c>
      <c r="I423" s="302" t="str">
        <f>IFERROR(VLOOKUP($C423&amp;I$419,$Z$64:$AB$639,3,0),"")</f>
        <v/>
      </c>
      <c r="J423" s="302" t="str">
        <f>IFERROR(VLOOKUP($C423&amp;J$419,$Z$64:$AB$639,3,0),"")</f>
        <v/>
      </c>
      <c r="K423" s="305" t="str">
        <f>""</f>
        <v/>
      </c>
      <c r="L423" s="302" t="str">
        <f>IFERROR(VLOOKUP($C423&amp;L$419,$Z$64:$AB$639,3,0),"")</f>
        <v/>
      </c>
      <c r="M423" s="306" t="str">
        <f>IFERROR(VLOOKUP($C423&amp;M$419,$Z$64:$AB$639,3,0),"")</f>
        <v/>
      </c>
      <c r="N423" s="304" t="str">
        <f>IFERROR(VLOOKUP($C423&amp;H$419,$AC$64:$AD$639,2,0),"")</f>
        <v/>
      </c>
      <c r="O423" s="302" t="str">
        <f>IFERROR(VLOOKUP($C423&amp;I$419,$AC$64:$AD$639,2,0),"")</f>
        <v/>
      </c>
      <c r="P423" s="302" t="str">
        <f>IFERROR(VLOOKUP($C423&amp;J$419,$AC$64:$AD$639,2,0),"")</f>
        <v/>
      </c>
      <c r="Q423" s="305" t="str">
        <f>""</f>
        <v/>
      </c>
      <c r="R423" s="302" t="str">
        <f>IFERROR(VLOOKUP($C423&amp;L$419,$AC$64:$AD$639,2,0),"")</f>
        <v/>
      </c>
      <c r="S423" s="306" t="str">
        <f>IFERROR(VLOOKUP($C423&amp;M$419,$AC$64:$AD$639,2,0),"")</f>
        <v/>
      </c>
      <c r="T423" s="307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 : 0</v>
      </c>
      <c r="AC423" s="169" t="str">
        <f t="shared" si="184"/>
        <v/>
      </c>
      <c r="AD423" s="215" t="str">
        <f t="shared" si="185"/>
        <v/>
      </c>
      <c r="AE423" s="253"/>
      <c r="AF423" s="240"/>
      <c r="AG423" s="240"/>
      <c r="AH423" s="217" t="str">
        <f t="shared" si="188"/>
        <v>Team F6Team F5</v>
      </c>
    </row>
    <row r="424" spans="2:34" ht="12" customHeight="1" x14ac:dyDescent="0.2">
      <c r="B424" s="299" t="str">
        <f t="shared" si="189"/>
        <v/>
      </c>
      <c r="C424" s="300" t="str">
        <f t="shared" si="190"/>
        <v/>
      </c>
      <c r="D424" s="301" t="str">
        <f t="shared" si="191"/>
        <v/>
      </c>
      <c r="E424" s="302" t="str">
        <f t="shared" si="192"/>
        <v/>
      </c>
      <c r="F424" s="302" t="str">
        <f t="shared" si="193"/>
        <v/>
      </c>
      <c r="G424" s="303" t="str">
        <f t="shared" si="194"/>
        <v/>
      </c>
      <c r="H424" s="304" t="str">
        <f>IFERROR(VLOOKUP($C424&amp;H$419,$Z$64:$AB$639,3,0),"")</f>
        <v/>
      </c>
      <c r="I424" s="302" t="str">
        <f>IFERROR(VLOOKUP($C424&amp;I$419,$Z$64:$AB$639,3,0),"")</f>
        <v/>
      </c>
      <c r="J424" s="302" t="str">
        <f>IFERROR(VLOOKUP($C424&amp;J$419,$Z$64:$AB$639,3,0),"")</f>
        <v/>
      </c>
      <c r="K424" s="302" t="str">
        <f>IFERROR(VLOOKUP($C424&amp;K$419,$Z$64:$AB$639,3,0),"")</f>
        <v/>
      </c>
      <c r="L424" s="305" t="str">
        <f>""</f>
        <v/>
      </c>
      <c r="M424" s="306" t="str">
        <f>IFERROR(VLOOKUP($C424&amp;M$419,$Z$64:$AB$639,3,0),"")</f>
        <v/>
      </c>
      <c r="N424" s="304" t="str">
        <f>IFERROR(VLOOKUP($C424&amp;H$419,$AC$64:$AD$639,2,0),"")</f>
        <v/>
      </c>
      <c r="O424" s="302" t="str">
        <f>IFERROR(VLOOKUP($C424&amp;I$419,$AC$64:$AD$639,2,0),"")</f>
        <v/>
      </c>
      <c r="P424" s="302" t="str">
        <f>IFERROR(VLOOKUP($C424&amp;J$419,$AC$64:$AD$639,2,0),"")</f>
        <v/>
      </c>
      <c r="Q424" s="302" t="str">
        <f>IFERROR(VLOOKUP($C424&amp;K$419,$AC$64:$AD$639,2,0),"")</f>
        <v/>
      </c>
      <c r="R424" s="305" t="str">
        <f>""</f>
        <v/>
      </c>
      <c r="S424" s="306" t="str">
        <f>IFERROR(VLOOKUP($C424&amp;M$419,$AC$64:$AD$639,2,0),"")</f>
        <v/>
      </c>
      <c r="T424" s="307" t="str">
        <f t="shared" si="195"/>
        <v/>
      </c>
      <c r="Y424" s="211" t="s">
        <v>231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 : 5</v>
      </c>
      <c r="AC424" s="169" t="str">
        <f t="shared" si="184"/>
        <v/>
      </c>
      <c r="AD424" s="215" t="str">
        <f t="shared" si="185"/>
        <v/>
      </c>
      <c r="AE424" s="253"/>
      <c r="AF424" s="240"/>
      <c r="AG424" s="240"/>
      <c r="AH424" s="217" t="str">
        <f t="shared" si="188"/>
        <v>Eintracht Frankfurt1. FC Riedwald</v>
      </c>
    </row>
    <row r="425" spans="2:34" ht="12" customHeight="1" thickBot="1" x14ac:dyDescent="0.25">
      <c r="B425" s="308" t="str">
        <f t="shared" si="189"/>
        <v/>
      </c>
      <c r="C425" s="309" t="str">
        <f t="shared" si="190"/>
        <v/>
      </c>
      <c r="D425" s="310" t="str">
        <f t="shared" si="191"/>
        <v/>
      </c>
      <c r="E425" s="311" t="str">
        <f t="shared" si="192"/>
        <v/>
      </c>
      <c r="F425" s="311" t="str">
        <f t="shared" si="193"/>
        <v/>
      </c>
      <c r="G425" s="312" t="str">
        <f t="shared" si="194"/>
        <v/>
      </c>
      <c r="H425" s="313" t="str">
        <f>IFERROR(VLOOKUP($C425&amp;H$419,$Z$64:$AB$639,3,0),"")</f>
        <v/>
      </c>
      <c r="I425" s="311" t="str">
        <f>IFERROR(VLOOKUP($C425&amp;I$419,$Z$64:$AB$639,3,0),"")</f>
        <v/>
      </c>
      <c r="J425" s="311" t="str">
        <f>IFERROR(VLOOKUP($C425&amp;J$419,$Z$64:$AB$639,3,0),"")</f>
        <v/>
      </c>
      <c r="K425" s="311" t="str">
        <f>IFERROR(VLOOKUP($C425&amp;K$419,$Z$64:$AB$639,3,0),"")</f>
        <v/>
      </c>
      <c r="L425" s="311" t="str">
        <f>IFERROR(VLOOKUP($C425&amp;L$419,$Z$64:$AB$639,3,0),"")</f>
        <v/>
      </c>
      <c r="M425" s="314" t="str">
        <f>""</f>
        <v/>
      </c>
      <c r="N425" s="313" t="str">
        <f>IFERROR(VLOOKUP($C425&amp;H$419,$AC$64:$AD$639,2,0),"")</f>
        <v/>
      </c>
      <c r="O425" s="311" t="str">
        <f>IFERROR(VLOOKUP($C425&amp;I$419,$AC$64:$AD$639,2,0),"")</f>
        <v/>
      </c>
      <c r="P425" s="311" t="str">
        <f>IFERROR(VLOOKUP($C425&amp;J$419,$AC$64:$AD$639,2,0),"")</f>
        <v/>
      </c>
      <c r="Q425" s="311" t="str">
        <f>IFERROR(VLOOKUP($C425&amp;K$419,$AC$64:$AD$639,2,0),"")</f>
        <v/>
      </c>
      <c r="R425" s="311" t="str">
        <f>IFERROR(VLOOKUP($C425&amp;L$419,$AC$64:$AD$639,2,0),"")</f>
        <v/>
      </c>
      <c r="S425" s="314" t="str">
        <f>""</f>
        <v/>
      </c>
      <c r="T425" s="315" t="str">
        <f t="shared" si="195"/>
        <v/>
      </c>
      <c r="Y425" s="211" t="s">
        <v>232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 : 0</v>
      </c>
      <c r="AC425" s="169" t="str">
        <f t="shared" si="184"/>
        <v/>
      </c>
      <c r="AD425" s="215" t="str">
        <f t="shared" si="185"/>
        <v/>
      </c>
      <c r="AE425" s="253"/>
      <c r="AF425" s="240"/>
      <c r="AG425" s="240"/>
      <c r="AH425" s="217" t="str">
        <f t="shared" si="188"/>
        <v>Manchester CitySSV Wildbach</v>
      </c>
    </row>
    <row r="426" spans="2:34" ht="12" customHeight="1" thickTop="1" thickBot="1" x14ac:dyDescent="0.25">
      <c r="B426" s="316" t="str">
        <f>""</f>
        <v/>
      </c>
      <c r="C426" s="316" t="str">
        <f>""</f>
        <v/>
      </c>
      <c r="D426" s="316" t="str">
        <f>""</f>
        <v/>
      </c>
      <c r="E426" s="316" t="str">
        <f>""</f>
        <v/>
      </c>
      <c r="F426" s="316" t="str">
        <f>""</f>
        <v/>
      </c>
      <c r="G426" s="316" t="str">
        <f>""</f>
        <v/>
      </c>
      <c r="H426" s="317" t="str">
        <f>""</f>
        <v/>
      </c>
      <c r="I426" s="317" t="str">
        <f>""</f>
        <v/>
      </c>
      <c r="J426" s="317" t="str">
        <f>""</f>
        <v/>
      </c>
      <c r="K426" s="317" t="str">
        <f>""</f>
        <v/>
      </c>
      <c r="L426" s="317" t="str">
        <f>""</f>
        <v/>
      </c>
      <c r="M426" s="317" t="str">
        <f>""</f>
        <v/>
      </c>
      <c r="N426" s="318" t="str">
        <f>""</f>
        <v/>
      </c>
      <c r="O426" s="318" t="str">
        <f>""</f>
        <v/>
      </c>
      <c r="P426" s="318" t="str">
        <f>""</f>
        <v/>
      </c>
      <c r="Q426" s="318" t="str">
        <f>""</f>
        <v/>
      </c>
      <c r="R426" s="318" t="str">
        <f>""</f>
        <v/>
      </c>
      <c r="S426" s="318" t="str">
        <f>""</f>
        <v/>
      </c>
      <c r="T426" s="318" t="str">
        <f>""</f>
        <v/>
      </c>
      <c r="Y426" s="211" t="s">
        <v>233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 : 1</v>
      </c>
      <c r="AC426" s="169" t="str">
        <f t="shared" si="184"/>
        <v/>
      </c>
      <c r="AD426" s="215" t="str">
        <f t="shared" si="185"/>
        <v/>
      </c>
      <c r="AE426" s="253"/>
      <c r="AF426" s="240"/>
      <c r="AG426" s="240"/>
      <c r="AH426" s="217" t="str">
        <f t="shared" si="188"/>
        <v>SSV WildeckKickers Offenbach</v>
      </c>
    </row>
    <row r="427" spans="2:34" ht="12" customHeight="1" thickBot="1" x14ac:dyDescent="0.25">
      <c r="B427" s="318" t="str">
        <f>""</f>
        <v/>
      </c>
      <c r="C427" s="318" t="str">
        <f>""</f>
        <v/>
      </c>
      <c r="D427" s="318" t="str">
        <f>""</f>
        <v/>
      </c>
      <c r="E427" s="318" t="str">
        <f>""</f>
        <v/>
      </c>
      <c r="F427" s="318" t="str">
        <f>""</f>
        <v/>
      </c>
      <c r="G427" s="318" t="str">
        <f>""</f>
        <v/>
      </c>
      <c r="H427" s="319" t="str">
        <f t="shared" ref="H427:M427" si="196">IF(LEN(H428)&gt;$J$74,LEFT(H428,$J$74)&amp;".",H428)</f>
        <v/>
      </c>
      <c r="I427" s="320" t="str">
        <f t="shared" si="196"/>
        <v/>
      </c>
      <c r="J427" s="320" t="str">
        <f t="shared" si="196"/>
        <v/>
      </c>
      <c r="K427" s="320" t="str">
        <f t="shared" si="196"/>
        <v/>
      </c>
      <c r="L427" s="320" t="str">
        <f t="shared" si="196"/>
        <v/>
      </c>
      <c r="M427" s="321" t="str">
        <f t="shared" si="196"/>
        <v/>
      </c>
      <c r="N427" s="319" t="str">
        <f>H427</f>
        <v/>
      </c>
      <c r="O427" s="320" t="str">
        <f t="shared" ref="O427:S427" si="197">I427</f>
        <v/>
      </c>
      <c r="P427" s="320" t="str">
        <f t="shared" si="197"/>
        <v/>
      </c>
      <c r="Q427" s="320" t="str">
        <f t="shared" si="197"/>
        <v/>
      </c>
      <c r="R427" s="320" t="str">
        <f t="shared" si="197"/>
        <v/>
      </c>
      <c r="S427" s="321" t="str">
        <f t="shared" si="197"/>
        <v/>
      </c>
      <c r="T427" s="238" t="str">
        <f>""</f>
        <v/>
      </c>
      <c r="Y427" s="211" t="s">
        <v>234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 : 2</v>
      </c>
      <c r="AC427" s="169" t="str">
        <f t="shared" si="184"/>
        <v/>
      </c>
      <c r="AD427" s="215" t="str">
        <f t="shared" si="185"/>
        <v/>
      </c>
      <c r="AE427" s="253"/>
      <c r="AF427" s="240"/>
      <c r="AG427" s="240"/>
      <c r="AH427" s="217" t="str">
        <f t="shared" si="188"/>
        <v>Team D2Team D1</v>
      </c>
    </row>
    <row r="428" spans="2:34" ht="12" customHeight="1" thickTop="1" thickBot="1" x14ac:dyDescent="0.25">
      <c r="B428" s="283" t="str">
        <f>""</f>
        <v/>
      </c>
      <c r="C428" s="284" t="s">
        <v>79</v>
      </c>
      <c r="D428" s="285" t="s">
        <v>97</v>
      </c>
      <c r="E428" s="286" t="s">
        <v>174</v>
      </c>
      <c r="F428" s="286" t="s">
        <v>175</v>
      </c>
      <c r="G428" s="287" t="s">
        <v>176</v>
      </c>
      <c r="H428" s="288" t="str">
        <f>C429</f>
        <v/>
      </c>
      <c r="I428" s="289" t="str">
        <f>C430</f>
        <v/>
      </c>
      <c r="J428" s="289" t="str">
        <f>C431</f>
        <v/>
      </c>
      <c r="K428" s="289" t="str">
        <f>C432</f>
        <v/>
      </c>
      <c r="L428" s="289" t="str">
        <f>C433</f>
        <v/>
      </c>
      <c r="M428" s="290" t="str">
        <f>C434</f>
        <v/>
      </c>
      <c r="N428" s="288" t="str">
        <f>C429</f>
        <v/>
      </c>
      <c r="O428" s="289" t="str">
        <f>C430</f>
        <v/>
      </c>
      <c r="P428" s="289" t="str">
        <f>C431</f>
        <v/>
      </c>
      <c r="Q428" s="289" t="str">
        <f>C432</f>
        <v/>
      </c>
      <c r="R428" s="289" t="str">
        <f>C433</f>
        <v/>
      </c>
      <c r="S428" s="290" t="str">
        <f>C434</f>
        <v/>
      </c>
      <c r="T428" s="238" t="str">
        <f>""</f>
        <v/>
      </c>
      <c r="Y428" s="211" t="s">
        <v>235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 : 4</v>
      </c>
      <c r="AC428" s="169" t="str">
        <f t="shared" si="184"/>
        <v/>
      </c>
      <c r="AD428" s="215" t="str">
        <f t="shared" si="185"/>
        <v/>
      </c>
      <c r="AE428" s="253"/>
      <c r="AF428" s="240"/>
      <c r="AG428" s="240"/>
      <c r="AH428" s="217" t="str">
        <f t="shared" si="188"/>
        <v>Team E2Team E1</v>
      </c>
    </row>
    <row r="429" spans="2:34" ht="12" customHeight="1" x14ac:dyDescent="0.2">
      <c r="B429" s="291" t="str">
        <f t="shared" ref="B429:B434" si="198">IF($C429="","",INDEX($B$375:$B$383,MATCH($C429,$C$375:$C$383,0)))</f>
        <v/>
      </c>
      <c r="C429" s="292" t="str">
        <f t="shared" ref="C429:C434" si="199">IF($K$13=0,"",$AM4)</f>
        <v/>
      </c>
      <c r="D429" s="293" t="str">
        <f t="shared" ref="D429:D434" si="200">IF($C429="","",VLOOKUP($C429,$C$17:$AC$25,25,0))</f>
        <v/>
      </c>
      <c r="E429" s="294" t="str">
        <f t="shared" ref="E429:E434" si="201">IF($C429="","",VLOOKUP($C429,$C$17:$AC$25,26,0))</f>
        <v/>
      </c>
      <c r="F429" s="294" t="str">
        <f t="shared" ref="F429:F434" si="202">IF($C429="","",VLOOKUP($C429,$C$17:$AC$25,27,0))</f>
        <v/>
      </c>
      <c r="G429" s="295" t="str">
        <f t="shared" ref="G429:G434" si="203">IF($C429="","",VLOOKUP($C429,$C$81:$D$89,2,0))</f>
        <v/>
      </c>
      <c r="H429" s="296" t="str">
        <f>""</f>
        <v/>
      </c>
      <c r="I429" s="294" t="str">
        <f>IFERROR(VLOOKUP($C429&amp;I$428,$Z$64:$AB$639,3,0),"")</f>
        <v/>
      </c>
      <c r="J429" s="294" t="str">
        <f>IFERROR(VLOOKUP($C429&amp;J$428,$Z$64:$AB$639,3,0),"")</f>
        <v/>
      </c>
      <c r="K429" s="294" t="str">
        <f>IFERROR(VLOOKUP($C429&amp;K$428,$Z$64:$AB$639,3,0),"")</f>
        <v/>
      </c>
      <c r="L429" s="294" t="str">
        <f>IFERROR(VLOOKUP($C429&amp;L$428,$Z$64:$AB$639,3,0),"")</f>
        <v/>
      </c>
      <c r="M429" s="297" t="str">
        <f>IFERROR(VLOOKUP($C429&amp;M$428,$Z$64:$AB$639,3,0),"")</f>
        <v/>
      </c>
      <c r="N429" s="296" t="str">
        <f>""</f>
        <v/>
      </c>
      <c r="O429" s="294" t="str">
        <f>IFERROR(VLOOKUP($C429&amp;I$428,$AC$64:$AD$639,2,0),"")</f>
        <v/>
      </c>
      <c r="P429" s="294" t="str">
        <f>IFERROR(VLOOKUP($C429&amp;J$428,$AC$64:$AD$639,2,0),"")</f>
        <v/>
      </c>
      <c r="Q429" s="294" t="str">
        <f>IFERROR(VLOOKUP($C429&amp;K$428,$AC$64:$AD$639,2,0),"")</f>
        <v/>
      </c>
      <c r="R429" s="294" t="str">
        <f>IFERROR(VLOOKUP($C429&amp;L$428,$AC$64:$AD$639,2,0),"")</f>
        <v/>
      </c>
      <c r="S429" s="297" t="str">
        <f>IFERROR(VLOOKUP($C429&amp;M$428,$AC$64:$AD$639,2,0),"")</f>
        <v/>
      </c>
      <c r="T429" s="298" t="str">
        <f t="shared" ref="T429:T434" si="204">C429</f>
        <v/>
      </c>
      <c r="Y429" s="211" t="s">
        <v>236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 : 0</v>
      </c>
      <c r="AC429" s="169" t="str">
        <f t="shared" si="184"/>
        <v/>
      </c>
      <c r="AD429" s="215" t="str">
        <f t="shared" si="185"/>
        <v/>
      </c>
      <c r="AE429" s="253"/>
      <c r="AF429" s="240"/>
      <c r="AG429" s="240"/>
      <c r="AH429" s="217" t="str">
        <f t="shared" si="188"/>
        <v>Team F2Team F1</v>
      </c>
    </row>
    <row r="430" spans="2:34" ht="12" customHeight="1" x14ac:dyDescent="0.2">
      <c r="B430" s="299" t="str">
        <f t="shared" si="198"/>
        <v/>
      </c>
      <c r="C430" s="300" t="str">
        <f t="shared" si="199"/>
        <v/>
      </c>
      <c r="D430" s="301" t="str">
        <f t="shared" si="200"/>
        <v/>
      </c>
      <c r="E430" s="302" t="str">
        <f t="shared" si="201"/>
        <v/>
      </c>
      <c r="F430" s="302" t="str">
        <f t="shared" si="202"/>
        <v/>
      </c>
      <c r="G430" s="303" t="str">
        <f t="shared" si="203"/>
        <v/>
      </c>
      <c r="H430" s="304" t="str">
        <f>IFERROR(VLOOKUP($C430&amp;H$428,$Z$64:$AB$639,3,0),"")</f>
        <v/>
      </c>
      <c r="I430" s="305" t="str">
        <f>""</f>
        <v/>
      </c>
      <c r="J430" s="302" t="str">
        <f>IFERROR(VLOOKUP($C430&amp;J$428,$Z$64:$AB$639,3,0),"")</f>
        <v/>
      </c>
      <c r="K430" s="302" t="str">
        <f>IFERROR(VLOOKUP($C430&amp;K$428,$Z$64:$AB$639,3,0),"")</f>
        <v/>
      </c>
      <c r="L430" s="302" t="str">
        <f>IFERROR(VLOOKUP($C430&amp;L$428,$Z$64:$AB$639,3,0),"")</f>
        <v/>
      </c>
      <c r="M430" s="306" t="str">
        <f>IFERROR(VLOOKUP($C430&amp;M$428,$Z$64:$AB$639,3,0),"")</f>
        <v/>
      </c>
      <c r="N430" s="304" t="str">
        <f>IFERROR(VLOOKUP($C430&amp;H$428,$AC$64:$AD$639,2,0),"")</f>
        <v/>
      </c>
      <c r="O430" s="305" t="str">
        <f>""</f>
        <v/>
      </c>
      <c r="P430" s="302" t="str">
        <f>IFERROR(VLOOKUP($C430&amp;J$428,$AC$64:$AD$639,2,0),"")</f>
        <v/>
      </c>
      <c r="Q430" s="302" t="str">
        <f>IFERROR(VLOOKUP($C430&amp;K$428,$AC$64:$AD$639,2,0),"")</f>
        <v/>
      </c>
      <c r="R430" s="302" t="str">
        <f>IFERROR(VLOOKUP($C430&amp;L$428,$AC$64:$AD$639,2,0),"")</f>
        <v/>
      </c>
      <c r="S430" s="306" t="str">
        <f>IFERROR(VLOOKUP($C430&amp;M$428,$AC$64:$AD$639,2,0),"")</f>
        <v/>
      </c>
      <c r="T430" s="307" t="str">
        <f t="shared" si="204"/>
        <v/>
      </c>
      <c r="Y430" s="211" t="s">
        <v>237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 : 2</v>
      </c>
      <c r="AC430" s="169" t="str">
        <f t="shared" si="184"/>
        <v/>
      </c>
      <c r="AD430" s="215" t="str">
        <f t="shared" si="185"/>
        <v/>
      </c>
      <c r="AE430" s="253"/>
      <c r="AF430" s="240"/>
      <c r="AG430" s="240"/>
      <c r="AH430" s="217" t="str">
        <f t="shared" si="188"/>
        <v>FC BarcelonaFV Zahnschmerzen</v>
      </c>
    </row>
    <row r="431" spans="2:34" ht="12" customHeight="1" x14ac:dyDescent="0.2">
      <c r="B431" s="299" t="str">
        <f t="shared" si="198"/>
        <v/>
      </c>
      <c r="C431" s="300" t="str">
        <f t="shared" si="199"/>
        <v/>
      </c>
      <c r="D431" s="301" t="str">
        <f t="shared" si="200"/>
        <v/>
      </c>
      <c r="E431" s="302" t="str">
        <f t="shared" si="201"/>
        <v/>
      </c>
      <c r="F431" s="302" t="str">
        <f t="shared" si="202"/>
        <v/>
      </c>
      <c r="G431" s="303" t="str">
        <f t="shared" si="203"/>
        <v/>
      </c>
      <c r="H431" s="304" t="str">
        <f>IFERROR(VLOOKUP($C431&amp;H$428,$Z$64:$AB$639,3,0),"")</f>
        <v/>
      </c>
      <c r="I431" s="302" t="str">
        <f>IFERROR(VLOOKUP($C431&amp;I$428,$Z$64:$AB$639,3,0),"")</f>
        <v/>
      </c>
      <c r="J431" s="305" t="str">
        <f>""</f>
        <v/>
      </c>
      <c r="K431" s="302" t="str">
        <f>IFERROR(VLOOKUP($C431&amp;K$428,$Z$64:$AB$639,3,0),"")</f>
        <v/>
      </c>
      <c r="L431" s="302" t="str">
        <f>IFERROR(VLOOKUP($C431&amp;L$428,$Z$64:$AB$639,3,0),"")</f>
        <v/>
      </c>
      <c r="M431" s="306" t="str">
        <f>IFERROR(VLOOKUP($C431&amp;M$428,$Z$64:$AB$639,3,0),"")</f>
        <v/>
      </c>
      <c r="N431" s="304" t="str">
        <f>IFERROR(VLOOKUP($C431&amp;H$428,$AC$64:$AD$639,2,0),"")</f>
        <v/>
      </c>
      <c r="O431" s="302" t="str">
        <f>IFERROR(VLOOKUP($C431&amp;I$428,$AC$64:$AD$639,2,0),"")</f>
        <v/>
      </c>
      <c r="P431" s="305" t="str">
        <f>""</f>
        <v/>
      </c>
      <c r="Q431" s="302" t="str">
        <f>IFERROR(VLOOKUP($C431&amp;K$428,$AC$64:$AD$639,2,0),"")</f>
        <v/>
      </c>
      <c r="R431" s="302" t="str">
        <f>IFERROR(VLOOKUP($C431&amp;L$428,$AC$64:$AD$639,2,0),"")</f>
        <v/>
      </c>
      <c r="S431" s="306" t="str">
        <f>IFERROR(VLOOKUP($C431&amp;M$428,$AC$64:$AD$639,2,0),"")</f>
        <v/>
      </c>
      <c r="T431" s="307" t="str">
        <f t="shared" si="204"/>
        <v/>
      </c>
      <c r="Y431" s="211" t="s">
        <v>238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 : 3</v>
      </c>
      <c r="AC431" s="169" t="str">
        <f t="shared" si="184"/>
        <v/>
      </c>
      <c r="AD431" s="215" t="str">
        <f t="shared" si="185"/>
        <v/>
      </c>
      <c r="AE431" s="253"/>
      <c r="AF431" s="240"/>
      <c r="AG431" s="240"/>
      <c r="AH431" s="217" t="str">
        <f t="shared" si="188"/>
        <v>Arsenal LondonLok Leipzig</v>
      </c>
    </row>
    <row r="432" spans="2:34" ht="12" customHeight="1" x14ac:dyDescent="0.2">
      <c r="B432" s="299" t="str">
        <f t="shared" si="198"/>
        <v/>
      </c>
      <c r="C432" s="300" t="str">
        <f t="shared" si="199"/>
        <v/>
      </c>
      <c r="D432" s="301" t="str">
        <f t="shared" si="200"/>
        <v/>
      </c>
      <c r="E432" s="302" t="str">
        <f t="shared" si="201"/>
        <v/>
      </c>
      <c r="F432" s="302" t="str">
        <f t="shared" si="202"/>
        <v/>
      </c>
      <c r="G432" s="303" t="str">
        <f t="shared" si="203"/>
        <v/>
      </c>
      <c r="H432" s="304" t="str">
        <f>IFERROR(VLOOKUP($C432&amp;H$428,$Z$64:$AB$639,3,0),"")</f>
        <v/>
      </c>
      <c r="I432" s="302" t="str">
        <f>IFERROR(VLOOKUP($C432&amp;I$428,$Z$64:$AB$639,3,0),"")</f>
        <v/>
      </c>
      <c r="J432" s="302" t="str">
        <f>IFERROR(VLOOKUP($C432&amp;J$428,$Z$64:$AB$639,3,0),"")</f>
        <v/>
      </c>
      <c r="K432" s="305" t="str">
        <f>""</f>
        <v/>
      </c>
      <c r="L432" s="302" t="str">
        <f>IFERROR(VLOOKUP($C432&amp;L$428,$Z$64:$AB$639,3,0),"")</f>
        <v/>
      </c>
      <c r="M432" s="306" t="str">
        <f>IFERROR(VLOOKUP($C432&amp;M$428,$Z$64:$AB$639,3,0),"")</f>
        <v/>
      </c>
      <c r="N432" s="304" t="str">
        <f>IFERROR(VLOOKUP($C432&amp;H$428,$AC$64:$AD$639,2,0),"")</f>
        <v/>
      </c>
      <c r="O432" s="302" t="str">
        <f>IFERROR(VLOOKUP($C432&amp;I$428,$AC$64:$AD$639,2,0),"")</f>
        <v/>
      </c>
      <c r="P432" s="302" t="str">
        <f>IFERROR(VLOOKUP($C432&amp;J$428,$AC$64:$AD$639,2,0),"")</f>
        <v/>
      </c>
      <c r="Q432" s="305" t="str">
        <f>""</f>
        <v/>
      </c>
      <c r="R432" s="302" t="str">
        <f>IFERROR(VLOOKUP($C432&amp;L$428,$AC$64:$AD$639,2,0),"")</f>
        <v/>
      </c>
      <c r="S432" s="306" t="str">
        <f>IFERROR(VLOOKUP($C432&amp;M$428,$AC$64:$AD$639,2,0),"")</f>
        <v/>
      </c>
      <c r="T432" s="307" t="str">
        <f t="shared" si="204"/>
        <v/>
      </c>
      <c r="Y432" s="211" t="s">
        <v>239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 : 0</v>
      </c>
      <c r="AC432" s="169" t="str">
        <f t="shared" si="184"/>
        <v/>
      </c>
      <c r="AD432" s="215" t="str">
        <f t="shared" si="185"/>
        <v/>
      </c>
      <c r="AE432" s="253"/>
      <c r="AF432" s="240"/>
      <c r="AG432" s="240"/>
      <c r="AH432" s="217" t="str">
        <f t="shared" si="188"/>
        <v>Borussia DortmundFC Brügge</v>
      </c>
    </row>
    <row r="433" spans="2:34" ht="12" customHeight="1" x14ac:dyDescent="0.2">
      <c r="B433" s="299" t="str">
        <f t="shared" si="198"/>
        <v/>
      </c>
      <c r="C433" s="300" t="str">
        <f t="shared" si="199"/>
        <v/>
      </c>
      <c r="D433" s="301" t="str">
        <f t="shared" si="200"/>
        <v/>
      </c>
      <c r="E433" s="302" t="str">
        <f t="shared" si="201"/>
        <v/>
      </c>
      <c r="F433" s="302" t="str">
        <f t="shared" si="202"/>
        <v/>
      </c>
      <c r="G433" s="303" t="str">
        <f t="shared" si="203"/>
        <v/>
      </c>
      <c r="H433" s="304" t="str">
        <f>IFERROR(VLOOKUP($C433&amp;H$428,$Z$64:$AB$639,3,0),"")</f>
        <v/>
      </c>
      <c r="I433" s="302" t="str">
        <f>IFERROR(VLOOKUP($C433&amp;I$428,$Z$64:$AB$639,3,0),"")</f>
        <v/>
      </c>
      <c r="J433" s="302" t="str">
        <f>IFERROR(VLOOKUP($C433&amp;J$428,$Z$64:$AB$639,3,0),"")</f>
        <v/>
      </c>
      <c r="K433" s="302" t="str">
        <f>IFERROR(VLOOKUP($C433&amp;K$428,$Z$64:$AB$639,3,0),"")</f>
        <v/>
      </c>
      <c r="L433" s="305" t="str">
        <f>""</f>
        <v/>
      </c>
      <c r="M433" s="306" t="str">
        <f>IFERROR(VLOOKUP($C433&amp;M$428,$Z$64:$AB$639,3,0),"")</f>
        <v/>
      </c>
      <c r="N433" s="304" t="str">
        <f>IFERROR(VLOOKUP($C433&amp;H$428,$AC$64:$AD$639,2,0),"")</f>
        <v/>
      </c>
      <c r="O433" s="302" t="str">
        <f>IFERROR(VLOOKUP($C433&amp;I$428,$AC$64:$AD$639,2,0),"")</f>
        <v/>
      </c>
      <c r="P433" s="302" t="str">
        <f>IFERROR(VLOOKUP($C433&amp;J$428,$AC$64:$AD$639,2,0),"")</f>
        <v/>
      </c>
      <c r="Q433" s="302" t="str">
        <f>IFERROR(VLOOKUP($C433&amp;K$428,$AC$64:$AD$639,2,0),"")</f>
        <v/>
      </c>
      <c r="R433" s="305" t="str">
        <f>""</f>
        <v/>
      </c>
      <c r="S433" s="306" t="str">
        <f>IFERROR(VLOOKUP($C433&amp;M$428,$AC$64:$AD$639,2,0),"")</f>
        <v/>
      </c>
      <c r="T433" s="307" t="str">
        <f t="shared" si="204"/>
        <v/>
      </c>
      <c r="Y433" s="211" t="s">
        <v>240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 : 5</v>
      </c>
      <c r="AC433" s="169" t="str">
        <f t="shared" si="184"/>
        <v/>
      </c>
      <c r="AD433" s="215" t="str">
        <f t="shared" si="185"/>
        <v/>
      </c>
      <c r="AE433" s="253"/>
      <c r="AF433" s="240"/>
      <c r="AG433" s="240"/>
      <c r="AH433" s="217" t="str">
        <f t="shared" si="188"/>
        <v>Team D3Team D6</v>
      </c>
    </row>
    <row r="434" spans="2:34" ht="12" customHeight="1" thickBot="1" x14ac:dyDescent="0.25">
      <c r="B434" s="308" t="str">
        <f t="shared" si="198"/>
        <v/>
      </c>
      <c r="C434" s="309" t="str">
        <f t="shared" si="199"/>
        <v/>
      </c>
      <c r="D434" s="310" t="str">
        <f t="shared" si="200"/>
        <v/>
      </c>
      <c r="E434" s="311" t="str">
        <f t="shared" si="201"/>
        <v/>
      </c>
      <c r="F434" s="311" t="str">
        <f t="shared" si="202"/>
        <v/>
      </c>
      <c r="G434" s="312" t="str">
        <f t="shared" si="203"/>
        <v/>
      </c>
      <c r="H434" s="313" t="str">
        <f>IFERROR(VLOOKUP($C434&amp;H$428,$Z$64:$AB$639,3,0),"")</f>
        <v/>
      </c>
      <c r="I434" s="311" t="str">
        <f>IFERROR(VLOOKUP($C434&amp;I$428,$Z$64:$AB$639,3,0),"")</f>
        <v/>
      </c>
      <c r="J434" s="311" t="str">
        <f>IFERROR(VLOOKUP($C434&amp;J$428,$Z$64:$AB$639,3,0),"")</f>
        <v/>
      </c>
      <c r="K434" s="311" t="str">
        <f>IFERROR(VLOOKUP($C434&amp;K$428,$Z$64:$AB$639,3,0),"")</f>
        <v/>
      </c>
      <c r="L434" s="311" t="str">
        <f>IFERROR(VLOOKUP($C434&amp;L$428,$Z$64:$AB$639,3,0),"")</f>
        <v/>
      </c>
      <c r="M434" s="314" t="str">
        <f>""</f>
        <v/>
      </c>
      <c r="N434" s="313" t="str">
        <f>IFERROR(VLOOKUP($C434&amp;H$428,$AC$64:$AD$639,2,0),"")</f>
        <v/>
      </c>
      <c r="O434" s="311" t="str">
        <f>IFERROR(VLOOKUP($C434&amp;I$428,$AC$64:$AD$639,2,0),"")</f>
        <v/>
      </c>
      <c r="P434" s="311" t="str">
        <f>IFERROR(VLOOKUP($C434&amp;J$428,$AC$64:$AD$639,2,0),"")</f>
        <v/>
      </c>
      <c r="Q434" s="311" t="str">
        <f>IFERROR(VLOOKUP($C434&amp;K$428,$AC$64:$AD$639,2,0),"")</f>
        <v/>
      </c>
      <c r="R434" s="311" t="str">
        <f>IFERROR(VLOOKUP($C434&amp;L$428,$AC$64:$AD$639,2,0),"")</f>
        <v/>
      </c>
      <c r="S434" s="314" t="str">
        <f>""</f>
        <v/>
      </c>
      <c r="T434" s="315" t="str">
        <f t="shared" si="204"/>
        <v/>
      </c>
      <c r="Y434" s="211" t="s">
        <v>241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 : 0</v>
      </c>
      <c r="AC434" s="169" t="str">
        <f t="shared" si="184"/>
        <v/>
      </c>
      <c r="AD434" s="215" t="str">
        <f t="shared" si="185"/>
        <v/>
      </c>
      <c r="AE434" s="253"/>
      <c r="AF434" s="240"/>
      <c r="AG434" s="240"/>
      <c r="AH434" s="217" t="str">
        <f t="shared" si="188"/>
        <v>Team E3Team E6</v>
      </c>
    </row>
    <row r="435" spans="2:34" ht="12.75" thickTop="1" x14ac:dyDescent="0.2">
      <c r="Y435" s="211" t="s">
        <v>242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 : 1</v>
      </c>
      <c r="AC435" s="169" t="str">
        <f t="shared" si="184"/>
        <v/>
      </c>
      <c r="AD435" s="215" t="str">
        <f t="shared" si="185"/>
        <v/>
      </c>
      <c r="AE435" s="253"/>
      <c r="AF435" s="240"/>
      <c r="AG435" s="240"/>
      <c r="AH435" s="217" t="str">
        <f t="shared" si="188"/>
        <v>Team F3Team F6</v>
      </c>
    </row>
    <row r="436" spans="2:34" x14ac:dyDescent="0.2">
      <c r="Y436" s="211" t="s">
        <v>243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 : 2</v>
      </c>
      <c r="AC436" s="169" t="str">
        <f t="shared" si="184"/>
        <v/>
      </c>
      <c r="AD436" s="215" t="str">
        <f t="shared" si="185"/>
        <v/>
      </c>
      <c r="AE436" s="253"/>
      <c r="AF436" s="240"/>
      <c r="AG436" s="240"/>
      <c r="AH436" s="217" t="str">
        <f t="shared" si="188"/>
        <v>Beinbruch SCMaibach 1822 eV</v>
      </c>
    </row>
    <row r="437" spans="2:34" x14ac:dyDescent="0.2">
      <c r="Y437" s="211" t="s">
        <v>244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 : 4</v>
      </c>
      <c r="AC437" s="169" t="str">
        <f t="shared" si="184"/>
        <v/>
      </c>
      <c r="AD437" s="215" t="str">
        <f t="shared" si="185"/>
        <v/>
      </c>
      <c r="AE437" s="253"/>
      <c r="AF437" s="240"/>
      <c r="AG437" s="240"/>
      <c r="AH437" s="217" t="str">
        <f t="shared" si="188"/>
        <v>SC WaldbachFC Grönlingen</v>
      </c>
    </row>
    <row r="438" spans="2:34" x14ac:dyDescent="0.2">
      <c r="Y438" s="211" t="s">
        <v>245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 : 0</v>
      </c>
      <c r="AC438" s="169" t="str">
        <f t="shared" si="184"/>
        <v/>
      </c>
      <c r="AD438" s="215" t="str">
        <f t="shared" si="185"/>
        <v/>
      </c>
      <c r="AE438" s="253"/>
      <c r="AF438" s="240"/>
      <c r="AG438" s="240"/>
      <c r="AH438" s="217" t="str">
        <f t="shared" si="188"/>
        <v>FV LübeckHSV</v>
      </c>
    </row>
    <row r="439" spans="2:34" x14ac:dyDescent="0.2">
      <c r="Y439" s="211" t="s">
        <v>246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 : 2</v>
      </c>
      <c r="AC439" s="169" t="str">
        <f t="shared" si="184"/>
        <v/>
      </c>
      <c r="AD439" s="215" t="str">
        <f t="shared" si="185"/>
        <v/>
      </c>
      <c r="AE439" s="253"/>
      <c r="AF439" s="240"/>
      <c r="AG439" s="240"/>
      <c r="AH439" s="217" t="str">
        <f t="shared" si="188"/>
        <v>Team D5Team D4</v>
      </c>
    </row>
    <row r="440" spans="2:34" x14ac:dyDescent="0.2">
      <c r="Y440" s="211" t="s">
        <v>247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 : 3</v>
      </c>
      <c r="AC440" s="169" t="str">
        <f t="shared" si="184"/>
        <v/>
      </c>
      <c r="AD440" s="215" t="str">
        <f t="shared" si="185"/>
        <v/>
      </c>
      <c r="AE440" s="253"/>
      <c r="AF440" s="240"/>
      <c r="AG440" s="240"/>
      <c r="AH440" s="217" t="str">
        <f t="shared" si="188"/>
        <v>Team E5Team E4</v>
      </c>
    </row>
    <row r="441" spans="2:34" x14ac:dyDescent="0.2">
      <c r="Y441" s="211" t="s">
        <v>248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 : 14</v>
      </c>
      <c r="AC441" s="169" t="str">
        <f t="shared" si="184"/>
        <v/>
      </c>
      <c r="AD441" s="215" t="str">
        <f t="shared" si="185"/>
        <v/>
      </c>
      <c r="AE441" s="253"/>
      <c r="AF441" s="240"/>
      <c r="AG441" s="240"/>
      <c r="AH441" s="217" t="str">
        <f t="shared" si="188"/>
        <v>Team F5Team F4</v>
      </c>
    </row>
    <row r="442" spans="2:34" x14ac:dyDescent="0.2">
      <c r="Y442" s="211" t="s">
        <v>249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3"/>
      <c r="AF442" s="240"/>
      <c r="AG442" s="240"/>
      <c r="AH442" s="217" t="str">
        <f t="shared" si="188"/>
        <v/>
      </c>
    </row>
    <row r="443" spans="2:34" x14ac:dyDescent="0.2">
      <c r="Y443" s="211" t="s">
        <v>250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3"/>
      <c r="AF443" s="240"/>
      <c r="AG443" s="240"/>
      <c r="AH443" s="217" t="str">
        <f t="shared" si="188"/>
        <v/>
      </c>
    </row>
    <row r="444" spans="2:34" x14ac:dyDescent="0.2">
      <c r="Y444" s="211" t="s">
        <v>251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3"/>
      <c r="AF444" s="240"/>
      <c r="AG444" s="240"/>
      <c r="AH444" s="217" t="str">
        <f t="shared" si="188"/>
        <v/>
      </c>
    </row>
    <row r="445" spans="2:34" x14ac:dyDescent="0.2">
      <c r="Y445" s="211" t="s">
        <v>252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3"/>
      <c r="AF445" s="240"/>
      <c r="AG445" s="240"/>
      <c r="AH445" s="217" t="str">
        <f t="shared" si="188"/>
        <v/>
      </c>
    </row>
    <row r="446" spans="2:34" x14ac:dyDescent="0.2">
      <c r="Y446" s="211" t="s">
        <v>253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3"/>
      <c r="AF446" s="240"/>
      <c r="AG446" s="240"/>
      <c r="AH446" s="217" t="str">
        <f t="shared" si="188"/>
        <v/>
      </c>
    </row>
    <row r="447" spans="2:34" x14ac:dyDescent="0.2">
      <c r="Y447" s="211" t="s">
        <v>254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3"/>
      <c r="AF447" s="240"/>
      <c r="AG447" s="240"/>
      <c r="AH447" s="217" t="str">
        <f t="shared" si="188"/>
        <v/>
      </c>
    </row>
    <row r="448" spans="2:34" x14ac:dyDescent="0.2">
      <c r="Y448" s="211" t="s">
        <v>255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3"/>
      <c r="AF448" s="240"/>
      <c r="AG448" s="240"/>
      <c r="AH448" s="217" t="str">
        <f t="shared" si="188"/>
        <v/>
      </c>
    </row>
    <row r="449" spans="25:34" x14ac:dyDescent="0.2">
      <c r="Y449" s="211" t="s">
        <v>256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3"/>
      <c r="AF449" s="240"/>
      <c r="AG449" s="240"/>
      <c r="AH449" s="217" t="str">
        <f t="shared" si="188"/>
        <v/>
      </c>
    </row>
    <row r="450" spans="25:34" x14ac:dyDescent="0.2">
      <c r="Y450" s="211" t="s">
        <v>257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3"/>
      <c r="AF450" s="240"/>
      <c r="AG450" s="240"/>
      <c r="AH450" s="217" t="str">
        <f t="shared" si="188"/>
        <v/>
      </c>
    </row>
    <row r="451" spans="25:34" x14ac:dyDescent="0.2">
      <c r="Y451" s="211" t="s">
        <v>258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3"/>
      <c r="AF451" s="240"/>
      <c r="AG451" s="240"/>
      <c r="AH451" s="217" t="str">
        <f t="shared" si="188"/>
        <v/>
      </c>
    </row>
    <row r="452" spans="25:34" x14ac:dyDescent="0.2">
      <c r="Y452" s="211" t="s">
        <v>259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3"/>
      <c r="AF452" s="240"/>
      <c r="AG452" s="240"/>
      <c r="AH452" s="217" t="str">
        <f t="shared" si="188"/>
        <v/>
      </c>
    </row>
    <row r="453" spans="25:34" x14ac:dyDescent="0.2">
      <c r="Y453" s="211" t="s">
        <v>260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3"/>
      <c r="AF453" s="240"/>
      <c r="AG453" s="240"/>
      <c r="AH453" s="217" t="str">
        <f t="shared" si="188"/>
        <v/>
      </c>
    </row>
    <row r="454" spans="25:34" x14ac:dyDescent="0.2">
      <c r="Y454" s="211" t="s">
        <v>261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3"/>
      <c r="AF454" s="240"/>
      <c r="AG454" s="240"/>
      <c r="AH454" s="217" t="str">
        <f t="shared" si="188"/>
        <v/>
      </c>
    </row>
    <row r="455" spans="25:34" x14ac:dyDescent="0.2">
      <c r="Y455" s="211" t="s">
        <v>262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3"/>
      <c r="AF455" s="240"/>
      <c r="AG455" s="240"/>
      <c r="AH455" s="217" t="str">
        <f t="shared" si="188"/>
        <v/>
      </c>
    </row>
    <row r="456" spans="25:34" x14ac:dyDescent="0.2">
      <c r="Y456" s="211" t="s">
        <v>263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3"/>
      <c r="AF456" s="240"/>
      <c r="AG456" s="240"/>
      <c r="AH456" s="217" t="str">
        <f t="shared" si="188"/>
        <v/>
      </c>
    </row>
    <row r="457" spans="25:34" x14ac:dyDescent="0.2">
      <c r="Y457" s="211" t="s">
        <v>264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3"/>
      <c r="AF457" s="240"/>
      <c r="AG457" s="240"/>
      <c r="AH457" s="217" t="str">
        <f t="shared" si="188"/>
        <v/>
      </c>
    </row>
    <row r="458" spans="25:34" x14ac:dyDescent="0.2">
      <c r="Y458" s="211" t="s">
        <v>265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3"/>
      <c r="AF458" s="240"/>
      <c r="AG458" s="240"/>
      <c r="AH458" s="217" t="str">
        <f t="shared" si="188"/>
        <v/>
      </c>
    </row>
    <row r="459" spans="25:34" x14ac:dyDescent="0.2">
      <c r="Y459" s="211" t="s">
        <v>266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3"/>
      <c r="AF459" s="240"/>
      <c r="AG459" s="240"/>
      <c r="AH459" s="217" t="str">
        <f t="shared" si="188"/>
        <v/>
      </c>
    </row>
    <row r="460" spans="25:34" x14ac:dyDescent="0.2">
      <c r="Y460" s="211" t="s">
        <v>267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3"/>
      <c r="AF460" s="240"/>
      <c r="AG460" s="240"/>
      <c r="AH460" s="217" t="str">
        <f t="shared" si="188"/>
        <v/>
      </c>
    </row>
    <row r="461" spans="25:34" x14ac:dyDescent="0.2">
      <c r="Y461" s="211" t="s">
        <v>268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3"/>
      <c r="AF461" s="240"/>
      <c r="AG461" s="240"/>
      <c r="AH461" s="217" t="str">
        <f t="shared" si="188"/>
        <v/>
      </c>
    </row>
    <row r="462" spans="25:34" x14ac:dyDescent="0.2">
      <c r="Y462" s="211" t="s">
        <v>269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3"/>
      <c r="AF462" s="240"/>
      <c r="AG462" s="240"/>
      <c r="AH462" s="217" t="str">
        <f t="shared" si="188"/>
        <v/>
      </c>
    </row>
    <row r="463" spans="25:34" x14ac:dyDescent="0.2">
      <c r="Y463" s="211" t="s">
        <v>270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3"/>
      <c r="AF463" s="240"/>
      <c r="AG463" s="240"/>
      <c r="AH463" s="217" t="str">
        <f t="shared" si="188"/>
        <v/>
      </c>
    </row>
    <row r="464" spans="25:34" x14ac:dyDescent="0.2">
      <c r="Y464" s="211" t="s">
        <v>271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3"/>
      <c r="AF464" s="240"/>
      <c r="AG464" s="240"/>
      <c r="AH464" s="217" t="str">
        <f t="shared" si="188"/>
        <v/>
      </c>
    </row>
    <row r="465" spans="25:34" x14ac:dyDescent="0.2">
      <c r="Y465" s="211" t="s">
        <v>272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3"/>
      <c r="AF465" s="240"/>
      <c r="AG465" s="240"/>
      <c r="AH465" s="217" t="str">
        <f t="shared" si="188"/>
        <v/>
      </c>
    </row>
    <row r="466" spans="25:34" x14ac:dyDescent="0.2">
      <c r="Y466" s="211" t="s">
        <v>273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3"/>
      <c r="AF466" s="240"/>
      <c r="AG466" s="240"/>
      <c r="AH466" s="217" t="str">
        <f t="shared" si="188"/>
        <v/>
      </c>
    </row>
    <row r="467" spans="25:34" x14ac:dyDescent="0.2">
      <c r="Y467" s="211" t="s">
        <v>274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3"/>
      <c r="AF467" s="240"/>
      <c r="AG467" s="240"/>
      <c r="AH467" s="217" t="str">
        <f t="shared" si="188"/>
        <v/>
      </c>
    </row>
    <row r="468" spans="25:34" x14ac:dyDescent="0.2">
      <c r="Y468" s="211" t="s">
        <v>275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3"/>
      <c r="AF468" s="240"/>
      <c r="AG468" s="240"/>
      <c r="AH468" s="217" t="str">
        <f t="shared" si="188"/>
        <v/>
      </c>
    </row>
    <row r="469" spans="25:34" x14ac:dyDescent="0.2">
      <c r="Y469" s="211" t="s">
        <v>276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3"/>
      <c r="AF469" s="240"/>
      <c r="AG469" s="240"/>
      <c r="AH469" s="217" t="str">
        <f t="shared" si="188"/>
        <v/>
      </c>
    </row>
    <row r="470" spans="25:34" x14ac:dyDescent="0.2">
      <c r="Y470" s="211" t="s">
        <v>277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3"/>
      <c r="AF470" s="240"/>
      <c r="AG470" s="240"/>
      <c r="AH470" s="217" t="str">
        <f t="shared" si="188"/>
        <v/>
      </c>
    </row>
    <row r="471" spans="25:34" x14ac:dyDescent="0.2">
      <c r="Y471" s="211" t="s">
        <v>278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3"/>
      <c r="AF471" s="240"/>
      <c r="AG471" s="240"/>
      <c r="AH471" s="217" t="str">
        <f t="shared" si="188"/>
        <v/>
      </c>
    </row>
    <row r="472" spans="25:34" x14ac:dyDescent="0.2">
      <c r="Y472" s="211" t="s">
        <v>279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3"/>
      <c r="AF472" s="240"/>
      <c r="AG472" s="240"/>
      <c r="AH472" s="217" t="str">
        <f t="shared" si="188"/>
        <v/>
      </c>
    </row>
    <row r="473" spans="25:34" x14ac:dyDescent="0.2">
      <c r="Y473" s="211" t="s">
        <v>280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3"/>
      <c r="AF473" s="240"/>
      <c r="AG473" s="240"/>
      <c r="AH473" s="217" t="str">
        <f t="shared" si="188"/>
        <v/>
      </c>
    </row>
    <row r="474" spans="25:34" x14ac:dyDescent="0.2">
      <c r="Y474" s="211" t="s">
        <v>281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3"/>
      <c r="AF474" s="240"/>
      <c r="AG474" s="240"/>
      <c r="AH474" s="217" t="str">
        <f t="shared" si="188"/>
        <v/>
      </c>
    </row>
    <row r="475" spans="25:34" x14ac:dyDescent="0.2">
      <c r="Y475" s="211" t="s">
        <v>282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3"/>
      <c r="AF475" s="240"/>
      <c r="AG475" s="240"/>
      <c r="AH475" s="217" t="str">
        <f t="shared" si="188"/>
        <v/>
      </c>
    </row>
    <row r="476" spans="25:34" x14ac:dyDescent="0.2">
      <c r="Y476" s="211" t="s">
        <v>283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3"/>
      <c r="AF476" s="240"/>
      <c r="AG476" s="240"/>
      <c r="AH476" s="217" t="str">
        <f t="shared" si="188"/>
        <v/>
      </c>
    </row>
    <row r="477" spans="25:34" x14ac:dyDescent="0.2">
      <c r="Y477" s="211" t="s">
        <v>284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3"/>
      <c r="AF477" s="240"/>
      <c r="AG477" s="240"/>
      <c r="AH477" s="217" t="str">
        <f t="shared" si="188"/>
        <v/>
      </c>
    </row>
    <row r="478" spans="25:34" x14ac:dyDescent="0.2">
      <c r="Y478" s="211" t="s">
        <v>285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3"/>
      <c r="AF478" s="240"/>
      <c r="AG478" s="240"/>
      <c r="AH478" s="217" t="str">
        <f t="shared" si="188"/>
        <v/>
      </c>
    </row>
    <row r="479" spans="25:34" x14ac:dyDescent="0.2">
      <c r="Y479" s="211" t="s">
        <v>286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3"/>
      <c r="AF479" s="240"/>
      <c r="AG479" s="240"/>
      <c r="AH479" s="217" t="str">
        <f t="shared" si="188"/>
        <v/>
      </c>
    </row>
    <row r="480" spans="25:34" x14ac:dyDescent="0.2">
      <c r="Y480" s="211" t="s">
        <v>287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3"/>
      <c r="AF480" s="240"/>
      <c r="AG480" s="240"/>
      <c r="AH480" s="217" t="str">
        <f t="shared" si="188"/>
        <v/>
      </c>
    </row>
    <row r="481" spans="25:34" x14ac:dyDescent="0.2">
      <c r="Y481" s="211" t="s">
        <v>288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3"/>
      <c r="AF481" s="240"/>
      <c r="AG481" s="240"/>
      <c r="AH481" s="217" t="str">
        <f t="shared" si="188"/>
        <v/>
      </c>
    </row>
    <row r="482" spans="25:34" x14ac:dyDescent="0.2">
      <c r="Y482" s="211" t="s">
        <v>289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3"/>
      <c r="AF482" s="240"/>
      <c r="AG482" s="240"/>
      <c r="AH482" s="217" t="str">
        <f t="shared" ref="AH482:AH545" si="210">Z482</f>
        <v/>
      </c>
    </row>
    <row r="483" spans="25:34" x14ac:dyDescent="0.2">
      <c r="Y483" s="211" t="s">
        <v>290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3"/>
      <c r="AF483" s="240"/>
      <c r="AG483" s="240"/>
      <c r="AH483" s="217" t="str">
        <f t="shared" si="210"/>
        <v/>
      </c>
    </row>
    <row r="484" spans="25:34" x14ac:dyDescent="0.2">
      <c r="Y484" s="211" t="s">
        <v>291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3"/>
      <c r="AF484" s="240"/>
      <c r="AG484" s="240"/>
      <c r="AH484" s="217" t="str">
        <f t="shared" si="210"/>
        <v/>
      </c>
    </row>
    <row r="485" spans="25:34" x14ac:dyDescent="0.2">
      <c r="Y485" s="211" t="s">
        <v>292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3"/>
      <c r="AF485" s="240"/>
      <c r="AG485" s="240"/>
      <c r="AH485" s="217" t="str">
        <f t="shared" si="210"/>
        <v/>
      </c>
    </row>
    <row r="486" spans="25:34" x14ac:dyDescent="0.2">
      <c r="Y486" s="211" t="s">
        <v>293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3"/>
      <c r="AF486" s="240"/>
      <c r="AG486" s="240"/>
      <c r="AH486" s="217" t="str">
        <f t="shared" si="210"/>
        <v/>
      </c>
    </row>
    <row r="487" spans="25:34" x14ac:dyDescent="0.2">
      <c r="Y487" s="211" t="s">
        <v>294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3"/>
      <c r="AF487" s="240"/>
      <c r="AG487" s="240"/>
      <c r="AH487" s="217" t="str">
        <f t="shared" si="210"/>
        <v/>
      </c>
    </row>
    <row r="488" spans="25:34" x14ac:dyDescent="0.2">
      <c r="Y488" s="211" t="s">
        <v>295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3"/>
      <c r="AF488" s="240"/>
      <c r="AG488" s="240"/>
      <c r="AH488" s="217" t="str">
        <f t="shared" si="210"/>
        <v/>
      </c>
    </row>
    <row r="489" spans="25:34" x14ac:dyDescent="0.2">
      <c r="Y489" s="211" t="s">
        <v>296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3"/>
      <c r="AF489" s="240"/>
      <c r="AG489" s="240"/>
      <c r="AH489" s="217" t="str">
        <f t="shared" si="210"/>
        <v/>
      </c>
    </row>
    <row r="490" spans="25:34" x14ac:dyDescent="0.2">
      <c r="Y490" s="211" t="s">
        <v>297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3"/>
      <c r="AF490" s="240"/>
      <c r="AG490" s="240"/>
      <c r="AH490" s="217" t="str">
        <f t="shared" si="210"/>
        <v/>
      </c>
    </row>
    <row r="491" spans="25:34" x14ac:dyDescent="0.2">
      <c r="Y491" s="211" t="s">
        <v>298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3"/>
      <c r="AF491" s="240"/>
      <c r="AG491" s="240"/>
      <c r="AH491" s="217" t="str">
        <f t="shared" si="210"/>
        <v/>
      </c>
    </row>
    <row r="492" spans="25:34" x14ac:dyDescent="0.2">
      <c r="Y492" s="211" t="s">
        <v>299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3"/>
      <c r="AF492" s="240"/>
      <c r="AG492" s="240"/>
      <c r="AH492" s="217" t="str">
        <f t="shared" si="210"/>
        <v/>
      </c>
    </row>
    <row r="493" spans="25:34" x14ac:dyDescent="0.2">
      <c r="Y493" s="211" t="s">
        <v>300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3"/>
      <c r="AF493" s="240"/>
      <c r="AG493" s="240"/>
      <c r="AH493" s="217" t="str">
        <f t="shared" si="210"/>
        <v/>
      </c>
    </row>
    <row r="494" spans="25:34" x14ac:dyDescent="0.2">
      <c r="Y494" s="211" t="s">
        <v>301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3"/>
      <c r="AF494" s="240"/>
      <c r="AG494" s="240"/>
      <c r="AH494" s="217" t="str">
        <f t="shared" si="210"/>
        <v/>
      </c>
    </row>
    <row r="495" spans="25:34" x14ac:dyDescent="0.2">
      <c r="Y495" s="211" t="s">
        <v>302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3"/>
      <c r="AF495" s="240"/>
      <c r="AG495" s="240"/>
      <c r="AH495" s="217" t="str">
        <f t="shared" si="210"/>
        <v/>
      </c>
    </row>
    <row r="496" spans="25:34" x14ac:dyDescent="0.2">
      <c r="Y496" s="211" t="s">
        <v>303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3"/>
      <c r="AF496" s="240"/>
      <c r="AG496" s="240"/>
      <c r="AH496" s="217" t="str">
        <f t="shared" si="210"/>
        <v/>
      </c>
    </row>
    <row r="497" spans="25:34" x14ac:dyDescent="0.2">
      <c r="Y497" s="211" t="s">
        <v>304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3"/>
      <c r="AF497" s="240"/>
      <c r="AG497" s="240"/>
      <c r="AH497" s="217" t="str">
        <f t="shared" si="210"/>
        <v/>
      </c>
    </row>
    <row r="498" spans="25:34" x14ac:dyDescent="0.2">
      <c r="Y498" s="211" t="s">
        <v>305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3"/>
      <c r="AF498" s="240"/>
      <c r="AG498" s="240"/>
      <c r="AH498" s="217" t="str">
        <f t="shared" si="210"/>
        <v/>
      </c>
    </row>
    <row r="499" spans="25:34" x14ac:dyDescent="0.2">
      <c r="Y499" s="211" t="s">
        <v>306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3"/>
      <c r="AF499" s="240"/>
      <c r="AG499" s="240"/>
      <c r="AH499" s="217" t="str">
        <f t="shared" si="210"/>
        <v/>
      </c>
    </row>
    <row r="500" spans="25:34" x14ac:dyDescent="0.2">
      <c r="Y500" s="211" t="s">
        <v>307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3"/>
      <c r="AF500" s="240"/>
      <c r="AG500" s="240"/>
      <c r="AH500" s="217" t="str">
        <f t="shared" si="210"/>
        <v/>
      </c>
    </row>
    <row r="501" spans="25:34" x14ac:dyDescent="0.2">
      <c r="Y501" s="211" t="s">
        <v>308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3"/>
      <c r="AF501" s="240"/>
      <c r="AG501" s="240"/>
      <c r="AH501" s="217" t="str">
        <f t="shared" si="210"/>
        <v/>
      </c>
    </row>
    <row r="502" spans="25:34" x14ac:dyDescent="0.2">
      <c r="Y502" s="211" t="s">
        <v>309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3"/>
      <c r="AF502" s="240"/>
      <c r="AG502" s="240"/>
      <c r="AH502" s="217" t="str">
        <f t="shared" si="210"/>
        <v/>
      </c>
    </row>
    <row r="503" spans="25:34" x14ac:dyDescent="0.2">
      <c r="Y503" s="211" t="s">
        <v>310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3"/>
      <c r="AF503" s="240"/>
      <c r="AG503" s="240"/>
      <c r="AH503" s="217" t="str">
        <f t="shared" si="210"/>
        <v/>
      </c>
    </row>
    <row r="504" spans="25:34" x14ac:dyDescent="0.2">
      <c r="Y504" s="211" t="s">
        <v>311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3"/>
      <c r="AF504" s="240"/>
      <c r="AG504" s="240"/>
      <c r="AH504" s="217" t="str">
        <f t="shared" si="210"/>
        <v/>
      </c>
    </row>
    <row r="505" spans="25:34" x14ac:dyDescent="0.2">
      <c r="Y505" s="211" t="s">
        <v>312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3"/>
      <c r="AF505" s="240"/>
      <c r="AG505" s="240"/>
      <c r="AH505" s="217" t="str">
        <f t="shared" si="210"/>
        <v/>
      </c>
    </row>
    <row r="506" spans="25:34" x14ac:dyDescent="0.2">
      <c r="Y506" s="211" t="s">
        <v>313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3"/>
      <c r="AF506" s="240"/>
      <c r="AG506" s="240"/>
      <c r="AH506" s="217" t="str">
        <f t="shared" si="210"/>
        <v/>
      </c>
    </row>
    <row r="507" spans="25:34" x14ac:dyDescent="0.2">
      <c r="Y507" s="211" t="s">
        <v>314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3"/>
      <c r="AF507" s="240"/>
      <c r="AG507" s="240"/>
      <c r="AH507" s="217" t="str">
        <f t="shared" si="210"/>
        <v/>
      </c>
    </row>
    <row r="508" spans="25:34" x14ac:dyDescent="0.2">
      <c r="Y508" s="211" t="s">
        <v>315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3"/>
      <c r="AF508" s="240"/>
      <c r="AG508" s="240"/>
      <c r="AH508" s="217" t="str">
        <f t="shared" si="210"/>
        <v/>
      </c>
    </row>
    <row r="509" spans="25:34" x14ac:dyDescent="0.2">
      <c r="Y509" s="211" t="s">
        <v>316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3"/>
      <c r="AF509" s="240"/>
      <c r="AG509" s="240"/>
      <c r="AH509" s="217" t="str">
        <f t="shared" si="210"/>
        <v/>
      </c>
    </row>
    <row r="510" spans="25:34" x14ac:dyDescent="0.2">
      <c r="Y510" s="211" t="s">
        <v>317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3"/>
      <c r="AF510" s="240"/>
      <c r="AG510" s="240"/>
      <c r="AH510" s="217" t="str">
        <f t="shared" si="210"/>
        <v/>
      </c>
    </row>
    <row r="511" spans="25:34" x14ac:dyDescent="0.2">
      <c r="Y511" s="211" t="s">
        <v>318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3"/>
      <c r="AF511" s="240"/>
      <c r="AG511" s="240"/>
      <c r="AH511" s="217" t="str">
        <f t="shared" si="210"/>
        <v/>
      </c>
    </row>
    <row r="512" spans="25:34" x14ac:dyDescent="0.2">
      <c r="Y512" s="211" t="s">
        <v>319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3"/>
      <c r="AF512" s="240"/>
      <c r="AG512" s="240"/>
      <c r="AH512" s="217" t="str">
        <f t="shared" si="210"/>
        <v/>
      </c>
    </row>
    <row r="513" spans="25:34" x14ac:dyDescent="0.2">
      <c r="Y513" s="211" t="s">
        <v>320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3"/>
      <c r="AF513" s="240"/>
      <c r="AG513" s="240"/>
      <c r="AH513" s="217" t="str">
        <f t="shared" si="210"/>
        <v/>
      </c>
    </row>
    <row r="514" spans="25:34" x14ac:dyDescent="0.2">
      <c r="Y514" s="211" t="s">
        <v>321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3"/>
      <c r="AF514" s="240"/>
      <c r="AG514" s="240"/>
      <c r="AH514" s="217" t="str">
        <f t="shared" si="210"/>
        <v/>
      </c>
    </row>
    <row r="515" spans="25:34" x14ac:dyDescent="0.2">
      <c r="Y515" s="211" t="s">
        <v>322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3"/>
      <c r="AF515" s="240"/>
      <c r="AG515" s="240"/>
      <c r="AH515" s="217" t="str">
        <f t="shared" si="210"/>
        <v/>
      </c>
    </row>
    <row r="516" spans="25:34" x14ac:dyDescent="0.2">
      <c r="Y516" s="211" t="s">
        <v>323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3"/>
      <c r="AF516" s="240"/>
      <c r="AG516" s="240"/>
      <c r="AH516" s="217" t="str">
        <f t="shared" si="210"/>
        <v/>
      </c>
    </row>
    <row r="517" spans="25:34" x14ac:dyDescent="0.2">
      <c r="Y517" s="211" t="s">
        <v>324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3"/>
      <c r="AF517" s="240"/>
      <c r="AG517" s="240"/>
      <c r="AH517" s="217" t="str">
        <f t="shared" si="210"/>
        <v/>
      </c>
    </row>
    <row r="518" spans="25:34" x14ac:dyDescent="0.2">
      <c r="Y518" s="211" t="s">
        <v>325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3"/>
      <c r="AF518" s="240"/>
      <c r="AG518" s="240"/>
      <c r="AH518" s="217" t="str">
        <f t="shared" si="210"/>
        <v/>
      </c>
    </row>
    <row r="519" spans="25:34" x14ac:dyDescent="0.2">
      <c r="Y519" s="211" t="s">
        <v>326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3"/>
      <c r="AF519" s="240"/>
      <c r="AG519" s="240"/>
      <c r="AH519" s="217" t="str">
        <f t="shared" si="210"/>
        <v/>
      </c>
    </row>
    <row r="520" spans="25:34" x14ac:dyDescent="0.2">
      <c r="Y520" s="211" t="s">
        <v>327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3"/>
      <c r="AF520" s="240"/>
      <c r="AG520" s="240"/>
      <c r="AH520" s="217" t="str">
        <f t="shared" si="210"/>
        <v/>
      </c>
    </row>
    <row r="521" spans="25:34" x14ac:dyDescent="0.2">
      <c r="Y521" s="211" t="s">
        <v>328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3"/>
      <c r="AF521" s="240"/>
      <c r="AG521" s="240"/>
      <c r="AH521" s="217" t="str">
        <f t="shared" si="210"/>
        <v/>
      </c>
    </row>
    <row r="522" spans="25:34" x14ac:dyDescent="0.2">
      <c r="Y522" s="211" t="s">
        <v>329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3"/>
      <c r="AF522" s="240"/>
      <c r="AG522" s="240"/>
      <c r="AH522" s="217" t="str">
        <f t="shared" si="210"/>
        <v/>
      </c>
    </row>
    <row r="523" spans="25:34" x14ac:dyDescent="0.2">
      <c r="Y523" s="211" t="s">
        <v>330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3"/>
      <c r="AF523" s="240"/>
      <c r="AG523" s="240"/>
      <c r="AH523" s="217" t="str">
        <f t="shared" si="210"/>
        <v/>
      </c>
    </row>
    <row r="524" spans="25:34" x14ac:dyDescent="0.2">
      <c r="Y524" s="211" t="s">
        <v>331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3"/>
      <c r="AF524" s="240"/>
      <c r="AG524" s="240"/>
      <c r="AH524" s="217" t="str">
        <f t="shared" si="210"/>
        <v/>
      </c>
    </row>
    <row r="525" spans="25:34" x14ac:dyDescent="0.2">
      <c r="Y525" s="211" t="s">
        <v>332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3"/>
      <c r="AF525" s="240"/>
      <c r="AG525" s="240"/>
      <c r="AH525" s="217" t="str">
        <f t="shared" si="210"/>
        <v/>
      </c>
    </row>
    <row r="526" spans="25:34" x14ac:dyDescent="0.2">
      <c r="Y526" s="211" t="s">
        <v>333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3"/>
      <c r="AF526" s="240"/>
      <c r="AG526" s="240"/>
      <c r="AH526" s="217" t="str">
        <f t="shared" si="210"/>
        <v/>
      </c>
    </row>
    <row r="527" spans="25:34" x14ac:dyDescent="0.2">
      <c r="Y527" s="211" t="s">
        <v>334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3"/>
      <c r="AF527" s="240"/>
      <c r="AG527" s="240"/>
      <c r="AH527" s="217" t="str">
        <f t="shared" si="210"/>
        <v/>
      </c>
    </row>
    <row r="528" spans="25:34" x14ac:dyDescent="0.2">
      <c r="Y528" s="211" t="s">
        <v>335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3"/>
      <c r="AF528" s="240"/>
      <c r="AG528" s="240"/>
      <c r="AH528" s="217" t="str">
        <f t="shared" si="210"/>
        <v/>
      </c>
    </row>
    <row r="529" spans="25:34" x14ac:dyDescent="0.2">
      <c r="Y529" s="211" t="s">
        <v>336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3"/>
      <c r="AF529" s="240"/>
      <c r="AG529" s="240"/>
      <c r="AH529" s="217" t="str">
        <f t="shared" si="210"/>
        <v/>
      </c>
    </row>
    <row r="530" spans="25:34" x14ac:dyDescent="0.2">
      <c r="Y530" s="211" t="s">
        <v>337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3"/>
      <c r="AF530" s="240"/>
      <c r="AG530" s="240"/>
      <c r="AH530" s="217" t="str">
        <f t="shared" si="210"/>
        <v/>
      </c>
    </row>
    <row r="531" spans="25:34" x14ac:dyDescent="0.2">
      <c r="Y531" s="211" t="s">
        <v>338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3"/>
      <c r="AF531" s="240"/>
      <c r="AG531" s="240"/>
      <c r="AH531" s="217" t="str">
        <f t="shared" si="210"/>
        <v/>
      </c>
    </row>
    <row r="532" spans="25:34" x14ac:dyDescent="0.2">
      <c r="Y532" s="211" t="s">
        <v>339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3"/>
      <c r="AF532" s="240"/>
      <c r="AG532" s="240"/>
      <c r="AH532" s="217" t="str">
        <f t="shared" si="210"/>
        <v/>
      </c>
    </row>
    <row r="533" spans="25:34" x14ac:dyDescent="0.2">
      <c r="Y533" s="211" t="s">
        <v>340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3"/>
      <c r="AF533" s="240"/>
      <c r="AG533" s="240"/>
      <c r="AH533" s="217" t="str">
        <f t="shared" si="210"/>
        <v/>
      </c>
    </row>
    <row r="534" spans="25:34" x14ac:dyDescent="0.2">
      <c r="Y534" s="211" t="s">
        <v>341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3"/>
      <c r="AF534" s="240"/>
      <c r="AG534" s="240"/>
      <c r="AH534" s="217" t="str">
        <f t="shared" si="210"/>
        <v/>
      </c>
    </row>
    <row r="535" spans="25:34" x14ac:dyDescent="0.2">
      <c r="Y535" s="211" t="s">
        <v>342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3"/>
      <c r="AF535" s="240"/>
      <c r="AG535" s="240"/>
      <c r="AH535" s="217" t="str">
        <f t="shared" si="210"/>
        <v/>
      </c>
    </row>
    <row r="536" spans="25:34" x14ac:dyDescent="0.2">
      <c r="Y536" s="211" t="s">
        <v>343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3"/>
      <c r="AF536" s="240"/>
      <c r="AG536" s="240"/>
      <c r="AH536" s="217" t="str">
        <f t="shared" si="210"/>
        <v/>
      </c>
    </row>
    <row r="537" spans="25:34" x14ac:dyDescent="0.2">
      <c r="Y537" s="211" t="s">
        <v>344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3"/>
      <c r="AF537" s="240"/>
      <c r="AG537" s="240"/>
      <c r="AH537" s="217" t="str">
        <f t="shared" si="210"/>
        <v/>
      </c>
    </row>
    <row r="538" spans="25:34" x14ac:dyDescent="0.2">
      <c r="Y538" s="211" t="s">
        <v>345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3"/>
      <c r="AF538" s="240"/>
      <c r="AG538" s="240"/>
      <c r="AH538" s="217" t="str">
        <f t="shared" si="210"/>
        <v/>
      </c>
    </row>
    <row r="539" spans="25:34" x14ac:dyDescent="0.2">
      <c r="Y539" s="211" t="s">
        <v>346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3"/>
      <c r="AF539" s="240"/>
      <c r="AG539" s="240"/>
      <c r="AH539" s="217" t="str">
        <f t="shared" si="210"/>
        <v/>
      </c>
    </row>
    <row r="540" spans="25:34" x14ac:dyDescent="0.2">
      <c r="Y540" s="211" t="s">
        <v>347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3"/>
      <c r="AF540" s="240"/>
      <c r="AG540" s="240"/>
      <c r="AH540" s="217" t="str">
        <f t="shared" si="210"/>
        <v/>
      </c>
    </row>
    <row r="541" spans="25:34" x14ac:dyDescent="0.2">
      <c r="Y541" s="211" t="s">
        <v>348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3"/>
      <c r="AF541" s="240"/>
      <c r="AG541" s="240"/>
      <c r="AH541" s="217" t="str">
        <f t="shared" si="210"/>
        <v/>
      </c>
    </row>
    <row r="542" spans="25:34" x14ac:dyDescent="0.2">
      <c r="Y542" s="211" t="s">
        <v>349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3"/>
      <c r="AF542" s="240"/>
      <c r="AG542" s="240"/>
      <c r="AH542" s="217" t="str">
        <f t="shared" si="210"/>
        <v/>
      </c>
    </row>
    <row r="543" spans="25:34" x14ac:dyDescent="0.2">
      <c r="Y543" s="211" t="s">
        <v>350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3"/>
      <c r="AF543" s="240"/>
      <c r="AG543" s="240"/>
      <c r="AH543" s="217" t="str">
        <f t="shared" si="210"/>
        <v/>
      </c>
    </row>
    <row r="544" spans="25:34" x14ac:dyDescent="0.2">
      <c r="Y544" s="211" t="s">
        <v>351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3"/>
      <c r="AF544" s="240"/>
      <c r="AG544" s="240"/>
      <c r="AH544" s="217" t="str">
        <f t="shared" si="210"/>
        <v/>
      </c>
    </row>
    <row r="545" spans="25:34" x14ac:dyDescent="0.2">
      <c r="Y545" s="211" t="s">
        <v>352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3"/>
      <c r="AF545" s="240"/>
      <c r="AG545" s="240"/>
      <c r="AH545" s="217" t="str">
        <f t="shared" si="210"/>
        <v/>
      </c>
    </row>
    <row r="546" spans="25:34" x14ac:dyDescent="0.2">
      <c r="Y546" s="211" t="s">
        <v>353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3"/>
      <c r="AF546" s="240"/>
      <c r="AG546" s="240"/>
      <c r="AH546" s="217" t="str">
        <f t="shared" ref="AH546:AH609" si="216">Z546</f>
        <v/>
      </c>
    </row>
    <row r="547" spans="25:34" x14ac:dyDescent="0.2">
      <c r="Y547" s="211" t="s">
        <v>354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3"/>
      <c r="AF547" s="240"/>
      <c r="AG547" s="240"/>
      <c r="AH547" s="217" t="str">
        <f t="shared" si="216"/>
        <v/>
      </c>
    </row>
    <row r="548" spans="25:34" x14ac:dyDescent="0.2">
      <c r="Y548" s="211" t="s">
        <v>355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3"/>
      <c r="AF548" s="240"/>
      <c r="AG548" s="240"/>
      <c r="AH548" s="217" t="str">
        <f t="shared" si="216"/>
        <v/>
      </c>
    </row>
    <row r="549" spans="25:34" x14ac:dyDescent="0.2">
      <c r="Y549" s="211" t="s">
        <v>356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3"/>
      <c r="AF549" s="240"/>
      <c r="AG549" s="240"/>
      <c r="AH549" s="217" t="str">
        <f t="shared" si="216"/>
        <v/>
      </c>
    </row>
    <row r="550" spans="25:34" x14ac:dyDescent="0.2">
      <c r="Y550" s="211" t="s">
        <v>357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3"/>
      <c r="AF550" s="240"/>
      <c r="AG550" s="240"/>
      <c r="AH550" s="217" t="str">
        <f t="shared" si="216"/>
        <v/>
      </c>
    </row>
    <row r="551" spans="25:34" x14ac:dyDescent="0.2">
      <c r="Y551" s="211" t="s">
        <v>358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3"/>
      <c r="AF551" s="240"/>
      <c r="AG551" s="240"/>
      <c r="AH551" s="217" t="str">
        <f t="shared" si="216"/>
        <v/>
      </c>
    </row>
    <row r="552" spans="25:34" x14ac:dyDescent="0.2">
      <c r="Y552" s="211" t="s">
        <v>359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3"/>
      <c r="AF552" s="240"/>
      <c r="AG552" s="240"/>
      <c r="AH552" s="217" t="str">
        <f t="shared" si="216"/>
        <v/>
      </c>
    </row>
    <row r="553" spans="25:34" x14ac:dyDescent="0.2">
      <c r="Y553" s="211" t="s">
        <v>360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3"/>
      <c r="AF553" s="240"/>
      <c r="AG553" s="240"/>
      <c r="AH553" s="217" t="str">
        <f t="shared" si="216"/>
        <v/>
      </c>
    </row>
    <row r="554" spans="25:34" x14ac:dyDescent="0.2">
      <c r="Y554" s="211" t="s">
        <v>361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3"/>
      <c r="AF554" s="240"/>
      <c r="AG554" s="240"/>
      <c r="AH554" s="217" t="str">
        <f t="shared" si="216"/>
        <v/>
      </c>
    </row>
    <row r="555" spans="25:34" x14ac:dyDescent="0.2">
      <c r="Y555" s="211" t="s">
        <v>362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3"/>
      <c r="AF555" s="240"/>
      <c r="AG555" s="240"/>
      <c r="AH555" s="217" t="str">
        <f t="shared" si="216"/>
        <v/>
      </c>
    </row>
    <row r="556" spans="25:34" x14ac:dyDescent="0.2">
      <c r="Y556" s="211" t="s">
        <v>363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3"/>
      <c r="AF556" s="240"/>
      <c r="AG556" s="240"/>
      <c r="AH556" s="217" t="str">
        <f t="shared" si="216"/>
        <v/>
      </c>
    </row>
    <row r="557" spans="25:34" x14ac:dyDescent="0.2">
      <c r="Y557" s="211" t="s">
        <v>364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3"/>
      <c r="AF557" s="240"/>
      <c r="AG557" s="240"/>
      <c r="AH557" s="217" t="str">
        <f t="shared" si="216"/>
        <v/>
      </c>
    </row>
    <row r="558" spans="25:34" x14ac:dyDescent="0.2">
      <c r="Y558" s="211" t="s">
        <v>365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3"/>
      <c r="AF558" s="240"/>
      <c r="AG558" s="240"/>
      <c r="AH558" s="217" t="str">
        <f t="shared" si="216"/>
        <v/>
      </c>
    </row>
    <row r="559" spans="25:34" x14ac:dyDescent="0.2">
      <c r="Y559" s="211" t="s">
        <v>366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3"/>
      <c r="AF559" s="240"/>
      <c r="AG559" s="240"/>
      <c r="AH559" s="217" t="str">
        <f t="shared" si="216"/>
        <v/>
      </c>
    </row>
    <row r="560" spans="25:34" x14ac:dyDescent="0.2">
      <c r="Y560" s="211" t="s">
        <v>367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3"/>
      <c r="AF560" s="240"/>
      <c r="AG560" s="240"/>
      <c r="AH560" s="217" t="str">
        <f t="shared" si="216"/>
        <v/>
      </c>
    </row>
    <row r="561" spans="25:34" x14ac:dyDescent="0.2">
      <c r="Y561" s="211" t="s">
        <v>368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3"/>
      <c r="AF561" s="240"/>
      <c r="AG561" s="240"/>
      <c r="AH561" s="217" t="str">
        <f t="shared" si="216"/>
        <v/>
      </c>
    </row>
    <row r="562" spans="25:34" x14ac:dyDescent="0.2">
      <c r="Y562" s="211" t="s">
        <v>369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3"/>
      <c r="AF562" s="240"/>
      <c r="AG562" s="240"/>
      <c r="AH562" s="217" t="str">
        <f t="shared" si="216"/>
        <v/>
      </c>
    </row>
    <row r="563" spans="25:34" x14ac:dyDescent="0.2">
      <c r="Y563" s="211" t="s">
        <v>370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3"/>
      <c r="AF563" s="240"/>
      <c r="AG563" s="240"/>
      <c r="AH563" s="217" t="str">
        <f t="shared" si="216"/>
        <v/>
      </c>
    </row>
    <row r="564" spans="25:34" x14ac:dyDescent="0.2">
      <c r="Y564" s="211" t="s">
        <v>371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3"/>
      <c r="AF564" s="240"/>
      <c r="AG564" s="240"/>
      <c r="AH564" s="217" t="str">
        <f t="shared" si="216"/>
        <v/>
      </c>
    </row>
    <row r="565" spans="25:34" x14ac:dyDescent="0.2">
      <c r="Y565" s="211" t="s">
        <v>372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3"/>
      <c r="AF565" s="240"/>
      <c r="AG565" s="240"/>
      <c r="AH565" s="217" t="str">
        <f t="shared" si="216"/>
        <v/>
      </c>
    </row>
    <row r="566" spans="25:34" x14ac:dyDescent="0.2">
      <c r="Y566" s="211" t="s">
        <v>373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3"/>
      <c r="AF566" s="240"/>
      <c r="AG566" s="240"/>
      <c r="AH566" s="217" t="str">
        <f t="shared" si="216"/>
        <v/>
      </c>
    </row>
    <row r="567" spans="25:34" x14ac:dyDescent="0.2">
      <c r="Y567" s="211" t="s">
        <v>374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3"/>
      <c r="AF567" s="240"/>
      <c r="AG567" s="240"/>
      <c r="AH567" s="217" t="str">
        <f t="shared" si="216"/>
        <v/>
      </c>
    </row>
    <row r="568" spans="25:34" x14ac:dyDescent="0.2">
      <c r="Y568" s="211" t="s">
        <v>375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3"/>
      <c r="AF568" s="240"/>
      <c r="AG568" s="240"/>
      <c r="AH568" s="217" t="str">
        <f t="shared" si="216"/>
        <v/>
      </c>
    </row>
    <row r="569" spans="25:34" x14ac:dyDescent="0.2">
      <c r="Y569" s="211" t="s">
        <v>376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3"/>
      <c r="AF569" s="240"/>
      <c r="AG569" s="240"/>
      <c r="AH569" s="217" t="str">
        <f t="shared" si="216"/>
        <v/>
      </c>
    </row>
    <row r="570" spans="25:34" x14ac:dyDescent="0.2">
      <c r="Y570" s="211" t="s">
        <v>377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3"/>
      <c r="AF570" s="240"/>
      <c r="AG570" s="240"/>
      <c r="AH570" s="217" t="str">
        <f t="shared" si="216"/>
        <v/>
      </c>
    </row>
    <row r="571" spans="25:34" x14ac:dyDescent="0.2">
      <c r="Y571" s="211" t="s">
        <v>378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3"/>
      <c r="AF571" s="240"/>
      <c r="AG571" s="240"/>
      <c r="AH571" s="217" t="str">
        <f t="shared" si="216"/>
        <v/>
      </c>
    </row>
    <row r="572" spans="25:34" x14ac:dyDescent="0.2">
      <c r="Y572" s="211" t="s">
        <v>379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3"/>
      <c r="AF572" s="240"/>
      <c r="AG572" s="240"/>
      <c r="AH572" s="217" t="str">
        <f t="shared" si="216"/>
        <v/>
      </c>
    </row>
    <row r="573" spans="25:34" x14ac:dyDescent="0.2">
      <c r="Y573" s="211" t="s">
        <v>380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3"/>
      <c r="AF573" s="240"/>
      <c r="AG573" s="240"/>
      <c r="AH573" s="217" t="str">
        <f t="shared" si="216"/>
        <v/>
      </c>
    </row>
    <row r="574" spans="25:34" x14ac:dyDescent="0.2">
      <c r="Y574" s="211" t="s">
        <v>381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3"/>
      <c r="AF574" s="240"/>
      <c r="AG574" s="240"/>
      <c r="AH574" s="217" t="str">
        <f t="shared" si="216"/>
        <v/>
      </c>
    </row>
    <row r="575" spans="25:34" x14ac:dyDescent="0.2">
      <c r="Y575" s="211" t="s">
        <v>382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3"/>
      <c r="AF575" s="240"/>
      <c r="AG575" s="240"/>
      <c r="AH575" s="217" t="str">
        <f t="shared" si="216"/>
        <v/>
      </c>
    </row>
    <row r="576" spans="25:34" x14ac:dyDescent="0.2">
      <c r="Y576" s="211" t="s">
        <v>383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3"/>
      <c r="AF576" s="240"/>
      <c r="AG576" s="240"/>
      <c r="AH576" s="217" t="str">
        <f t="shared" si="216"/>
        <v/>
      </c>
    </row>
    <row r="577" spans="25:34" x14ac:dyDescent="0.2">
      <c r="Y577" s="211" t="s">
        <v>384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3"/>
      <c r="AF577" s="240"/>
      <c r="AG577" s="240"/>
      <c r="AH577" s="217" t="str">
        <f t="shared" si="216"/>
        <v/>
      </c>
    </row>
    <row r="578" spans="25:34" x14ac:dyDescent="0.2">
      <c r="Y578" s="211" t="s">
        <v>385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3"/>
      <c r="AF578" s="240"/>
      <c r="AG578" s="240"/>
      <c r="AH578" s="217" t="str">
        <f t="shared" si="216"/>
        <v/>
      </c>
    </row>
    <row r="579" spans="25:34" x14ac:dyDescent="0.2">
      <c r="Y579" s="211" t="s">
        <v>386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3"/>
      <c r="AF579" s="240"/>
      <c r="AG579" s="240"/>
      <c r="AH579" s="217" t="str">
        <f t="shared" si="216"/>
        <v/>
      </c>
    </row>
    <row r="580" spans="25:34" x14ac:dyDescent="0.2">
      <c r="Y580" s="211" t="s">
        <v>387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3"/>
      <c r="AF580" s="240"/>
      <c r="AG580" s="240"/>
      <c r="AH580" s="217" t="str">
        <f t="shared" si="216"/>
        <v/>
      </c>
    </row>
    <row r="581" spans="25:34" x14ac:dyDescent="0.2">
      <c r="Y581" s="211" t="s">
        <v>388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3"/>
      <c r="AF581" s="240"/>
      <c r="AG581" s="240"/>
      <c r="AH581" s="217" t="str">
        <f t="shared" si="216"/>
        <v/>
      </c>
    </row>
    <row r="582" spans="25:34" x14ac:dyDescent="0.2">
      <c r="Y582" s="211" t="s">
        <v>389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3"/>
      <c r="AF582" s="240"/>
      <c r="AG582" s="240"/>
      <c r="AH582" s="217" t="str">
        <f t="shared" si="216"/>
        <v/>
      </c>
    </row>
    <row r="583" spans="25:34" x14ac:dyDescent="0.2">
      <c r="Y583" s="211" t="s">
        <v>390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3"/>
      <c r="AF583" s="240"/>
      <c r="AG583" s="240"/>
      <c r="AH583" s="217" t="str">
        <f t="shared" si="216"/>
        <v/>
      </c>
    </row>
    <row r="584" spans="25:34" x14ac:dyDescent="0.2">
      <c r="Y584" s="211" t="s">
        <v>391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3"/>
      <c r="AF584" s="240"/>
      <c r="AG584" s="240"/>
      <c r="AH584" s="217" t="str">
        <f t="shared" si="216"/>
        <v/>
      </c>
    </row>
    <row r="585" spans="25:34" x14ac:dyDescent="0.2">
      <c r="Y585" s="211" t="s">
        <v>392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3"/>
      <c r="AF585" s="240"/>
      <c r="AG585" s="240"/>
      <c r="AH585" s="217" t="str">
        <f t="shared" si="216"/>
        <v/>
      </c>
    </row>
    <row r="586" spans="25:34" x14ac:dyDescent="0.2">
      <c r="Y586" s="211" t="s">
        <v>393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3"/>
      <c r="AF586" s="240"/>
      <c r="AG586" s="240"/>
      <c r="AH586" s="217" t="str">
        <f t="shared" si="216"/>
        <v/>
      </c>
    </row>
    <row r="587" spans="25:34" x14ac:dyDescent="0.2">
      <c r="Y587" s="211" t="s">
        <v>394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3"/>
      <c r="AF587" s="240"/>
      <c r="AG587" s="240"/>
      <c r="AH587" s="217" t="str">
        <f t="shared" si="216"/>
        <v/>
      </c>
    </row>
    <row r="588" spans="25:34" x14ac:dyDescent="0.2">
      <c r="Y588" s="211" t="s">
        <v>395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3"/>
      <c r="AF588" s="240"/>
      <c r="AG588" s="240"/>
      <c r="AH588" s="217" t="str">
        <f t="shared" si="216"/>
        <v/>
      </c>
    </row>
    <row r="589" spans="25:34" x14ac:dyDescent="0.2">
      <c r="Y589" s="211" t="s">
        <v>396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3"/>
      <c r="AF589" s="240"/>
      <c r="AG589" s="240"/>
      <c r="AH589" s="217" t="str">
        <f t="shared" si="216"/>
        <v/>
      </c>
    </row>
    <row r="590" spans="25:34" x14ac:dyDescent="0.2">
      <c r="Y590" s="211" t="s">
        <v>397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3"/>
      <c r="AF590" s="240"/>
      <c r="AG590" s="240"/>
      <c r="AH590" s="217" t="str">
        <f t="shared" si="216"/>
        <v/>
      </c>
    </row>
    <row r="591" spans="25:34" x14ac:dyDescent="0.2">
      <c r="Y591" s="211" t="s">
        <v>398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3"/>
      <c r="AF591" s="240"/>
      <c r="AG591" s="240"/>
      <c r="AH591" s="217" t="str">
        <f t="shared" si="216"/>
        <v/>
      </c>
    </row>
    <row r="592" spans="25:34" x14ac:dyDescent="0.2">
      <c r="Y592" s="211" t="s">
        <v>399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3"/>
      <c r="AF592" s="240"/>
      <c r="AG592" s="240"/>
      <c r="AH592" s="217" t="str">
        <f t="shared" si="216"/>
        <v/>
      </c>
    </row>
    <row r="593" spans="25:34" x14ac:dyDescent="0.2">
      <c r="Y593" s="211" t="s">
        <v>400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3"/>
      <c r="AF593" s="240"/>
      <c r="AG593" s="240"/>
      <c r="AH593" s="217" t="str">
        <f t="shared" si="216"/>
        <v/>
      </c>
    </row>
    <row r="594" spans="25:34" x14ac:dyDescent="0.2">
      <c r="Y594" s="211" t="s">
        <v>401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3"/>
      <c r="AF594" s="240"/>
      <c r="AG594" s="240"/>
      <c r="AH594" s="217" t="str">
        <f t="shared" si="216"/>
        <v/>
      </c>
    </row>
    <row r="595" spans="25:34" x14ac:dyDescent="0.2">
      <c r="Y595" s="211" t="s">
        <v>402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3"/>
      <c r="AF595" s="240"/>
      <c r="AG595" s="240"/>
      <c r="AH595" s="217" t="str">
        <f t="shared" si="216"/>
        <v/>
      </c>
    </row>
    <row r="596" spans="25:34" x14ac:dyDescent="0.2">
      <c r="Y596" s="211" t="s">
        <v>403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3"/>
      <c r="AF596" s="240"/>
      <c r="AG596" s="240"/>
      <c r="AH596" s="217" t="str">
        <f t="shared" si="216"/>
        <v/>
      </c>
    </row>
    <row r="597" spans="25:34" x14ac:dyDescent="0.2">
      <c r="Y597" s="211" t="s">
        <v>404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3"/>
      <c r="AF597" s="240"/>
      <c r="AG597" s="240"/>
      <c r="AH597" s="217" t="str">
        <f t="shared" si="216"/>
        <v/>
      </c>
    </row>
    <row r="598" spans="25:34" x14ac:dyDescent="0.2">
      <c r="Y598" s="211" t="s">
        <v>405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3"/>
      <c r="AF598" s="240"/>
      <c r="AG598" s="240"/>
      <c r="AH598" s="217" t="str">
        <f t="shared" si="216"/>
        <v/>
      </c>
    </row>
    <row r="599" spans="25:34" x14ac:dyDescent="0.2">
      <c r="Y599" s="211" t="s">
        <v>406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3"/>
      <c r="AF599" s="240"/>
      <c r="AG599" s="240"/>
      <c r="AH599" s="217" t="str">
        <f t="shared" si="216"/>
        <v/>
      </c>
    </row>
    <row r="600" spans="25:34" x14ac:dyDescent="0.2">
      <c r="Y600" s="211" t="s">
        <v>407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3"/>
      <c r="AF600" s="240"/>
      <c r="AG600" s="240"/>
      <c r="AH600" s="217" t="str">
        <f t="shared" si="216"/>
        <v/>
      </c>
    </row>
    <row r="601" spans="25:34" x14ac:dyDescent="0.2">
      <c r="Y601" s="211" t="s">
        <v>408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3"/>
      <c r="AF601" s="240"/>
      <c r="AG601" s="240"/>
      <c r="AH601" s="217" t="str">
        <f t="shared" si="216"/>
        <v/>
      </c>
    </row>
    <row r="602" spans="25:34" x14ac:dyDescent="0.2">
      <c r="Y602" s="211" t="s">
        <v>409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3"/>
      <c r="AF602" s="240"/>
      <c r="AG602" s="240"/>
      <c r="AH602" s="217" t="str">
        <f t="shared" si="216"/>
        <v/>
      </c>
    </row>
    <row r="603" spans="25:34" x14ac:dyDescent="0.2">
      <c r="Y603" s="211" t="s">
        <v>410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3"/>
      <c r="AF603" s="240"/>
      <c r="AG603" s="240"/>
      <c r="AH603" s="217" t="str">
        <f t="shared" si="216"/>
        <v/>
      </c>
    </row>
    <row r="604" spans="25:34" x14ac:dyDescent="0.2">
      <c r="Y604" s="211" t="s">
        <v>411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3"/>
      <c r="AF604" s="240"/>
      <c r="AG604" s="240"/>
      <c r="AH604" s="217" t="str">
        <f t="shared" si="216"/>
        <v/>
      </c>
    </row>
    <row r="605" spans="25:34" x14ac:dyDescent="0.2">
      <c r="Y605" s="211" t="s">
        <v>412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3"/>
      <c r="AF605" s="240"/>
      <c r="AG605" s="240"/>
      <c r="AH605" s="217" t="str">
        <f t="shared" si="216"/>
        <v/>
      </c>
    </row>
    <row r="606" spans="25:34" x14ac:dyDescent="0.2">
      <c r="Y606" s="211" t="s">
        <v>413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3"/>
      <c r="AF606" s="240"/>
      <c r="AG606" s="240"/>
      <c r="AH606" s="217" t="str">
        <f t="shared" si="216"/>
        <v/>
      </c>
    </row>
    <row r="607" spans="25:34" x14ac:dyDescent="0.2">
      <c r="Y607" s="211" t="s">
        <v>414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3"/>
      <c r="AF607" s="240"/>
      <c r="AG607" s="240"/>
      <c r="AH607" s="217" t="str">
        <f t="shared" si="216"/>
        <v/>
      </c>
    </row>
    <row r="608" spans="25:34" x14ac:dyDescent="0.2">
      <c r="Y608" s="211" t="s">
        <v>415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3"/>
      <c r="AF608" s="240"/>
      <c r="AG608" s="240"/>
      <c r="AH608" s="217" t="str">
        <f t="shared" si="216"/>
        <v/>
      </c>
    </row>
    <row r="609" spans="25:34" x14ac:dyDescent="0.2">
      <c r="Y609" s="211" t="s">
        <v>416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3"/>
      <c r="AF609" s="240"/>
      <c r="AG609" s="240"/>
      <c r="AH609" s="217" t="str">
        <f t="shared" si="216"/>
        <v/>
      </c>
    </row>
    <row r="610" spans="25:34" x14ac:dyDescent="0.2">
      <c r="Y610" s="211" t="s">
        <v>417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3"/>
      <c r="AF610" s="240"/>
      <c r="AG610" s="240"/>
      <c r="AH610" s="217" t="str">
        <f t="shared" ref="AH610:AH639" si="222">Z610</f>
        <v/>
      </c>
    </row>
    <row r="611" spans="25:34" x14ac:dyDescent="0.2">
      <c r="Y611" s="211" t="s">
        <v>418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3"/>
      <c r="AF611" s="240"/>
      <c r="AG611" s="240"/>
      <c r="AH611" s="217" t="str">
        <f t="shared" si="222"/>
        <v/>
      </c>
    </row>
    <row r="612" spans="25:34" x14ac:dyDescent="0.2">
      <c r="Y612" s="211" t="s">
        <v>419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3"/>
      <c r="AF612" s="240"/>
      <c r="AG612" s="240"/>
      <c r="AH612" s="217" t="str">
        <f t="shared" si="222"/>
        <v/>
      </c>
    </row>
    <row r="613" spans="25:34" x14ac:dyDescent="0.2">
      <c r="Y613" s="211" t="s">
        <v>420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3"/>
      <c r="AF613" s="240"/>
      <c r="AG613" s="240"/>
      <c r="AH613" s="217" t="str">
        <f t="shared" si="222"/>
        <v/>
      </c>
    </row>
    <row r="614" spans="25:34" x14ac:dyDescent="0.2">
      <c r="Y614" s="211" t="s">
        <v>421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3"/>
      <c r="AF614" s="240"/>
      <c r="AG614" s="240"/>
      <c r="AH614" s="217" t="str">
        <f t="shared" si="222"/>
        <v/>
      </c>
    </row>
    <row r="615" spans="25:34" x14ac:dyDescent="0.2">
      <c r="Y615" s="211" t="s">
        <v>422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3"/>
      <c r="AF615" s="240"/>
      <c r="AG615" s="240"/>
      <c r="AH615" s="217" t="str">
        <f t="shared" si="222"/>
        <v/>
      </c>
    </row>
    <row r="616" spans="25:34" x14ac:dyDescent="0.2">
      <c r="Y616" s="211" t="s">
        <v>423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3"/>
      <c r="AF616" s="240"/>
      <c r="AG616" s="240"/>
      <c r="AH616" s="217" t="str">
        <f t="shared" si="222"/>
        <v/>
      </c>
    </row>
    <row r="617" spans="25:34" x14ac:dyDescent="0.2">
      <c r="Y617" s="211" t="s">
        <v>424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3"/>
      <c r="AF617" s="240"/>
      <c r="AG617" s="240"/>
      <c r="AH617" s="217" t="str">
        <f t="shared" si="222"/>
        <v/>
      </c>
    </row>
    <row r="618" spans="25:34" x14ac:dyDescent="0.2">
      <c r="Y618" s="211" t="s">
        <v>425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3"/>
      <c r="AF618" s="240"/>
      <c r="AG618" s="240"/>
      <c r="AH618" s="217" t="str">
        <f t="shared" si="222"/>
        <v/>
      </c>
    </row>
    <row r="619" spans="25:34" x14ac:dyDescent="0.2">
      <c r="Y619" s="211" t="s">
        <v>426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3"/>
      <c r="AF619" s="240"/>
      <c r="AG619" s="240"/>
      <c r="AH619" s="217" t="str">
        <f t="shared" si="222"/>
        <v/>
      </c>
    </row>
    <row r="620" spans="25:34" x14ac:dyDescent="0.2">
      <c r="Y620" s="211" t="s">
        <v>427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3"/>
      <c r="AF620" s="240"/>
      <c r="AG620" s="240"/>
      <c r="AH620" s="217" t="str">
        <f t="shared" si="222"/>
        <v/>
      </c>
    </row>
    <row r="621" spans="25:34" x14ac:dyDescent="0.2">
      <c r="Y621" s="211" t="s">
        <v>428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3"/>
      <c r="AF621" s="240"/>
      <c r="AG621" s="240"/>
      <c r="AH621" s="217" t="str">
        <f t="shared" si="222"/>
        <v/>
      </c>
    </row>
    <row r="622" spans="25:34" x14ac:dyDescent="0.2">
      <c r="Y622" s="211" t="s">
        <v>429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3"/>
      <c r="AF622" s="240"/>
      <c r="AG622" s="240"/>
      <c r="AH622" s="217" t="str">
        <f t="shared" si="222"/>
        <v/>
      </c>
    </row>
    <row r="623" spans="25:34" x14ac:dyDescent="0.2">
      <c r="Y623" s="211" t="s">
        <v>430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3"/>
      <c r="AF623" s="240"/>
      <c r="AG623" s="240"/>
      <c r="AH623" s="217" t="str">
        <f t="shared" si="222"/>
        <v/>
      </c>
    </row>
    <row r="624" spans="25:34" x14ac:dyDescent="0.2">
      <c r="Y624" s="211" t="s">
        <v>431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3"/>
      <c r="AF624" s="240"/>
      <c r="AG624" s="240"/>
      <c r="AH624" s="217" t="str">
        <f t="shared" si="222"/>
        <v/>
      </c>
    </row>
    <row r="625" spans="25:34" x14ac:dyDescent="0.2">
      <c r="Y625" s="211" t="s">
        <v>432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3"/>
      <c r="AF625" s="240"/>
      <c r="AG625" s="240"/>
      <c r="AH625" s="217" t="str">
        <f t="shared" si="222"/>
        <v/>
      </c>
    </row>
    <row r="626" spans="25:34" x14ac:dyDescent="0.2">
      <c r="Y626" s="211" t="s">
        <v>433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3"/>
      <c r="AF626" s="240"/>
      <c r="AG626" s="240"/>
      <c r="AH626" s="217" t="str">
        <f t="shared" si="222"/>
        <v/>
      </c>
    </row>
    <row r="627" spans="25:34" x14ac:dyDescent="0.2">
      <c r="Y627" s="211" t="s">
        <v>434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3"/>
      <c r="AF627" s="240"/>
      <c r="AG627" s="240"/>
      <c r="AH627" s="217" t="str">
        <f t="shared" si="222"/>
        <v/>
      </c>
    </row>
    <row r="628" spans="25:34" x14ac:dyDescent="0.2">
      <c r="Y628" s="211" t="s">
        <v>435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3"/>
      <c r="AF628" s="240"/>
      <c r="AG628" s="240"/>
      <c r="AH628" s="217" t="str">
        <f t="shared" si="222"/>
        <v/>
      </c>
    </row>
    <row r="629" spans="25:34" x14ac:dyDescent="0.2">
      <c r="Y629" s="211" t="s">
        <v>436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3"/>
      <c r="AF629" s="240"/>
      <c r="AG629" s="240"/>
      <c r="AH629" s="217" t="str">
        <f t="shared" si="222"/>
        <v/>
      </c>
    </row>
    <row r="630" spans="25:34" x14ac:dyDescent="0.2">
      <c r="Y630" s="211" t="s">
        <v>437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3"/>
      <c r="AF630" s="240"/>
      <c r="AG630" s="240"/>
      <c r="AH630" s="217" t="str">
        <f t="shared" si="222"/>
        <v/>
      </c>
    </row>
    <row r="631" spans="25:34" x14ac:dyDescent="0.2">
      <c r="Y631" s="211" t="s">
        <v>438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3"/>
      <c r="AF631" s="240"/>
      <c r="AG631" s="240"/>
      <c r="AH631" s="217" t="str">
        <f t="shared" si="222"/>
        <v/>
      </c>
    </row>
    <row r="632" spans="25:34" x14ac:dyDescent="0.2">
      <c r="Y632" s="211" t="s">
        <v>439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3"/>
      <c r="AF632" s="240"/>
      <c r="AG632" s="240"/>
      <c r="AH632" s="217" t="str">
        <f t="shared" si="222"/>
        <v/>
      </c>
    </row>
    <row r="633" spans="25:34" x14ac:dyDescent="0.2">
      <c r="Y633" s="211" t="s">
        <v>440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3"/>
      <c r="AF633" s="240"/>
      <c r="AG633" s="240"/>
      <c r="AH633" s="217" t="str">
        <f t="shared" si="222"/>
        <v/>
      </c>
    </row>
    <row r="634" spans="25:34" x14ac:dyDescent="0.2">
      <c r="Y634" s="211" t="s">
        <v>441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3"/>
      <c r="AF634" s="240"/>
      <c r="AG634" s="240"/>
      <c r="AH634" s="217" t="str">
        <f t="shared" si="222"/>
        <v/>
      </c>
    </row>
    <row r="635" spans="25:34" x14ac:dyDescent="0.2">
      <c r="Y635" s="211" t="s">
        <v>442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3"/>
      <c r="AF635" s="240"/>
      <c r="AG635" s="240"/>
      <c r="AH635" s="217" t="str">
        <f t="shared" si="222"/>
        <v/>
      </c>
    </row>
    <row r="636" spans="25:34" x14ac:dyDescent="0.2">
      <c r="Y636" s="211" t="s">
        <v>443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3"/>
      <c r="AF636" s="240"/>
      <c r="AG636" s="240"/>
      <c r="AH636" s="217" t="str">
        <f t="shared" si="222"/>
        <v/>
      </c>
    </row>
    <row r="637" spans="25:34" x14ac:dyDescent="0.2">
      <c r="Y637" s="211" t="s">
        <v>444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3"/>
      <c r="AF637" s="240"/>
      <c r="AG637" s="240"/>
      <c r="AH637" s="217" t="str">
        <f t="shared" si="222"/>
        <v/>
      </c>
    </row>
    <row r="638" spans="25:34" x14ac:dyDescent="0.2">
      <c r="Y638" s="211" t="s">
        <v>445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3"/>
      <c r="AF638" s="240"/>
      <c r="AG638" s="240"/>
      <c r="AH638" s="217" t="str">
        <f t="shared" si="222"/>
        <v/>
      </c>
    </row>
    <row r="639" spans="25:34" ht="12.75" thickBot="1" x14ac:dyDescent="0.25">
      <c r="Y639" s="244" t="s">
        <v>446</v>
      </c>
      <c r="Z639" s="322" t="str">
        <f t="shared" si="217"/>
        <v/>
      </c>
      <c r="AA639" s="246">
        <f t="shared" si="218"/>
        <v>0</v>
      </c>
      <c r="AB639" s="246" t="str">
        <f t="shared" si="219"/>
        <v/>
      </c>
      <c r="AC639" s="323" t="str">
        <f t="shared" si="220"/>
        <v/>
      </c>
      <c r="AD639" s="249" t="str">
        <f t="shared" si="221"/>
        <v/>
      </c>
      <c r="AE639" s="324"/>
      <c r="AF639" s="325"/>
      <c r="AG639" s="325"/>
      <c r="AH639" s="251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2" priority="1">
      <formula>OR(AND($B402=$B401,$C401&lt;&gt;""),AND($B402=$B403,$C403&lt;&gt;""))</formula>
    </cfRule>
  </conditionalFormatting>
  <conditionalFormatting sqref="B434:T434">
    <cfRule type="expression" dxfId="41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C7EDC-FF42-4531-9273-2E967A22D06B}">
  <dimension ref="A1:CB640"/>
  <sheetViews>
    <sheetView topLeftCell="A55" zoomScaleNormal="100" workbookViewId="0">
      <selection activeCell="D84" sqref="D84"/>
    </sheetView>
  </sheetViews>
  <sheetFormatPr baseColWidth="10" defaultColWidth="2.7109375" defaultRowHeight="12" x14ac:dyDescent="0.2"/>
  <cols>
    <col min="1" max="1" width="6.5703125" style="238" customWidth="1"/>
    <col min="2" max="2" width="7.42578125" style="238" customWidth="1"/>
    <col min="3" max="3" width="17.42578125" style="238" customWidth="1"/>
    <col min="4" max="4" width="8.85546875" style="238" customWidth="1"/>
    <col min="5" max="5" width="8" style="238" customWidth="1"/>
    <col min="6" max="6" width="7.85546875" style="238" customWidth="1"/>
    <col min="7" max="7" width="7.140625" style="238" customWidth="1"/>
    <col min="8" max="9" width="18.7109375" style="238" customWidth="1"/>
    <col min="10" max="10" width="8.28515625" style="238" customWidth="1"/>
    <col min="11" max="11" width="7.42578125" style="238" customWidth="1"/>
    <col min="12" max="12" width="15.5703125" style="238" customWidth="1"/>
    <col min="13" max="13" width="7.42578125" style="238" customWidth="1"/>
    <col min="14" max="15" width="7.140625" style="238" customWidth="1"/>
    <col min="16" max="16" width="12.42578125" style="238" customWidth="1"/>
    <col min="17" max="17" width="6.7109375" style="238" customWidth="1"/>
    <col min="18" max="18" width="17.5703125" style="238" customWidth="1"/>
    <col min="19" max="19" width="7.42578125" style="238" customWidth="1"/>
    <col min="20" max="20" width="6" style="238" customWidth="1"/>
    <col min="21" max="21" width="7.140625" style="238" customWidth="1"/>
    <col min="22" max="22" width="17.5703125" style="238" customWidth="1"/>
    <col min="23" max="23" width="21.140625" style="238" customWidth="1"/>
    <col min="24" max="24" width="8.42578125" style="238" customWidth="1"/>
    <col min="25" max="25" width="9.85546875" style="238" customWidth="1"/>
    <col min="26" max="26" width="14.42578125" style="238" customWidth="1"/>
    <col min="27" max="27" width="8.7109375" style="238" customWidth="1"/>
    <col min="28" max="28" width="8.85546875" style="238" customWidth="1"/>
    <col min="29" max="29" width="12.5703125" style="238" customWidth="1"/>
    <col min="30" max="30" width="10.5703125" style="238" customWidth="1"/>
    <col min="31" max="31" width="12.85546875" style="238" customWidth="1"/>
    <col min="32" max="32" width="8" style="238" customWidth="1"/>
    <col min="33" max="33" width="9" style="238" customWidth="1"/>
    <col min="34" max="34" width="16.140625" style="238" customWidth="1"/>
    <col min="35" max="35" width="9.28515625" style="238" customWidth="1"/>
    <col min="36" max="36" width="8" style="238" customWidth="1"/>
    <col min="37" max="39" width="4.7109375" style="238" customWidth="1"/>
    <col min="40" max="40" width="8.5703125" style="238" customWidth="1"/>
    <col min="41" max="41" width="9" style="238" customWidth="1"/>
    <col min="42" max="43" width="4.7109375" style="238" customWidth="1"/>
    <col min="44" max="44" width="7.5703125" style="238" customWidth="1"/>
    <col min="45" max="45" width="8.42578125" style="238" customWidth="1"/>
    <col min="46" max="69" width="4.7109375" style="238" customWidth="1"/>
    <col min="70" max="70" width="13.7109375" style="238" customWidth="1"/>
    <col min="71" max="80" width="6.7109375" style="238" customWidth="1"/>
    <col min="81" max="16384" width="2.7109375" style="238"/>
  </cols>
  <sheetData>
    <row r="1" spans="1:42" s="137" customFormat="1" ht="15.75" x14ac:dyDescent="0.2">
      <c r="A1" s="343" t="s">
        <v>447</v>
      </c>
      <c r="B1" s="343"/>
      <c r="D1" s="344" t="s">
        <v>168</v>
      </c>
      <c r="E1" s="344"/>
      <c r="F1" s="344"/>
      <c r="G1" s="344"/>
      <c r="H1" s="344"/>
      <c r="I1" s="344"/>
    </row>
    <row r="2" spans="1:42" s="137" customFormat="1" x14ac:dyDescent="0.2">
      <c r="A2" s="345">
        <v>45461</v>
      </c>
      <c r="B2" s="345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98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137" customFormat="1" ht="12.75" thickTop="1" x14ac:dyDescent="0.2">
      <c r="A4" s="145"/>
      <c r="B4" s="139">
        <v>1</v>
      </c>
      <c r="C4" s="146">
        <f>RANK(D4,$D$4:$D$12,1)</f>
        <v>5</v>
      </c>
      <c r="D4" s="138">
        <f>E4+ROW()/1000+(F4="")*10</f>
        <v>5.0039999999999996</v>
      </c>
      <c r="E4" s="147">
        <f>IF($AI$15,RANK(AH17,AH$17:AH$25,1),RANK(X17,X$17:X$25,1))</f>
        <v>5</v>
      </c>
      <c r="F4" s="148" t="str">
        <f t="shared" ref="F4:F12" si="1">$R64</f>
        <v>Team F1</v>
      </c>
      <c r="G4" s="139">
        <f t="shared" ref="G4:G12" si="2">SUMIFS($X$64:$X$351,$V$64:$V$351,$F4)+SUMIFS($Y$64:$Y$351,$W$64:$W$351,$F4)</f>
        <v>12</v>
      </c>
      <c r="H4" s="139">
        <f t="shared" ref="H4:H12" si="3">SUMIFS($Y$64:$Y$351,$V$64:$V$351,$F4)+SUMIFS($X$64:$X$351,$W$64:$W$351,$F4)</f>
        <v>20</v>
      </c>
      <c r="I4" s="138">
        <f t="shared" ref="I4:I12" si="4">G4-H4</f>
        <v>-8</v>
      </c>
      <c r="J4" s="139">
        <f>$L4*$E$72+$M4+$E81</f>
        <v>6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2</v>
      </c>
      <c r="M4" s="139">
        <f t="shared" ref="M4:M12" si="6">SUMPRODUCT(($V$64:$W$351=F4)*($X$64:$X$351=$Y$64:$Y$351)*($X$64:$X$351&lt;&gt;"")*($Y$64:$Y$351&lt;&gt;""))</f>
        <v>0</v>
      </c>
      <c r="N4" s="139">
        <f t="shared" ref="N4:N12" si="7">SUMPRODUCT(($V$64:$V$351=F4)*($X$64:$X$351&lt;$Y$64:$Y$351))+SUMPRODUCT(($W$64:$W$351=F4)*($X$64:$X$351&gt;$Y$64:$Y$351))</f>
        <v>3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1</v>
      </c>
      <c r="D5" s="138">
        <f t="shared" ref="D5:D12" si="12">E5+ROW()/1000+(F5="")*10</f>
        <v>1.0049999999999999</v>
      </c>
      <c r="E5" s="147">
        <f t="shared" ref="E5:E12" si="13">IF($AI$15,RANK(AH18,AH$17:AH$25,1),RANK(X18,X$17:X$25,1))</f>
        <v>1</v>
      </c>
      <c r="F5" s="148" t="str">
        <f t="shared" si="1"/>
        <v>Team F2</v>
      </c>
      <c r="G5" s="139">
        <f t="shared" si="2"/>
        <v>14</v>
      </c>
      <c r="H5" s="139">
        <f t="shared" si="3"/>
        <v>5</v>
      </c>
      <c r="I5" s="138">
        <f t="shared" si="4"/>
        <v>9</v>
      </c>
      <c r="J5" s="139">
        <f t="shared" ref="J5:J12" si="14">$L5*$E$72+$M5+$E82</f>
        <v>10</v>
      </c>
      <c r="K5" s="139">
        <f t="shared" ref="K5:K11" si="15">L5+M5+N5</f>
        <v>5</v>
      </c>
      <c r="L5" s="139">
        <f t="shared" si="5"/>
        <v>3</v>
      </c>
      <c r="M5" s="139">
        <f t="shared" si="6"/>
        <v>1</v>
      </c>
      <c r="N5" s="139">
        <f t="shared" si="7"/>
        <v>1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4</v>
      </c>
      <c r="D6" s="138">
        <f t="shared" si="12"/>
        <v>4.0060000000000002</v>
      </c>
      <c r="E6" s="147">
        <f t="shared" si="13"/>
        <v>4</v>
      </c>
      <c r="F6" s="148" t="str">
        <f t="shared" si="1"/>
        <v>Team F3</v>
      </c>
      <c r="G6" s="139">
        <f t="shared" si="2"/>
        <v>11</v>
      </c>
      <c r="H6" s="139">
        <f t="shared" si="3"/>
        <v>9</v>
      </c>
      <c r="I6" s="138">
        <f t="shared" si="4"/>
        <v>2</v>
      </c>
      <c r="J6" s="139">
        <f t="shared" si="14"/>
        <v>7</v>
      </c>
      <c r="K6" s="139">
        <f t="shared" si="15"/>
        <v>5</v>
      </c>
      <c r="L6" s="139">
        <f t="shared" si="5"/>
        <v>2</v>
      </c>
      <c r="M6" s="139">
        <f t="shared" si="6"/>
        <v>1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2</v>
      </c>
      <c r="D7" s="138">
        <f t="shared" si="12"/>
        <v>2.0070000000000001</v>
      </c>
      <c r="E7" s="147">
        <f t="shared" si="13"/>
        <v>2</v>
      </c>
      <c r="F7" s="148" t="str">
        <f t="shared" si="1"/>
        <v>Team F4</v>
      </c>
      <c r="G7" s="139">
        <f t="shared" si="2"/>
        <v>22</v>
      </c>
      <c r="H7" s="139">
        <f t="shared" si="3"/>
        <v>24</v>
      </c>
      <c r="I7" s="138">
        <f t="shared" si="4"/>
        <v>-2</v>
      </c>
      <c r="J7" s="139">
        <f t="shared" si="14"/>
        <v>9</v>
      </c>
      <c r="K7" s="139">
        <f t="shared" si="15"/>
        <v>5</v>
      </c>
      <c r="L7" s="139">
        <f t="shared" si="5"/>
        <v>3</v>
      </c>
      <c r="M7" s="139">
        <f t="shared" si="6"/>
        <v>0</v>
      </c>
      <c r="N7" s="139">
        <f t="shared" si="7"/>
        <v>2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3</v>
      </c>
      <c r="D8" s="138">
        <f t="shared" si="12"/>
        <v>3.008</v>
      </c>
      <c r="E8" s="147">
        <f t="shared" si="13"/>
        <v>3</v>
      </c>
      <c r="F8" s="148" t="str">
        <f t="shared" si="1"/>
        <v>Team F5</v>
      </c>
      <c r="G8" s="139">
        <f t="shared" si="2"/>
        <v>22</v>
      </c>
      <c r="H8" s="139">
        <f t="shared" si="3"/>
        <v>18</v>
      </c>
      <c r="I8" s="138">
        <f t="shared" si="4"/>
        <v>4</v>
      </c>
      <c r="J8" s="139">
        <f t="shared" si="14"/>
        <v>7</v>
      </c>
      <c r="K8" s="139">
        <f t="shared" si="15"/>
        <v>5</v>
      </c>
      <c r="L8" s="139">
        <f t="shared" si="5"/>
        <v>2</v>
      </c>
      <c r="M8" s="139">
        <f t="shared" si="6"/>
        <v>1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6</v>
      </c>
      <c r="D9" s="138">
        <f t="shared" si="12"/>
        <v>6.0090000000000003</v>
      </c>
      <c r="E9" s="147">
        <f t="shared" si="13"/>
        <v>6</v>
      </c>
      <c r="F9" s="148" t="str">
        <f t="shared" si="1"/>
        <v>Team F6</v>
      </c>
      <c r="G9" s="139">
        <f t="shared" si="2"/>
        <v>7</v>
      </c>
      <c r="H9" s="139">
        <f t="shared" si="3"/>
        <v>12</v>
      </c>
      <c r="I9" s="138">
        <f t="shared" si="4"/>
        <v>-5</v>
      </c>
      <c r="J9" s="139">
        <f t="shared" si="14"/>
        <v>4</v>
      </c>
      <c r="K9" s="139">
        <f t="shared" si="15"/>
        <v>5</v>
      </c>
      <c r="L9" s="139">
        <f t="shared" si="5"/>
        <v>1</v>
      </c>
      <c r="M9" s="139">
        <f t="shared" si="6"/>
        <v>1</v>
      </c>
      <c r="N9" s="139">
        <f t="shared" si="7"/>
        <v>3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9" t="s">
        <v>107</v>
      </c>
      <c r="AE15" s="350"/>
      <c r="AF15" s="350"/>
      <c r="AG15" s="350"/>
      <c r="AH15" s="351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103</v>
      </c>
      <c r="Y16" s="2" t="s">
        <v>108</v>
      </c>
      <c r="Z16" s="159" t="s">
        <v>109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105</v>
      </c>
      <c r="AF16" s="139" t="s">
        <v>105</v>
      </c>
      <c r="AG16" s="139" t="s">
        <v>106</v>
      </c>
      <c r="AH16" s="159" t="s">
        <v>103</v>
      </c>
    </row>
    <row r="17" spans="2:80" s="137" customFormat="1" ht="12.75" thickTop="1" x14ac:dyDescent="0.2">
      <c r="C17" s="137" t="str">
        <f t="shared" ref="C17:C25" si="33">$R64</f>
        <v>Team F1</v>
      </c>
      <c r="D17" s="139">
        <f t="shared" ref="D17:G25" si="34">K4</f>
        <v>5</v>
      </c>
      <c r="E17" s="139">
        <f t="shared" si="34"/>
        <v>2</v>
      </c>
      <c r="F17" s="139">
        <f t="shared" si="34"/>
        <v>0</v>
      </c>
      <c r="G17" s="139">
        <f t="shared" si="34"/>
        <v>3</v>
      </c>
      <c r="H17" s="139">
        <f t="shared" ref="H17:K25" si="35">G4</f>
        <v>12</v>
      </c>
      <c r="I17" s="139">
        <f t="shared" si="35"/>
        <v>20</v>
      </c>
      <c r="J17" s="138">
        <f t="shared" si="35"/>
        <v>-8</v>
      </c>
      <c r="K17" s="139">
        <f t="shared" si="35"/>
        <v>6</v>
      </c>
      <c r="L17" s="160">
        <f t="shared" ref="L17:L25" si="36">K17*$L$64+(J17+$N$65)*$L$65+H17*$L$66</f>
        <v>6492012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5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5.0108999999999995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5</v>
      </c>
      <c r="AE17" s="160">
        <f>(J17+$N$65)*$L$65+H17*$L$66</f>
        <v>492012</v>
      </c>
      <c r="AF17" s="139">
        <f>RANK($AE17,$AE$17:$AE$25)</f>
        <v>9</v>
      </c>
      <c r="AG17" s="139">
        <f>RANK($W17,$W$17:$W$25)</f>
        <v>1</v>
      </c>
      <c r="AH17" s="167">
        <f>AD17+AG17/100+AF17/10000+(10-Y17)/1000000</f>
        <v>5.0109099999999991</v>
      </c>
      <c r="AI17" s="139"/>
    </row>
    <row r="18" spans="2:80" s="137" customFormat="1" x14ac:dyDescent="0.2">
      <c r="C18" s="137" t="str">
        <f t="shared" si="33"/>
        <v>Team F2</v>
      </c>
      <c r="D18" s="139">
        <f t="shared" si="34"/>
        <v>5</v>
      </c>
      <c r="E18" s="139">
        <f t="shared" si="34"/>
        <v>3</v>
      </c>
      <c r="F18" s="139">
        <f t="shared" si="34"/>
        <v>1</v>
      </c>
      <c r="G18" s="139">
        <f t="shared" si="34"/>
        <v>1</v>
      </c>
      <c r="H18" s="139">
        <f t="shared" si="35"/>
        <v>14</v>
      </c>
      <c r="I18" s="139">
        <f t="shared" si="35"/>
        <v>5</v>
      </c>
      <c r="J18" s="138">
        <f t="shared" si="35"/>
        <v>9</v>
      </c>
      <c r="K18" s="139">
        <f t="shared" si="35"/>
        <v>10</v>
      </c>
      <c r="L18" s="160">
        <f t="shared" si="36"/>
        <v>10509014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1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1.0108999999999999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1</v>
      </c>
      <c r="AE18" s="160">
        <f t="shared" ref="AE18:AE25" si="54">(J18+$N$65)*$L$65+H18*$L$66</f>
        <v>509014</v>
      </c>
      <c r="AF18" s="139">
        <f t="shared" ref="AF18:AF25" si="55">RANK($AE18,$AE$17:$AE$25)</f>
        <v>1</v>
      </c>
      <c r="AG18" s="139">
        <f t="shared" ref="AG18:AG25" si="56">RANK($W18,$W$17:$W$25)</f>
        <v>1</v>
      </c>
      <c r="AH18" s="171">
        <f t="shared" ref="AH18:AH25" si="57">AD18+AG18/100+AF18/10000+(10-Y18)/1000000</f>
        <v>1.0101100000000001</v>
      </c>
      <c r="AI18" s="139"/>
    </row>
    <row r="19" spans="2:80" s="137" customFormat="1" x14ac:dyDescent="0.2">
      <c r="C19" s="137" t="str">
        <f t="shared" si="33"/>
        <v>Team F3</v>
      </c>
      <c r="D19" s="139">
        <f t="shared" si="34"/>
        <v>5</v>
      </c>
      <c r="E19" s="139">
        <f t="shared" si="34"/>
        <v>2</v>
      </c>
      <c r="F19" s="139">
        <f t="shared" si="34"/>
        <v>1</v>
      </c>
      <c r="G19" s="139">
        <f t="shared" si="34"/>
        <v>2</v>
      </c>
      <c r="H19" s="139">
        <f t="shared" si="35"/>
        <v>11</v>
      </c>
      <c r="I19" s="139">
        <f t="shared" si="35"/>
        <v>9</v>
      </c>
      <c r="J19" s="138">
        <f t="shared" si="35"/>
        <v>2</v>
      </c>
      <c r="K19" s="139">
        <f t="shared" si="35"/>
        <v>7</v>
      </c>
      <c r="L19" s="160">
        <f t="shared" si="36"/>
        <v>7502011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4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4.0108999999999995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3</v>
      </c>
      <c r="AE19" s="160">
        <f t="shared" si="54"/>
        <v>502011</v>
      </c>
      <c r="AF19" s="139">
        <f t="shared" si="55"/>
        <v>3</v>
      </c>
      <c r="AG19" s="139">
        <f t="shared" si="56"/>
        <v>1</v>
      </c>
      <c r="AH19" s="171">
        <f t="shared" si="57"/>
        <v>3.01031</v>
      </c>
      <c r="AI19" s="139"/>
    </row>
    <row r="20" spans="2:80" s="137" customFormat="1" x14ac:dyDescent="0.2">
      <c r="C20" s="137" t="str">
        <f t="shared" si="33"/>
        <v>Team F4</v>
      </c>
      <c r="D20" s="139">
        <f t="shared" si="34"/>
        <v>5</v>
      </c>
      <c r="E20" s="139">
        <f t="shared" si="34"/>
        <v>3</v>
      </c>
      <c r="F20" s="139">
        <f t="shared" si="34"/>
        <v>0</v>
      </c>
      <c r="G20" s="139">
        <f t="shared" si="34"/>
        <v>2</v>
      </c>
      <c r="H20" s="139">
        <f t="shared" si="35"/>
        <v>22</v>
      </c>
      <c r="I20" s="139">
        <f t="shared" si="35"/>
        <v>24</v>
      </c>
      <c r="J20" s="138">
        <f t="shared" si="35"/>
        <v>-2</v>
      </c>
      <c r="K20" s="139">
        <f t="shared" si="35"/>
        <v>9</v>
      </c>
      <c r="L20" s="160">
        <f t="shared" si="36"/>
        <v>9498022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2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2.0108999999999999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2</v>
      </c>
      <c r="AE20" s="160">
        <f t="shared" si="54"/>
        <v>498022</v>
      </c>
      <c r="AF20" s="139">
        <f t="shared" si="55"/>
        <v>7</v>
      </c>
      <c r="AG20" s="139">
        <f t="shared" si="56"/>
        <v>1</v>
      </c>
      <c r="AH20" s="171">
        <f t="shared" si="57"/>
        <v>2.01071</v>
      </c>
      <c r="AI20" s="139"/>
    </row>
    <row r="21" spans="2:80" s="137" customFormat="1" x14ac:dyDescent="0.2">
      <c r="C21" s="137" t="str">
        <f t="shared" si="33"/>
        <v>Team F5</v>
      </c>
      <c r="D21" s="139">
        <f t="shared" si="34"/>
        <v>5</v>
      </c>
      <c r="E21" s="139">
        <f t="shared" si="34"/>
        <v>2</v>
      </c>
      <c r="F21" s="139">
        <f t="shared" si="34"/>
        <v>1</v>
      </c>
      <c r="G21" s="139">
        <f t="shared" si="34"/>
        <v>2</v>
      </c>
      <c r="H21" s="139">
        <f t="shared" si="35"/>
        <v>22</v>
      </c>
      <c r="I21" s="139">
        <f t="shared" si="35"/>
        <v>18</v>
      </c>
      <c r="J21" s="138">
        <f t="shared" si="35"/>
        <v>4</v>
      </c>
      <c r="K21" s="139">
        <f t="shared" si="35"/>
        <v>7</v>
      </c>
      <c r="L21" s="160">
        <f t="shared" si="36"/>
        <v>7504022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3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3.0108999999999999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3</v>
      </c>
      <c r="AE21" s="160">
        <f t="shared" si="54"/>
        <v>504022</v>
      </c>
      <c r="AF21" s="139">
        <f t="shared" si="55"/>
        <v>2</v>
      </c>
      <c r="AG21" s="139">
        <f t="shared" si="56"/>
        <v>1</v>
      </c>
      <c r="AH21" s="171">
        <f t="shared" si="57"/>
        <v>3.0102099999999998</v>
      </c>
      <c r="AI21" s="139"/>
    </row>
    <row r="22" spans="2:80" s="137" customFormat="1" x14ac:dyDescent="0.2">
      <c r="C22" s="137" t="str">
        <f t="shared" si="33"/>
        <v>Team F6</v>
      </c>
      <c r="D22" s="139">
        <f t="shared" si="34"/>
        <v>5</v>
      </c>
      <c r="E22" s="139">
        <f t="shared" si="34"/>
        <v>1</v>
      </c>
      <c r="F22" s="139">
        <f t="shared" si="34"/>
        <v>1</v>
      </c>
      <c r="G22" s="139">
        <f t="shared" si="34"/>
        <v>3</v>
      </c>
      <c r="H22" s="139">
        <f t="shared" si="35"/>
        <v>7</v>
      </c>
      <c r="I22" s="139">
        <f t="shared" si="35"/>
        <v>12</v>
      </c>
      <c r="J22" s="138">
        <f t="shared" si="35"/>
        <v>-5</v>
      </c>
      <c r="K22" s="139">
        <f t="shared" si="35"/>
        <v>4</v>
      </c>
      <c r="L22" s="160">
        <f t="shared" si="36"/>
        <v>4495007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6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6.0108999999999995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6</v>
      </c>
      <c r="AE22" s="160">
        <f t="shared" si="54"/>
        <v>495007</v>
      </c>
      <c r="AF22" s="139">
        <f t="shared" si="55"/>
        <v>8</v>
      </c>
      <c r="AG22" s="139">
        <f t="shared" si="56"/>
        <v>1</v>
      </c>
      <c r="AH22" s="171">
        <f t="shared" si="57"/>
        <v>6.0108099999999993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52">
        <v>1</v>
      </c>
      <c r="F29" s="353"/>
      <c r="G29" s="353"/>
      <c r="H29" s="353"/>
      <c r="I29" s="353"/>
      <c r="J29" s="353"/>
      <c r="K29" s="353"/>
      <c r="L29" s="354"/>
      <c r="M29" s="355">
        <v>2</v>
      </c>
      <c r="N29" s="353"/>
      <c r="O29" s="353"/>
      <c r="P29" s="353"/>
      <c r="Q29" s="353"/>
      <c r="R29" s="353"/>
      <c r="S29" s="353"/>
      <c r="T29" s="354"/>
      <c r="U29" s="355">
        <v>3</v>
      </c>
      <c r="V29" s="353"/>
      <c r="W29" s="353"/>
      <c r="X29" s="353"/>
      <c r="Y29" s="353"/>
      <c r="Z29" s="353"/>
      <c r="AA29" s="353"/>
      <c r="AB29" s="354"/>
      <c r="AC29" s="355">
        <v>4</v>
      </c>
      <c r="AD29" s="353"/>
      <c r="AE29" s="353"/>
      <c r="AF29" s="353"/>
      <c r="AG29" s="353"/>
      <c r="AH29" s="353"/>
      <c r="AI29" s="353"/>
      <c r="AJ29" s="354"/>
      <c r="AK29" s="355">
        <v>5</v>
      </c>
      <c r="AL29" s="353"/>
      <c r="AM29" s="353"/>
      <c r="AN29" s="353"/>
      <c r="AO29" s="353"/>
      <c r="AP29" s="353"/>
      <c r="AQ29" s="353"/>
      <c r="AR29" s="354"/>
      <c r="AS29" s="355">
        <v>6</v>
      </c>
      <c r="AT29" s="353"/>
      <c r="AU29" s="353"/>
      <c r="AV29" s="353"/>
      <c r="AW29" s="353"/>
      <c r="AX29" s="353"/>
      <c r="AY29" s="353"/>
      <c r="AZ29" s="354"/>
      <c r="BA29" s="355">
        <v>7</v>
      </c>
      <c r="BB29" s="353"/>
      <c r="BC29" s="353"/>
      <c r="BD29" s="353"/>
      <c r="BE29" s="353"/>
      <c r="BF29" s="353"/>
      <c r="BG29" s="353"/>
      <c r="BH29" s="354"/>
      <c r="BI29" s="355">
        <v>8</v>
      </c>
      <c r="BJ29" s="353"/>
      <c r="BK29" s="353"/>
      <c r="BL29" s="353"/>
      <c r="BM29" s="353"/>
      <c r="BN29" s="353"/>
      <c r="BO29" s="353"/>
      <c r="BP29" s="356"/>
      <c r="BQ29" s="138"/>
      <c r="BR29" s="176" t="s">
        <v>76</v>
      </c>
      <c r="BS29" s="137" t="str">
        <f>$F$4</f>
        <v>Team F1</v>
      </c>
      <c r="BT29" s="137" t="str">
        <f>$F$5</f>
        <v>Team F2</v>
      </c>
      <c r="BU29" s="137" t="str">
        <f>$F$6</f>
        <v>Team F3</v>
      </c>
      <c r="BV29" s="137" t="str">
        <f>$F$7</f>
        <v>Team F4</v>
      </c>
      <c r="BW29" s="137" t="str">
        <f>$F$8</f>
        <v>Team F5</v>
      </c>
      <c r="BX29" s="137" t="str">
        <f>$F$9</f>
        <v>Team F6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142</v>
      </c>
    </row>
    <row r="30" spans="2:80" s="137" customFormat="1" x14ac:dyDescent="0.2">
      <c r="C30" s="137" t="str">
        <f t="shared" ref="C30:C38" si="58">$R64</f>
        <v>Team F1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Team F1</v>
      </c>
      <c r="BS30" s="180"/>
      <c r="BT30" s="181">
        <f t="shared" ref="BT30:CA30" si="60">SUMIFS($X$64:$X$351,$V$64:$V$351,$BR30,$W$64:$W$351,BT$29)+SUMIFS($Y$64:$Y$351,$W$64:$W$351,$BR30,$V$64:$V$351,BT$29)</f>
        <v>0</v>
      </c>
      <c r="BU30" s="181">
        <f t="shared" si="60"/>
        <v>1</v>
      </c>
      <c r="BV30" s="181">
        <f t="shared" si="60"/>
        <v>5</v>
      </c>
      <c r="BW30" s="181">
        <f t="shared" si="60"/>
        <v>1</v>
      </c>
      <c r="BX30" s="181">
        <f t="shared" si="60"/>
        <v>5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Team F2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Team F2</v>
      </c>
      <c r="BS31" s="182">
        <f t="shared" ref="BS31:BS38" si="61">SUMIFS($X$64:$X$351,$V$64:$V$351,$BR31,$W$64:$W$351,BS$29)+SUMIFS($Y$64:$Y$351,$W$64:$W$351,$BR31,$V$64:$V$351,BS$29)</f>
        <v>6</v>
      </c>
      <c r="BT31" s="180"/>
      <c r="BU31" s="181">
        <f t="shared" ref="BU31:CA31" si="62">SUMIFS($X$64:$X$351,$V$64:$V$351,$BR31,$W$64:$W$351,BU$29)+SUMIFS($Y$64:$Y$351,$W$64:$W$351,$BR31,$V$64:$V$351,BU$29)</f>
        <v>0</v>
      </c>
      <c r="BV31" s="181">
        <f t="shared" si="62"/>
        <v>1</v>
      </c>
      <c r="BW31" s="181">
        <f t="shared" si="62"/>
        <v>3</v>
      </c>
      <c r="BX31" s="181">
        <f t="shared" si="62"/>
        <v>4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Team F3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Team F3</v>
      </c>
      <c r="BS32" s="182">
        <f t="shared" si="61"/>
        <v>6</v>
      </c>
      <c r="BT32" s="182">
        <f t="shared" ref="BT32:BT38" si="63">SUMIFS($X$64:$X$351,$V$64:$V$351,$BR32,$W$64:$W$351,BT$29)+SUMIFS($Y$64:$Y$351,$W$64:$W$351,$BR32,$V$64:$V$351,BT$29)</f>
        <v>0</v>
      </c>
      <c r="BU32" s="180"/>
      <c r="BV32" s="181">
        <f t="shared" ref="BV32:CA32" si="64">SUMIFS($X$64:$X$351,$V$64:$V$351,$BR32,$W$64:$W$351,BV$29)+SUMIFS($Y$64:$Y$351,$W$64:$W$351,$BR32,$V$64:$V$351,BV$29)</f>
        <v>3</v>
      </c>
      <c r="BW32" s="181">
        <f t="shared" si="64"/>
        <v>0</v>
      </c>
      <c r="BX32" s="181">
        <f t="shared" si="64"/>
        <v>2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Team F4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Team F4</v>
      </c>
      <c r="BS33" s="182">
        <f t="shared" si="61"/>
        <v>1</v>
      </c>
      <c r="BT33" s="182">
        <f t="shared" si="63"/>
        <v>2</v>
      </c>
      <c r="BU33" s="182">
        <f t="shared" ref="BU33:BU38" si="65">SUMIFS($X$64:$X$351,$V$64:$V$351,$BR33,$W$64:$W$351,BU$29)+SUMIFS($Y$64:$Y$351,$W$64:$W$351,$BR33,$V$64:$V$351,BU$29)</f>
        <v>4</v>
      </c>
      <c r="BV33" s="180"/>
      <c r="BW33" s="181">
        <f>SUMIFS($X$64:$X$351,$V$64:$V$351,$BR33,$W$64:$W$351,BW$29)+SUMIFS($Y$64:$Y$351,$W$64:$W$351,$BR33,$V$64:$V$351,BW$29)</f>
        <v>14</v>
      </c>
      <c r="BX33" s="181">
        <f>SUMIFS($X$64:$X$351,$V$64:$V$351,$BR33,$W$64:$W$351,BX$29)+SUMIFS($Y$64:$Y$351,$W$64:$W$351,$BR33,$V$64:$V$351,BX$29)</f>
        <v>1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Team F5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Team F5</v>
      </c>
      <c r="BS34" s="182">
        <f t="shared" si="61"/>
        <v>6</v>
      </c>
      <c r="BT34" s="182">
        <f t="shared" si="63"/>
        <v>0</v>
      </c>
      <c r="BU34" s="182">
        <f t="shared" si="65"/>
        <v>3</v>
      </c>
      <c r="BV34" s="182">
        <f>SUMIFS($X$64:$X$351,$V$64:$V$351,$BR34,$W$64:$W$351,BV$29)+SUMIFS($Y$64:$Y$351,$W$64:$W$351,$BR34,$V$64:$V$351,BV$29)</f>
        <v>13</v>
      </c>
      <c r="BW34" s="180"/>
      <c r="BX34" s="181">
        <f>SUMIFS($X$64:$X$351,$V$64:$V$351,$BR34,$W$64:$W$351,BX$29)+SUMIFS($Y$64:$Y$351,$W$64:$W$351,$BR34,$V$64:$V$351,BX$29)</f>
        <v>0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Team F6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Team F6</v>
      </c>
      <c r="BS35" s="182">
        <f t="shared" si="61"/>
        <v>1</v>
      </c>
      <c r="BT35" s="182">
        <f t="shared" si="63"/>
        <v>3</v>
      </c>
      <c r="BU35" s="182">
        <f t="shared" si="65"/>
        <v>1</v>
      </c>
      <c r="BV35" s="182">
        <f>SUMIFS($X$64:$X$351,$V$64:$V$351,$BR35,$W$64:$W$351,BV$29)+SUMIFS($Y$64:$Y$351,$W$64:$W$351,$BR35,$V$64:$V$351,BV$29)</f>
        <v>2</v>
      </c>
      <c r="BW35" s="182">
        <f>SUMIFS($X$64:$X$351,$V$64:$V$351,$BR35,$W$64:$W$351,BW$29)+SUMIFS($Y$64:$Y$351,$W$64:$W$351,$BR35,$V$64:$V$351,BW$29)</f>
        <v>0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Team F1</v>
      </c>
      <c r="BT40" s="137" t="str">
        <f>$F$5</f>
        <v>Team F2</v>
      </c>
      <c r="BU40" s="137" t="str">
        <f>$F$6</f>
        <v>Team F3</v>
      </c>
      <c r="BV40" s="137" t="str">
        <f>$F$7</f>
        <v>Team F4</v>
      </c>
      <c r="BW40" s="137" t="str">
        <f>$F$8</f>
        <v>Team F5</v>
      </c>
      <c r="BX40" s="137" t="str">
        <f>$F$9</f>
        <v>Team F6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142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Team F1</v>
      </c>
      <c r="BS41" s="180"/>
      <c r="BT41" s="181">
        <f>BT30-BS31</f>
        <v>-6</v>
      </c>
      <c r="BU41" s="181">
        <f>BU30-BS32</f>
        <v>-5</v>
      </c>
      <c r="BV41" s="181">
        <f>BV30-BS33</f>
        <v>4</v>
      </c>
      <c r="BW41" s="181">
        <f>BW30-BS34</f>
        <v>-5</v>
      </c>
      <c r="BX41" s="181">
        <f>BX30-BS35</f>
        <v>4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Team F2</v>
      </c>
      <c r="BS42" s="182">
        <f>IF(BT41="","",-1*BT41)</f>
        <v>6</v>
      </c>
      <c r="BT42" s="180"/>
      <c r="BU42" s="181">
        <f>BU31-BT32</f>
        <v>0</v>
      </c>
      <c r="BV42" s="181">
        <f>BV31-BT33</f>
        <v>-1</v>
      </c>
      <c r="BW42" s="181">
        <f>BW31-BT34</f>
        <v>3</v>
      </c>
      <c r="BX42" s="181">
        <f>BX31-BT35</f>
        <v>1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Team F3</v>
      </c>
      <c r="BS43" s="182">
        <f>IF(BU41="","",-1*BU41)</f>
        <v>5</v>
      </c>
      <c r="BT43" s="182">
        <f>IF(BU42="","",-1*BU42)</f>
        <v>0</v>
      </c>
      <c r="BU43" s="180"/>
      <c r="BV43" s="181">
        <f>BV32-BU33</f>
        <v>-1</v>
      </c>
      <c r="BW43" s="181">
        <f>BW32-BU34</f>
        <v>-3</v>
      </c>
      <c r="BX43" s="181">
        <f>BX32-BU35</f>
        <v>1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Team F4</v>
      </c>
      <c r="BS44" s="182">
        <f>IF(BV41="","",-1*BV41)</f>
        <v>-4</v>
      </c>
      <c r="BT44" s="182">
        <f>IF(BV42="","",-1*BV42)</f>
        <v>1</v>
      </c>
      <c r="BU44" s="182">
        <f>IF(BV43="","",-1*BV43)</f>
        <v>1</v>
      </c>
      <c r="BV44" s="180"/>
      <c r="BW44" s="181">
        <f>BW33-BV34</f>
        <v>1</v>
      </c>
      <c r="BX44" s="181">
        <f>BX33-BV35</f>
        <v>-1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Team F5</v>
      </c>
      <c r="BS45" s="182">
        <f>IF(BW41="","",-1*BW41)</f>
        <v>5</v>
      </c>
      <c r="BT45" s="182">
        <f>IF(BW42="","",-1*BW42)</f>
        <v>-3</v>
      </c>
      <c r="BU45" s="182">
        <f>IF(BW43="","",-1*BW43)</f>
        <v>3</v>
      </c>
      <c r="BV45" s="182">
        <f>IF(BW44="","",-1*BW44)</f>
        <v>-1</v>
      </c>
      <c r="BW45" s="180"/>
      <c r="BX45" s="181">
        <f>BX34-BW35</f>
        <v>0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Team F6</v>
      </c>
      <c r="BS46" s="182">
        <f>IF(BX41="","",-1*BX41)</f>
        <v>-4</v>
      </c>
      <c r="BT46" s="182">
        <f>IF(BX42="","",-1*BX42)</f>
        <v>-1</v>
      </c>
      <c r="BU46" s="182">
        <f>IF(BX43="","",-1*BX43)</f>
        <v>-1</v>
      </c>
      <c r="BV46" s="182">
        <f>IF(BX44="","",-1*BX44)</f>
        <v>1</v>
      </c>
      <c r="BW46" s="182">
        <f>IF(BX45="","",-1*BX45)</f>
        <v>0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Team F1</v>
      </c>
      <c r="BT51" s="137" t="str">
        <f>$F$5</f>
        <v>Team F2</v>
      </c>
      <c r="BU51" s="137" t="str">
        <f>$F$6</f>
        <v>Team F3</v>
      </c>
      <c r="BV51" s="137" t="str">
        <f>$F$7</f>
        <v>Team F4</v>
      </c>
      <c r="BW51" s="137" t="str">
        <f>$F$8</f>
        <v>Team F5</v>
      </c>
      <c r="BX51" s="137" t="str">
        <f>$F$9</f>
        <v>Team F6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142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Team F1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0</v>
      </c>
      <c r="BV52" s="181">
        <f t="shared" si="69"/>
        <v>3</v>
      </c>
      <c r="BW52" s="181">
        <f t="shared" si="69"/>
        <v>0</v>
      </c>
      <c r="BX52" s="181">
        <f t="shared" si="69"/>
        <v>3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Team F2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1</v>
      </c>
      <c r="BV53" s="181">
        <f t="shared" si="71"/>
        <v>0</v>
      </c>
      <c r="BW53" s="181">
        <f t="shared" si="71"/>
        <v>3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Team F3</v>
      </c>
      <c r="BS54" s="182">
        <f t="shared" si="70"/>
        <v>3</v>
      </c>
      <c r="BT54" s="182">
        <f t="shared" ref="BT54:BT60" si="72">SUMIFS($AE$64:$AE$351,$V$64:$V$351,$BR54,$W$64:$W$351,BT$51)+SUMIFS($AF$64:$AF$351,$W$64:$W$351,$BR54,$V$64:$V$351,BT$51)</f>
        <v>1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0</v>
      </c>
      <c r="BX54" s="181">
        <f t="shared" si="73"/>
        <v>3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Team F4</v>
      </c>
      <c r="BS55" s="182">
        <f t="shared" si="70"/>
        <v>0</v>
      </c>
      <c r="BT55" s="182">
        <f t="shared" si="72"/>
        <v>3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3</v>
      </c>
      <c r="BX55" s="181">
        <f>SUMIFS($AE$64:$AE$351,$V$64:$V$351,$BR55,$W$64:$W$351,BX$51)+SUMIFS($AF$64:$AF$351,$W$64:$W$351,$BR55,$V$64:$V$351,BX$51)</f>
        <v>0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Team F5</v>
      </c>
      <c r="BS56" s="182">
        <f t="shared" si="70"/>
        <v>3</v>
      </c>
      <c r="BT56" s="182">
        <f t="shared" si="72"/>
        <v>0</v>
      </c>
      <c r="BU56" s="182">
        <f t="shared" si="74"/>
        <v>3</v>
      </c>
      <c r="BV56" s="182">
        <f>SUMIFS($AE$64:$AE$351,$V$64:$V$351,$BR56,$W$64:$W$351,BV$51)+SUMIFS($AF$64:$AF$351,$W$64:$W$351,$BR56,$V$64:$V$351,BV$51)</f>
        <v>0</v>
      </c>
      <c r="BW56" s="180"/>
      <c r="BX56" s="181">
        <f>SUMIFS($AE$64:$AE$351,$V$64:$V$351,$BR56,$W$64:$W$351,BX$51)+SUMIFS($AF$64:$AF$351,$W$64:$W$351,$BR56,$V$64:$V$351,BX$51)</f>
        <v>1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Team F6</v>
      </c>
      <c r="BS57" s="182">
        <f t="shared" si="70"/>
        <v>0</v>
      </c>
      <c r="BT57" s="182">
        <f t="shared" si="72"/>
        <v>0</v>
      </c>
      <c r="BU57" s="182">
        <f t="shared" si="74"/>
        <v>0</v>
      </c>
      <c r="BV57" s="182">
        <f>SUMIFS($AE$64:$AE$351,$V$64:$V$351,$BR57,$W$64:$W$351,BV$51)+SUMIFS($AF$64:$AF$351,$W$64:$W$351,$BR57,$V$64:$V$351,BV$51)</f>
        <v>3</v>
      </c>
      <c r="BW57" s="182">
        <f>SUMIFS($AE$64:$AE$351,$V$64:$V$351,$BR57,$W$64:$W$351,BW$51)+SUMIFS($AF$64:$AF$351,$W$64:$W$351,$BR57,$V$64:$V$351,BW$51)</f>
        <v>1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104</v>
      </c>
      <c r="Z63" s="187" t="s">
        <v>101</v>
      </c>
      <c r="AA63" s="187" t="s">
        <v>9</v>
      </c>
      <c r="AB63" s="187" t="s">
        <v>99</v>
      </c>
      <c r="AC63" s="188" t="s">
        <v>102</v>
      </c>
      <c r="AD63" s="187" t="s">
        <v>100</v>
      </c>
      <c r="AE63" s="357" t="s">
        <v>92</v>
      </c>
      <c r="AF63" s="357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Team F1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 : 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142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180</v>
      </c>
      <c r="Q65" s="209" t="s">
        <v>3</v>
      </c>
      <c r="R65" s="210" t="str">
        <f>IF($C82=0,"",$C82)</f>
        <v>Team F2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 : 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142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Team F3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 : 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142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136</v>
      </c>
      <c r="M67" s="142" t="s">
        <v>137</v>
      </c>
      <c r="Q67" s="209" t="s">
        <v>5</v>
      </c>
      <c r="R67" s="210" t="str">
        <f t="shared" si="81"/>
        <v>Team F4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 : 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142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Team F5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 : 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142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8" t="s">
        <v>141</v>
      </c>
      <c r="C69" s="358"/>
      <c r="D69" s="358"/>
      <c r="E69" s="358"/>
      <c r="F69" s="358"/>
      <c r="G69" s="358"/>
      <c r="H69" s="358"/>
      <c r="I69" s="358"/>
      <c r="J69" s="358"/>
      <c r="K69" s="358"/>
      <c r="Q69" s="209" t="s">
        <v>7</v>
      </c>
      <c r="R69" s="210" t="str">
        <f t="shared" si="81"/>
        <v>Team F6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 : 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142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 : 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142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169"/>
      <c r="F71" s="169"/>
      <c r="G71" s="169"/>
      <c r="H71" s="169"/>
      <c r="I71" s="169"/>
      <c r="J71" s="169"/>
      <c r="K71" s="169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 : 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142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C72" s="137" t="s">
        <v>129</v>
      </c>
      <c r="E72" s="220">
        <v>3</v>
      </c>
      <c r="L72" s="138"/>
      <c r="M72" s="138"/>
      <c r="Q72" s="221" t="s">
        <v>12</v>
      </c>
      <c r="R72" s="222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 : 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142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thickBot="1" x14ac:dyDescent="0.25">
      <c r="C73" s="169"/>
      <c r="D73" s="169"/>
      <c r="E73" s="138"/>
      <c r="H73" s="348" t="s">
        <v>169</v>
      </c>
      <c r="I73" s="348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 : 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142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C74" s="137" t="s">
        <v>128</v>
      </c>
      <c r="E74" s="220">
        <v>1</v>
      </c>
      <c r="H74" s="348"/>
      <c r="I74" s="348"/>
      <c r="J74" s="220">
        <v>6</v>
      </c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 : 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142</v>
      </c>
    </row>
    <row r="75" spans="2:43" s="137" customFormat="1" x14ac:dyDescent="0.2">
      <c r="C75" s="137" t="s">
        <v>131</v>
      </c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 : 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142</v>
      </c>
    </row>
    <row r="76" spans="2:43" s="137" customFormat="1" x14ac:dyDescent="0.2">
      <c r="C76" s="137" t="s">
        <v>130</v>
      </c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 : 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142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 : 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142</v>
      </c>
    </row>
    <row r="78" spans="2:43" s="137" customFormat="1" ht="12" customHeight="1" x14ac:dyDescent="0.2">
      <c r="B78" s="359" t="s">
        <v>164</v>
      </c>
      <c r="C78" s="359"/>
      <c r="D78" s="359"/>
      <c r="E78" s="359"/>
      <c r="F78" s="359"/>
      <c r="G78" s="359"/>
      <c r="H78" s="359"/>
      <c r="I78" s="359"/>
      <c r="J78" s="359"/>
      <c r="K78" s="359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 : 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142</v>
      </c>
    </row>
    <row r="79" spans="2:43" s="137" customFormat="1" ht="12" customHeight="1" x14ac:dyDescent="0.2"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 : 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142</v>
      </c>
    </row>
    <row r="80" spans="2:43" s="137" customFormat="1" ht="13.5" customHeight="1" thickBot="1" x14ac:dyDescent="0.25">
      <c r="C80" s="223" t="s">
        <v>167</v>
      </c>
      <c r="D80" s="140" t="s">
        <v>115</v>
      </c>
      <c r="E80" s="140" t="s">
        <v>166</v>
      </c>
      <c r="F80" s="223"/>
      <c r="G80" s="224" t="s">
        <v>132</v>
      </c>
      <c r="H80" s="141" t="s">
        <v>134</v>
      </c>
      <c r="I80" s="141" t="s">
        <v>135</v>
      </c>
      <c r="J80" s="360" t="s">
        <v>133</v>
      </c>
      <c r="K80" s="360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 : 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142</v>
      </c>
    </row>
    <row r="81" spans="2:35" s="137" customFormat="1" ht="12.75" thickTop="1" x14ac:dyDescent="0.2">
      <c r="B81" s="139" t="s">
        <v>2</v>
      </c>
      <c r="C81" s="225" t="str">
        <f>Spielplan!$C51</f>
        <v>Team F1</v>
      </c>
      <c r="D81" s="226">
        <f>Spielplan!$D51</f>
        <v>0</v>
      </c>
      <c r="E81" s="227">
        <f>Spielplan!$E51</f>
        <v>0</v>
      </c>
      <c r="G81" s="139" t="s">
        <v>2</v>
      </c>
      <c r="H81" s="228" t="str">
        <f>Spielplan!$J6</f>
        <v>1. FC Riedwald</v>
      </c>
      <c r="I81" s="229" t="str">
        <f>Spielplan!$L6</f>
        <v>FV Zahnschmerzen</v>
      </c>
      <c r="J81" s="138">
        <f>IF(Spielplan!$M6="","",Spielplan!$M6)</f>
        <v>4</v>
      </c>
      <c r="K81" s="230">
        <f>IF(Spielplan!$O6="","",Spielplan!$O6)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 : 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142</v>
      </c>
    </row>
    <row r="82" spans="2:35" s="137" customFormat="1" x14ac:dyDescent="0.2">
      <c r="B82" s="139" t="s">
        <v>3</v>
      </c>
      <c r="C82" s="231" t="str">
        <f>Spielplan!$C52</f>
        <v>Team F2</v>
      </c>
      <c r="D82" s="232">
        <f>Spielplan!$D52</f>
        <v>0</v>
      </c>
      <c r="E82" s="233">
        <f>Spielplan!$E52</f>
        <v>0</v>
      </c>
      <c r="G82" s="139" t="s">
        <v>3</v>
      </c>
      <c r="H82" s="234" t="str">
        <f>Spielplan!$J7</f>
        <v>SSV Wildbach</v>
      </c>
      <c r="I82" s="169" t="str">
        <f>Spielplan!$L7</f>
        <v>Lok Leipzig</v>
      </c>
      <c r="J82" s="138">
        <f>IF(Spielplan!$M7="","",Spielplan!$M7)</f>
        <v>3</v>
      </c>
      <c r="K82" s="230">
        <f>IF(Spielplan!$O7="","",Spielplan!$O7)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 : 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142</v>
      </c>
    </row>
    <row r="83" spans="2:35" s="137" customFormat="1" x14ac:dyDescent="0.2">
      <c r="B83" s="138" t="s">
        <v>4</v>
      </c>
      <c r="C83" s="231" t="str">
        <f>Spielplan!$C53</f>
        <v>Team F3</v>
      </c>
      <c r="D83" s="232">
        <f>Spielplan!$D53</f>
        <v>0</v>
      </c>
      <c r="E83" s="233">
        <f>Spielplan!$E53</f>
        <v>0</v>
      </c>
      <c r="G83" s="139" t="s">
        <v>4</v>
      </c>
      <c r="H83" s="234" t="str">
        <f>Spielplan!$J8</f>
        <v>Kickers Offenbach</v>
      </c>
      <c r="I83" s="169" t="str">
        <f>Spielplan!$L8</f>
        <v>FC Brügge</v>
      </c>
      <c r="J83" s="138">
        <f>IF(Spielplan!$M8="","",Spielplan!$M8)</f>
        <v>3</v>
      </c>
      <c r="K83" s="230">
        <f>IF(Spielplan!$O8="","",Spielplan!$O8)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 : 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142</v>
      </c>
    </row>
    <row r="84" spans="2:35" s="137" customFormat="1" x14ac:dyDescent="0.2">
      <c r="B84" s="138" t="s">
        <v>5</v>
      </c>
      <c r="C84" s="231" t="str">
        <f>Spielplan!$C54</f>
        <v>Team F4</v>
      </c>
      <c r="D84" s="232">
        <f>Spielplan!$D54</f>
        <v>0</v>
      </c>
      <c r="E84" s="233">
        <f>Spielplan!$E54</f>
        <v>0</v>
      </c>
      <c r="G84" s="139" t="s">
        <v>5</v>
      </c>
      <c r="H84" s="234" t="str">
        <f>Spielplan!$J9</f>
        <v>Team D1</v>
      </c>
      <c r="I84" s="169" t="str">
        <f>Spielplan!$L9</f>
        <v>Team D6</v>
      </c>
      <c r="J84" s="138">
        <f>IF(Spielplan!$M9="","",Spielplan!$M9)</f>
        <v>3</v>
      </c>
      <c r="K84" s="230">
        <f>IF(Spielplan!$O9="","",Spielplan!$O9)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 : 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142</v>
      </c>
    </row>
    <row r="85" spans="2:35" s="137" customFormat="1" x14ac:dyDescent="0.2">
      <c r="B85" s="138" t="s">
        <v>6</v>
      </c>
      <c r="C85" s="231" t="str">
        <f>Spielplan!$C55</f>
        <v>Team F5</v>
      </c>
      <c r="D85" s="232">
        <f>Spielplan!$D55</f>
        <v>0</v>
      </c>
      <c r="E85" s="233">
        <f>Spielplan!$E55</f>
        <v>0</v>
      </c>
      <c r="G85" s="139" t="s">
        <v>6</v>
      </c>
      <c r="H85" s="234" t="str">
        <f>Spielplan!$J10</f>
        <v>Team E1</v>
      </c>
      <c r="I85" s="169" t="str">
        <f>Spielplan!$L10</f>
        <v>Team E6</v>
      </c>
      <c r="J85" s="138">
        <f>IF(Spielplan!$M10="","",Spielplan!$M10)</f>
        <v>3</v>
      </c>
      <c r="K85" s="230">
        <f>IF(Spielplan!$O10="","",Spielplan!$O10)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 : 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142</v>
      </c>
    </row>
    <row r="86" spans="2:35" s="137" customFormat="1" x14ac:dyDescent="0.2">
      <c r="B86" s="138" t="s">
        <v>7</v>
      </c>
      <c r="C86" s="231" t="str">
        <f>Spielplan!$C56</f>
        <v>Team F6</v>
      </c>
      <c r="D86" s="232">
        <f>Spielplan!$D56</f>
        <v>0</v>
      </c>
      <c r="E86" s="233">
        <f>Spielplan!$E56</f>
        <v>0</v>
      </c>
      <c r="G86" s="139" t="s">
        <v>7</v>
      </c>
      <c r="H86" s="234" t="str">
        <f>Spielplan!$J11</f>
        <v>Team F1</v>
      </c>
      <c r="I86" s="169" t="str">
        <f>Spielplan!$L11</f>
        <v>Team F6</v>
      </c>
      <c r="J86" s="138">
        <f>IF(Spielplan!$M11="","",Spielplan!$M11)</f>
        <v>5</v>
      </c>
      <c r="K86" s="230">
        <f>IF(Spielplan!$O11="","",Spielplan!$O11)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 : 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142</v>
      </c>
    </row>
    <row r="87" spans="2:35" s="137" customFormat="1" x14ac:dyDescent="0.2">
      <c r="B87" s="138" t="s">
        <v>10</v>
      </c>
      <c r="C87" s="231"/>
      <c r="D87" s="232"/>
      <c r="E87" s="233"/>
      <c r="G87" s="139" t="s">
        <v>10</v>
      </c>
      <c r="H87" s="234" t="str">
        <f>Spielplan!$J12</f>
        <v>Beinbruch SC</v>
      </c>
      <c r="I87" s="169" t="str">
        <f>Spielplan!$L12</f>
        <v>Eintracht Frankfurt</v>
      </c>
      <c r="J87" s="138">
        <f>IF(Spielplan!$M12="","",Spielplan!$M12)</f>
        <v>6</v>
      </c>
      <c r="K87" s="230">
        <f>IF(Spielplan!$O12="","",Spielplan!$O12)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 : 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142</v>
      </c>
    </row>
    <row r="88" spans="2:35" s="137" customFormat="1" x14ac:dyDescent="0.2">
      <c r="B88" s="138" t="s">
        <v>11</v>
      </c>
      <c r="C88" s="231"/>
      <c r="D88" s="232"/>
      <c r="E88" s="233"/>
      <c r="G88" s="139" t="s">
        <v>11</v>
      </c>
      <c r="H88" s="234" t="str">
        <f>Spielplan!$J13</f>
        <v>SC Waldbach</v>
      </c>
      <c r="I88" s="169" t="str">
        <f>Spielplan!$L13</f>
        <v>Manchester City</v>
      </c>
      <c r="J88" s="138">
        <f>IF(Spielplan!$M13="","",Spielplan!$M13)</f>
        <v>5</v>
      </c>
      <c r="K88" s="230">
        <f>IF(Spielplan!$O13="","",Spielplan!$O13)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 : 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142</v>
      </c>
    </row>
    <row r="89" spans="2:35" s="137" customFormat="1" ht="12.75" thickBot="1" x14ac:dyDescent="0.25">
      <c r="B89" s="138" t="s">
        <v>12</v>
      </c>
      <c r="C89" s="235"/>
      <c r="D89" s="236"/>
      <c r="E89" s="237"/>
      <c r="G89" s="139" t="s">
        <v>12</v>
      </c>
      <c r="H89" s="234" t="str">
        <f>Spielplan!$J14</f>
        <v>FV Lübeck</v>
      </c>
      <c r="I89" s="169" t="str">
        <f>Spielplan!$L14</f>
        <v>SSV Wildeck</v>
      </c>
      <c r="J89" s="138">
        <f>IF(Spielplan!$M14="","",Spielplan!$M14)</f>
        <v>4</v>
      </c>
      <c r="K89" s="230">
        <f>IF(Spielplan!$O14="","",Spielplan!$O14)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 : 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142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4" t="str">
        <f>Spielplan!$J15</f>
        <v>Team D5</v>
      </c>
      <c r="I90" s="169" t="str">
        <f>Spielplan!$L15</f>
        <v>Team D2</v>
      </c>
      <c r="J90" s="138">
        <f>IF(Spielplan!$M15="","",Spielplan!$M15)</f>
        <v>3</v>
      </c>
      <c r="K90" s="230">
        <f>IF(Spielplan!$O15="","",Spielplan!$O15)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 : 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142</v>
      </c>
    </row>
    <row r="91" spans="2:35" s="137" customFormat="1" x14ac:dyDescent="0.2">
      <c r="B91" s="169"/>
      <c r="C91" s="169"/>
      <c r="D91" s="169"/>
      <c r="G91" s="139" t="s">
        <v>14</v>
      </c>
      <c r="H91" s="234" t="str">
        <f>Spielplan!$J16</f>
        <v>Team E5</v>
      </c>
      <c r="I91" s="169" t="str">
        <f>Spielplan!$L16</f>
        <v>Team E2</v>
      </c>
      <c r="J91" s="138">
        <f>IF(Spielplan!$M16="","",Spielplan!$M16)</f>
        <v>5</v>
      </c>
      <c r="K91" s="230">
        <f>IF(Spielplan!$O16="","",Spielplan!$O16)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 : 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142</v>
      </c>
    </row>
    <row r="92" spans="2:35" s="137" customFormat="1" x14ac:dyDescent="0.2">
      <c r="B92" s="169"/>
      <c r="C92" s="169"/>
      <c r="D92" s="169"/>
      <c r="G92" s="139" t="s">
        <v>15</v>
      </c>
      <c r="H92" s="234" t="str">
        <f>Spielplan!$J17</f>
        <v>Team F5</v>
      </c>
      <c r="I92" s="169" t="str">
        <f>Spielplan!$L17</f>
        <v>Team F2</v>
      </c>
      <c r="J92" s="138">
        <f>IF(Spielplan!$M17="","",Spielplan!$M17)</f>
        <v>0</v>
      </c>
      <c r="K92" s="230">
        <f>IF(Spielplan!$O17="","",Spielplan!$O17)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 : 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142</v>
      </c>
    </row>
    <row r="93" spans="2:35" s="137" customFormat="1" x14ac:dyDescent="0.2">
      <c r="B93" s="169"/>
      <c r="C93" s="169"/>
      <c r="D93" s="169"/>
      <c r="G93" s="139" t="s">
        <v>16</v>
      </c>
      <c r="H93" s="234" t="str">
        <f>Spielplan!$J18</f>
        <v>FC Barcelona</v>
      </c>
      <c r="I93" s="169" t="str">
        <f>Spielplan!$L18</f>
        <v>Maibach 1822 eV</v>
      </c>
      <c r="J93" s="138">
        <f>IF(Spielplan!$M18="","",Spielplan!$M18)</f>
        <v>1</v>
      </c>
      <c r="K93" s="230">
        <f>IF(Spielplan!$O18="","",Spielplan!$O18)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 : 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142</v>
      </c>
    </row>
    <row r="94" spans="2:35" s="137" customFormat="1" x14ac:dyDescent="0.2">
      <c r="B94" s="169"/>
      <c r="C94" s="169"/>
      <c r="D94" s="169"/>
      <c r="G94" s="139" t="s">
        <v>17</v>
      </c>
      <c r="H94" s="234" t="str">
        <f>Spielplan!$J19</f>
        <v>Arsenal London</v>
      </c>
      <c r="I94" s="169" t="str">
        <f>Spielplan!$L19</f>
        <v>FC Grönlingen</v>
      </c>
      <c r="J94" s="138">
        <f>IF(Spielplan!$M19="","",Spielplan!$M19)</f>
        <v>2</v>
      </c>
      <c r="K94" s="230">
        <f>IF(Spielplan!$O19="","",Spielplan!$O19)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 : 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142</v>
      </c>
    </row>
    <row r="95" spans="2:35" s="137" customFormat="1" x14ac:dyDescent="0.2">
      <c r="G95" s="139" t="s">
        <v>18</v>
      </c>
      <c r="H95" s="234" t="str">
        <f>Spielplan!$J20</f>
        <v>Borussia Dortmund</v>
      </c>
      <c r="I95" s="169" t="str">
        <f>Spielplan!$L20</f>
        <v>HSV</v>
      </c>
      <c r="J95" s="138">
        <f>IF(Spielplan!$M20="","",Spielplan!$M20)</f>
        <v>4</v>
      </c>
      <c r="K95" s="230">
        <f>IF(Spielplan!$O20="","",Spielplan!$O20)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 : 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142</v>
      </c>
    </row>
    <row r="96" spans="2:35" s="137" customFormat="1" x14ac:dyDescent="0.2">
      <c r="G96" s="139" t="s">
        <v>19</v>
      </c>
      <c r="H96" s="234" t="str">
        <f>Spielplan!$J21</f>
        <v>Team D3</v>
      </c>
      <c r="I96" s="169" t="str">
        <f>Spielplan!$L21</f>
        <v>Team D4</v>
      </c>
      <c r="J96" s="138">
        <f>IF(Spielplan!$M21="","",Spielplan!$M21)</f>
        <v>0</v>
      </c>
      <c r="K96" s="230">
        <f>IF(Spielplan!$O21="","",Spielplan!$O21)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 : 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142</v>
      </c>
    </row>
    <row r="97" spans="2:35" s="137" customFormat="1" x14ac:dyDescent="0.2">
      <c r="G97" s="139" t="s">
        <v>20</v>
      </c>
      <c r="H97" s="234" t="str">
        <f>Spielplan!$J22</f>
        <v>Team E3</v>
      </c>
      <c r="I97" s="169" t="str">
        <f>Spielplan!$L22</f>
        <v>Team E4</v>
      </c>
      <c r="J97" s="138">
        <f>IF(Spielplan!$M22="","",Spielplan!$M22)</f>
        <v>2</v>
      </c>
      <c r="K97" s="230">
        <f>IF(Spielplan!$O22="","",Spielplan!$O22)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 : 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142</v>
      </c>
    </row>
    <row r="98" spans="2:35" s="137" customFormat="1" x14ac:dyDescent="0.2">
      <c r="G98" s="139" t="s">
        <v>21</v>
      </c>
      <c r="H98" s="234" t="str">
        <f>Spielplan!$J23</f>
        <v>Team F3</v>
      </c>
      <c r="I98" s="169" t="str">
        <f>Spielplan!$L23</f>
        <v>Team F4</v>
      </c>
      <c r="J98" s="138">
        <f>IF(Spielplan!$M23="","",Spielplan!$M23)</f>
        <v>3</v>
      </c>
      <c r="K98" s="230">
        <f>IF(Spielplan!$O23="","",Spielplan!$O23)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 : 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142</v>
      </c>
    </row>
    <row r="99" spans="2:35" s="137" customFormat="1" x14ac:dyDescent="0.2">
      <c r="G99" s="139" t="s">
        <v>22</v>
      </c>
      <c r="H99" s="234" t="str">
        <f>Spielplan!$J24</f>
        <v>Beinbruch SC</v>
      </c>
      <c r="I99" s="169" t="str">
        <f>Spielplan!$L24</f>
        <v>1. FC Riedwald</v>
      </c>
      <c r="J99" s="138">
        <f>IF(Spielplan!$M24="","",Spielplan!$M24)</f>
        <v>3</v>
      </c>
      <c r="K99" s="230">
        <f>IF(Spielplan!$O24="","",Spielplan!$O24)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 : 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142</v>
      </c>
    </row>
    <row r="100" spans="2:35" s="137" customFormat="1" x14ac:dyDescent="0.2">
      <c r="G100" s="139" t="s">
        <v>23</v>
      </c>
      <c r="H100" s="234" t="str">
        <f>Spielplan!$J25</f>
        <v>SC Waldbach</v>
      </c>
      <c r="I100" s="169" t="str">
        <f>Spielplan!$L25</f>
        <v>SSV Wildbach</v>
      </c>
      <c r="J100" s="138">
        <f>IF(Spielplan!$M25="","",Spielplan!$M25)</f>
        <v>3</v>
      </c>
      <c r="K100" s="230">
        <f>IF(Spielplan!$O25="","",Spielplan!$O25)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 : 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142</v>
      </c>
    </row>
    <row r="101" spans="2:35" s="137" customFormat="1" x14ac:dyDescent="0.2">
      <c r="G101" s="139" t="s">
        <v>24</v>
      </c>
      <c r="H101" s="234" t="str">
        <f>Spielplan!$J26</f>
        <v>FV Lübeck</v>
      </c>
      <c r="I101" s="169" t="str">
        <f>Spielplan!$L26</f>
        <v>Kickers Offenbach</v>
      </c>
      <c r="J101" s="138">
        <f>IF(Spielplan!$M26="","",Spielplan!$M26)</f>
        <v>3</v>
      </c>
      <c r="K101" s="230">
        <f>IF(Spielplan!$O26="","",Spielplan!$O26)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 : 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142</v>
      </c>
    </row>
    <row r="102" spans="2:35" s="137" customFormat="1" x14ac:dyDescent="0.2">
      <c r="G102" s="139" t="s">
        <v>25</v>
      </c>
      <c r="H102" s="234" t="str">
        <f>Spielplan!$J27</f>
        <v>Team D5</v>
      </c>
      <c r="I102" s="169" t="str">
        <f>Spielplan!$L27</f>
        <v>Team D1</v>
      </c>
      <c r="J102" s="138">
        <f>IF(Spielplan!$M27="","",Spielplan!$M27)</f>
        <v>3</v>
      </c>
      <c r="K102" s="230">
        <f>IF(Spielplan!$O27="","",Spielplan!$O27)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 : 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142</v>
      </c>
    </row>
    <row r="103" spans="2:35" s="137" customFormat="1" x14ac:dyDescent="0.2">
      <c r="G103" s="139" t="s">
        <v>26</v>
      </c>
      <c r="H103" s="234" t="str">
        <f>Spielplan!$J28</f>
        <v>Team E5</v>
      </c>
      <c r="I103" s="169" t="str">
        <f>Spielplan!$L28</f>
        <v>Team E1</v>
      </c>
      <c r="J103" s="138">
        <f>IF(Spielplan!$M28="","",Spielplan!$M28)</f>
        <v>5</v>
      </c>
      <c r="K103" s="230">
        <f>IF(Spielplan!$O28="","",Spielplan!$O28)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 : 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142</v>
      </c>
    </row>
    <row r="104" spans="2:35" s="137" customFormat="1" x14ac:dyDescent="0.2">
      <c r="G104" s="139" t="s">
        <v>27</v>
      </c>
      <c r="H104" s="234" t="str">
        <f>Spielplan!$J29</f>
        <v>Team F5</v>
      </c>
      <c r="I104" s="169" t="str">
        <f>Spielplan!$L29</f>
        <v>Team F1</v>
      </c>
      <c r="J104" s="138">
        <f>IF(Spielplan!$M29="","",Spielplan!$M29)</f>
        <v>6</v>
      </c>
      <c r="K104" s="230">
        <f>IF(Spielplan!$O29="","",Spielplan!$O29)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 : 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142</v>
      </c>
    </row>
    <row r="105" spans="2:35" s="137" customFormat="1" x14ac:dyDescent="0.2">
      <c r="B105" s="169"/>
      <c r="C105" s="169"/>
      <c r="D105" s="169"/>
      <c r="G105" s="139" t="s">
        <v>28</v>
      </c>
      <c r="H105" s="234" t="str">
        <f>Spielplan!$J30</f>
        <v>Maibach 1822 eV</v>
      </c>
      <c r="I105" s="169" t="str">
        <f>Spielplan!$L30</f>
        <v>FV Zahnschmerzen</v>
      </c>
      <c r="J105" s="138">
        <f>IF(Spielplan!$M30="","",Spielplan!$M30)</f>
        <v>5</v>
      </c>
      <c r="K105" s="230">
        <f>IF(Spielplan!$O30="","",Spielplan!$O30)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 : 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142</v>
      </c>
    </row>
    <row r="106" spans="2:35" s="137" customFormat="1" x14ac:dyDescent="0.2">
      <c r="B106" s="169"/>
      <c r="C106" s="169"/>
      <c r="D106" s="169"/>
      <c r="G106" s="139" t="s">
        <v>29</v>
      </c>
      <c r="H106" s="234" t="str">
        <f>Spielplan!$J31</f>
        <v>FC Grönlingen</v>
      </c>
      <c r="I106" s="169" t="str">
        <f>Spielplan!$L31</f>
        <v>Lok Leipzig</v>
      </c>
      <c r="J106" s="138">
        <f>IF(Spielplan!$M31="","",Spielplan!$M31)</f>
        <v>4</v>
      </c>
      <c r="K106" s="230">
        <f>IF(Spielplan!$O31="","",Spielplan!$O31)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 : 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142</v>
      </c>
    </row>
    <row r="107" spans="2:35" s="137" customFormat="1" x14ac:dyDescent="0.2">
      <c r="B107" s="169"/>
      <c r="C107" s="169"/>
      <c r="D107" s="169"/>
      <c r="G107" s="139" t="s">
        <v>30</v>
      </c>
      <c r="H107" s="234" t="str">
        <f>Spielplan!$J32</f>
        <v>HSV</v>
      </c>
      <c r="I107" s="169" t="str">
        <f>Spielplan!$L32</f>
        <v>FC Brügge</v>
      </c>
      <c r="J107" s="138">
        <f>IF(Spielplan!$M32="","",Spielplan!$M32)</f>
        <v>3</v>
      </c>
      <c r="K107" s="230">
        <f>IF(Spielplan!$O32="","",Spielplan!$O32)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 : 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142</v>
      </c>
    </row>
    <row r="108" spans="2:35" s="137" customFormat="1" x14ac:dyDescent="0.2">
      <c r="B108" s="169"/>
      <c r="C108" s="169"/>
      <c r="D108" s="169"/>
      <c r="G108" s="139" t="s">
        <v>31</v>
      </c>
      <c r="H108" s="234" t="str">
        <f>Spielplan!$J33</f>
        <v>Team D4</v>
      </c>
      <c r="I108" s="169" t="str">
        <f>Spielplan!$L33</f>
        <v>Team D6</v>
      </c>
      <c r="J108" s="138">
        <f>IF(Spielplan!$M33="","",Spielplan!$M33)</f>
        <v>5</v>
      </c>
      <c r="K108" s="230">
        <f>IF(Spielplan!$O33="","",Spielplan!$O33)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 : 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142</v>
      </c>
    </row>
    <row r="109" spans="2:35" s="137" customFormat="1" x14ac:dyDescent="0.2">
      <c r="B109" s="169"/>
      <c r="C109" s="169"/>
      <c r="D109" s="169"/>
      <c r="G109" s="139" t="s">
        <v>32</v>
      </c>
      <c r="H109" s="234" t="str">
        <f>Spielplan!$J34</f>
        <v>Team E4</v>
      </c>
      <c r="I109" s="169" t="str">
        <f>Spielplan!$L34</f>
        <v>Team E6</v>
      </c>
      <c r="J109" s="138">
        <f>IF(Spielplan!$M34="","",Spielplan!$M34)</f>
        <v>0</v>
      </c>
      <c r="K109" s="230">
        <f>IF(Spielplan!$O34="","",Spielplan!$O34)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 : 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142</v>
      </c>
    </row>
    <row r="110" spans="2:35" s="137" customFormat="1" x14ac:dyDescent="0.2">
      <c r="B110" s="169"/>
      <c r="C110" s="169"/>
      <c r="D110" s="169"/>
      <c r="G110" s="139" t="s">
        <v>33</v>
      </c>
      <c r="H110" s="234" t="str">
        <f>Spielplan!$J35</f>
        <v>Team F4</v>
      </c>
      <c r="I110" s="169" t="str">
        <f>Spielplan!$L35</f>
        <v>Team F6</v>
      </c>
      <c r="J110" s="138">
        <f>IF(Spielplan!$M35="","",Spielplan!$M35)</f>
        <v>1</v>
      </c>
      <c r="K110" s="230">
        <f>IF(Spielplan!$O35="","",Spielplan!$O35)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 : 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142</v>
      </c>
    </row>
    <row r="111" spans="2:35" s="137" customFormat="1" x14ac:dyDescent="0.2">
      <c r="B111" s="169"/>
      <c r="C111" s="169"/>
      <c r="D111" s="169"/>
      <c r="G111" s="139" t="s">
        <v>34</v>
      </c>
      <c r="H111" s="234" t="str">
        <f>Spielplan!$J36</f>
        <v>Eintracht Frankfurt</v>
      </c>
      <c r="I111" s="169" t="str">
        <f>Spielplan!$L36</f>
        <v>FC Barcelona</v>
      </c>
      <c r="J111" s="138">
        <f>IF(Spielplan!$M36="","",Spielplan!$M36)</f>
        <v>2</v>
      </c>
      <c r="K111" s="230">
        <f>IF(Spielplan!$O36="","",Spielplan!$O36)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 : 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142</v>
      </c>
    </row>
    <row r="112" spans="2:35" s="137" customFormat="1" x14ac:dyDescent="0.2">
      <c r="B112" s="169"/>
      <c r="C112" s="169"/>
      <c r="D112" s="169"/>
      <c r="G112" s="139" t="s">
        <v>35</v>
      </c>
      <c r="H112" s="234" t="str">
        <f>Spielplan!$J37</f>
        <v>Manchester City</v>
      </c>
      <c r="I112" s="169" t="str">
        <f>Spielplan!$L37</f>
        <v>Arsenal London</v>
      </c>
      <c r="J112" s="138">
        <f>IF(Spielplan!$M37="","",Spielplan!$M37)</f>
        <v>4</v>
      </c>
      <c r="K112" s="230">
        <f>IF(Spielplan!$O37="","",Spielplan!$O37)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 : 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142</v>
      </c>
    </row>
    <row r="113" spans="2:35" s="137" customFormat="1" x14ac:dyDescent="0.2">
      <c r="B113" s="169"/>
      <c r="C113" s="169"/>
      <c r="D113" s="169"/>
      <c r="G113" s="139" t="s">
        <v>36</v>
      </c>
      <c r="H113" s="234" t="str">
        <f>Spielplan!$J38</f>
        <v>SSV Wildeck</v>
      </c>
      <c r="I113" s="169" t="str">
        <f>Spielplan!$L38</f>
        <v>Borussia Dortmund</v>
      </c>
      <c r="J113" s="138">
        <f>IF(Spielplan!$M38="","",Spielplan!$M38)</f>
        <v>0</v>
      </c>
      <c r="K113" s="230">
        <f>IF(Spielplan!$O38="","",Spielplan!$O38)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 : 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142</v>
      </c>
    </row>
    <row r="114" spans="2:35" s="137" customFormat="1" x14ac:dyDescent="0.2">
      <c r="B114" s="169"/>
      <c r="C114" s="169"/>
      <c r="D114" s="169"/>
      <c r="G114" s="139" t="s">
        <v>37</v>
      </c>
      <c r="H114" s="234" t="str">
        <f>Spielplan!$J39</f>
        <v>Team D2</v>
      </c>
      <c r="I114" s="169" t="str">
        <f>Spielplan!$L39</f>
        <v>Team D3</v>
      </c>
      <c r="J114" s="138">
        <f>IF(Spielplan!$M39="","",Spielplan!$M39)</f>
        <v>2</v>
      </c>
      <c r="K114" s="230">
        <f>IF(Spielplan!$O39="","",Spielplan!$O39)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 : 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142</v>
      </c>
    </row>
    <row r="115" spans="2:35" s="137" customFormat="1" x14ac:dyDescent="0.2">
      <c r="B115" s="169"/>
      <c r="C115" s="169"/>
      <c r="D115" s="169"/>
      <c r="G115" s="139" t="s">
        <v>38</v>
      </c>
      <c r="H115" s="234" t="str">
        <f>Spielplan!$J40</f>
        <v>Team E2</v>
      </c>
      <c r="I115" s="169" t="str">
        <f>Spielplan!$L40</f>
        <v>Team E3</v>
      </c>
      <c r="J115" s="138">
        <f>IF(Spielplan!$M40="","",Spielplan!$M40)</f>
        <v>3</v>
      </c>
      <c r="K115" s="230">
        <f>IF(Spielplan!$O40="","",Spielplan!$O40)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 : 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142</v>
      </c>
    </row>
    <row r="116" spans="2:35" s="137" customFormat="1" x14ac:dyDescent="0.2">
      <c r="B116" s="169"/>
      <c r="C116" s="169"/>
      <c r="D116" s="169"/>
      <c r="G116" s="139" t="s">
        <v>39</v>
      </c>
      <c r="H116" s="234" t="str">
        <f>Spielplan!$J41</f>
        <v>Team F2</v>
      </c>
      <c r="I116" s="169" t="str">
        <f>Spielplan!$L41</f>
        <v>Team F3</v>
      </c>
      <c r="J116" s="138">
        <f>IF(Spielplan!$M41="","",Spielplan!$M41)</f>
        <v>0</v>
      </c>
      <c r="K116" s="230">
        <f>IF(Spielplan!$O41="","",Spielplan!$O41)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 : 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142</v>
      </c>
    </row>
    <row r="117" spans="2:35" s="137" customFormat="1" x14ac:dyDescent="0.2">
      <c r="B117" s="169"/>
      <c r="C117" s="169"/>
      <c r="D117" s="169"/>
      <c r="G117" s="139" t="s">
        <v>40</v>
      </c>
      <c r="H117" s="234" t="str">
        <f>Spielplan!$J42</f>
        <v>1. FC Riedwald</v>
      </c>
      <c r="I117" s="169" t="str">
        <f>Spielplan!$L42</f>
        <v>Maibach 1822 eV</v>
      </c>
      <c r="J117" s="138">
        <f>IF(Spielplan!$M42="","",Spielplan!$M42)</f>
        <v>3</v>
      </c>
      <c r="K117" s="230">
        <f>IF(Spielplan!$O42="","",Spielplan!$O42)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 : 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142</v>
      </c>
    </row>
    <row r="118" spans="2:35" s="137" customFormat="1" x14ac:dyDescent="0.2">
      <c r="B118" s="169"/>
      <c r="C118" s="169"/>
      <c r="D118" s="169"/>
      <c r="G118" s="139" t="s">
        <v>41</v>
      </c>
      <c r="H118" s="234" t="str">
        <f>Spielplan!$J43</f>
        <v>SSV Wildbach</v>
      </c>
      <c r="I118" s="169" t="str">
        <f>Spielplan!$L43</f>
        <v>FC Grönlingen</v>
      </c>
      <c r="J118" s="138">
        <f>IF(Spielplan!$M43="","",Spielplan!$M43)</f>
        <v>3</v>
      </c>
      <c r="K118" s="230">
        <f>IF(Spielplan!$O43="","",Spielplan!$O43)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 : 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142</v>
      </c>
    </row>
    <row r="119" spans="2:35" s="137" customFormat="1" x14ac:dyDescent="0.2">
      <c r="B119" s="169"/>
      <c r="C119" s="169"/>
      <c r="D119" s="169"/>
      <c r="G119" s="139" t="s">
        <v>42</v>
      </c>
      <c r="H119" s="234" t="str">
        <f>Spielplan!$J44</f>
        <v>Kickers Offenbach</v>
      </c>
      <c r="I119" s="169" t="str">
        <f>Spielplan!$L44</f>
        <v>HSV</v>
      </c>
      <c r="J119" s="138">
        <f>IF(Spielplan!$M44="","",Spielplan!$M44)</f>
        <v>3</v>
      </c>
      <c r="K119" s="230">
        <f>IF(Spielplan!$O44="","",Spielplan!$O44)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 : 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142</v>
      </c>
    </row>
    <row r="120" spans="2:35" s="137" customFormat="1" x14ac:dyDescent="0.2">
      <c r="B120" s="169"/>
      <c r="C120" s="169"/>
      <c r="D120" s="169"/>
      <c r="G120" s="139" t="s">
        <v>43</v>
      </c>
      <c r="H120" s="234" t="str">
        <f>Spielplan!$J45</f>
        <v>Team D1</v>
      </c>
      <c r="I120" s="169" t="str">
        <f>Spielplan!$L45</f>
        <v>Team D4</v>
      </c>
      <c r="J120" s="138">
        <f>IF(Spielplan!$M45="","",Spielplan!$M45)</f>
        <v>3</v>
      </c>
      <c r="K120" s="230">
        <f>IF(Spielplan!$O45="","",Spielplan!$O45)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 : 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142</v>
      </c>
    </row>
    <row r="121" spans="2:35" s="137" customFormat="1" x14ac:dyDescent="0.2">
      <c r="B121" s="169"/>
      <c r="C121" s="169"/>
      <c r="D121" s="169"/>
      <c r="G121" s="139" t="s">
        <v>44</v>
      </c>
      <c r="H121" s="234" t="str">
        <f>Spielplan!$J46</f>
        <v>Team E1</v>
      </c>
      <c r="I121" s="169" t="str">
        <f>Spielplan!$L46</f>
        <v>Team E4</v>
      </c>
      <c r="J121" s="138">
        <f>IF(Spielplan!$M46="","",Spielplan!$M46)</f>
        <v>3</v>
      </c>
      <c r="K121" s="230">
        <f>IF(Spielplan!$O46="","",Spielplan!$O46)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 : 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142</v>
      </c>
    </row>
    <row r="122" spans="2:35" s="137" customFormat="1" x14ac:dyDescent="0.2">
      <c r="B122" s="169"/>
      <c r="C122" s="169"/>
      <c r="D122" s="169"/>
      <c r="G122" s="139" t="s">
        <v>45</v>
      </c>
      <c r="H122" s="234" t="str">
        <f>Spielplan!$J47</f>
        <v>Team F1</v>
      </c>
      <c r="I122" s="169" t="str">
        <f>Spielplan!$L47</f>
        <v>Team F4</v>
      </c>
      <c r="J122" s="138">
        <f>IF(Spielplan!$M47="","",Spielplan!$M47)</f>
        <v>5</v>
      </c>
      <c r="K122" s="230">
        <f>IF(Spielplan!$O47="","",Spielplan!$O47)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 : 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142</v>
      </c>
    </row>
    <row r="123" spans="2:35" s="137" customFormat="1" x14ac:dyDescent="0.2">
      <c r="B123" s="169"/>
      <c r="C123" s="169"/>
      <c r="D123" s="169"/>
      <c r="G123" s="139" t="s">
        <v>46</v>
      </c>
      <c r="H123" s="234" t="str">
        <f>Spielplan!$J48</f>
        <v>FC Barcelona</v>
      </c>
      <c r="I123" s="169" t="str">
        <f>Spielplan!$L48</f>
        <v>Beinbruch SC</v>
      </c>
      <c r="J123" s="138">
        <f>IF(Spielplan!$M48="","",Spielplan!$M48)</f>
        <v>6</v>
      </c>
      <c r="K123" s="230">
        <f>IF(Spielplan!$O48="","",Spielplan!$O48)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 : 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142</v>
      </c>
    </row>
    <row r="124" spans="2:35" s="137" customFormat="1" x14ac:dyDescent="0.2">
      <c r="B124" s="169"/>
      <c r="C124" s="169"/>
      <c r="D124" s="169"/>
      <c r="G124" s="139" t="s">
        <v>47</v>
      </c>
      <c r="H124" s="234" t="str">
        <f>Spielplan!$J49</f>
        <v>Arsenal London</v>
      </c>
      <c r="I124" s="169" t="str">
        <f>Spielplan!$L49</f>
        <v>SC Waldbach</v>
      </c>
      <c r="J124" s="138">
        <f>IF(Spielplan!$M49="","",Spielplan!$M49)</f>
        <v>5</v>
      </c>
      <c r="K124" s="230">
        <f>IF(Spielplan!$O49="","",Spielplan!$O49)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 : 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142</v>
      </c>
    </row>
    <row r="125" spans="2:35" s="137" customFormat="1" x14ac:dyDescent="0.2">
      <c r="B125" s="169"/>
      <c r="C125" s="169"/>
      <c r="D125" s="169"/>
      <c r="G125" s="139" t="s">
        <v>48</v>
      </c>
      <c r="H125" s="234" t="str">
        <f>Spielplan!$J50</f>
        <v>Borussia Dortmund</v>
      </c>
      <c r="I125" s="169" t="str">
        <f>Spielplan!$L50</f>
        <v>FV Lübeck</v>
      </c>
      <c r="J125" s="138">
        <f>IF(Spielplan!$M50="","",Spielplan!$M50)</f>
        <v>4</v>
      </c>
      <c r="K125" s="230">
        <f>IF(Spielplan!$O50="","",Spielplan!$O50)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 : 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142</v>
      </c>
    </row>
    <row r="126" spans="2:35" s="137" customFormat="1" x14ac:dyDescent="0.2">
      <c r="B126" s="169"/>
      <c r="C126" s="169"/>
      <c r="D126" s="169"/>
      <c r="G126" s="139" t="s">
        <v>49</v>
      </c>
      <c r="H126" s="234" t="str">
        <f>Spielplan!$J51</f>
        <v>Team D3</v>
      </c>
      <c r="I126" s="169" t="str">
        <f>Spielplan!$L51</f>
        <v>Team D5</v>
      </c>
      <c r="J126" s="138">
        <f>IF(Spielplan!$M51="","",Spielplan!$M51)</f>
        <v>3</v>
      </c>
      <c r="K126" s="230">
        <f>IF(Spielplan!$O51="","",Spielplan!$O51)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 : 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142</v>
      </c>
    </row>
    <row r="127" spans="2:35" s="137" customFormat="1" x14ac:dyDescent="0.2">
      <c r="B127" s="169"/>
      <c r="C127" s="169"/>
      <c r="D127" s="169"/>
      <c r="G127" s="139" t="s">
        <v>50</v>
      </c>
      <c r="H127" s="234" t="str">
        <f>Spielplan!$J52</f>
        <v>Team E3</v>
      </c>
      <c r="I127" s="169" t="str">
        <f>Spielplan!$L52</f>
        <v>Team E5</v>
      </c>
      <c r="J127" s="138">
        <f>IF(Spielplan!$M52="","",Spielplan!$M52)</f>
        <v>5</v>
      </c>
      <c r="K127" s="230">
        <f>IF(Spielplan!$O52="","",Spielplan!$O52)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 : 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142</v>
      </c>
    </row>
    <row r="128" spans="2:35" s="137" customFormat="1" x14ac:dyDescent="0.2">
      <c r="B128" s="169"/>
      <c r="C128" s="169"/>
      <c r="D128" s="169"/>
      <c r="G128" s="139" t="s">
        <v>51</v>
      </c>
      <c r="H128" s="234" t="str">
        <f>Spielplan!$J53</f>
        <v>Team F3</v>
      </c>
      <c r="I128" s="169" t="str">
        <f>Spielplan!$L53</f>
        <v>Team F5</v>
      </c>
      <c r="J128" s="138">
        <f>IF(Spielplan!$M53="","",Spielplan!$M53)</f>
        <v>0</v>
      </c>
      <c r="K128" s="230">
        <f>IF(Spielplan!$O53="","",Spielplan!$O53)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 : 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142</v>
      </c>
    </row>
    <row r="129" spans="2:35" s="137" customFormat="1" x14ac:dyDescent="0.2">
      <c r="B129" s="169"/>
      <c r="C129" s="169"/>
      <c r="D129" s="169"/>
      <c r="G129" s="139" t="s">
        <v>52</v>
      </c>
      <c r="H129" s="234" t="str">
        <f>Spielplan!$J54</f>
        <v>FV Zahnschmerzen</v>
      </c>
      <c r="I129" s="169" t="str">
        <f>Spielplan!$L54</f>
        <v>Eintracht Frankfurt</v>
      </c>
      <c r="J129" s="138">
        <f>IF(Spielplan!$M54="","",Spielplan!$M54)</f>
        <v>1</v>
      </c>
      <c r="K129" s="230">
        <f>IF(Spielplan!$O54="","",Spielplan!$O54)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 : 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142</v>
      </c>
    </row>
    <row r="130" spans="2:35" s="137" customFormat="1" x14ac:dyDescent="0.2">
      <c r="B130" s="169"/>
      <c r="C130" s="169"/>
      <c r="D130" s="169"/>
      <c r="G130" s="139" t="s">
        <v>53</v>
      </c>
      <c r="H130" s="234" t="str">
        <f>Spielplan!$J55</f>
        <v>Lok Leipzig</v>
      </c>
      <c r="I130" s="169" t="str">
        <f>Spielplan!$L55</f>
        <v>Manchester City</v>
      </c>
      <c r="J130" s="138">
        <f>IF(Spielplan!$M55="","",Spielplan!$M55)</f>
        <v>2</v>
      </c>
      <c r="K130" s="230">
        <f>IF(Spielplan!$O55="","",Spielplan!$O55)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 : 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142</v>
      </c>
    </row>
    <row r="131" spans="2:35" s="137" customFormat="1" x14ac:dyDescent="0.2">
      <c r="B131" s="169"/>
      <c r="C131" s="169"/>
      <c r="D131" s="169"/>
      <c r="G131" s="139" t="s">
        <v>54</v>
      </c>
      <c r="H131" s="234" t="str">
        <f>Spielplan!$J56</f>
        <v>FC Brügge</v>
      </c>
      <c r="I131" s="169" t="str">
        <f>Spielplan!$L56</f>
        <v>SSV Wildeck</v>
      </c>
      <c r="J131" s="138">
        <f>IF(Spielplan!$M56="","",Spielplan!$M56)</f>
        <v>4</v>
      </c>
      <c r="K131" s="230">
        <f>IF(Spielplan!$O56="","",Spielplan!$O56)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 : 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142</v>
      </c>
    </row>
    <row r="132" spans="2:35" s="137" customFormat="1" x14ac:dyDescent="0.2">
      <c r="B132" s="169"/>
      <c r="C132" s="169"/>
      <c r="D132" s="169"/>
      <c r="G132" s="139" t="s">
        <v>55</v>
      </c>
      <c r="H132" s="234" t="str">
        <f>Spielplan!$J57</f>
        <v>Team D6</v>
      </c>
      <c r="I132" s="169" t="str">
        <f>Spielplan!$L57</f>
        <v>Team D2</v>
      </c>
      <c r="J132" s="138">
        <f>IF(Spielplan!$M57="","",Spielplan!$M57)</f>
        <v>0</v>
      </c>
      <c r="K132" s="230">
        <f>IF(Spielplan!$O57="","",Spielplan!$O57)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 : 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142</v>
      </c>
    </row>
    <row r="133" spans="2:35" s="137" customFormat="1" x14ac:dyDescent="0.2">
      <c r="B133" s="169"/>
      <c r="C133" s="169"/>
      <c r="D133" s="169"/>
      <c r="G133" s="139" t="s">
        <v>56</v>
      </c>
      <c r="H133" s="234" t="str">
        <f>Spielplan!$J58</f>
        <v>Team E6</v>
      </c>
      <c r="I133" s="169" t="str">
        <f>Spielplan!$L58</f>
        <v>Team E2</v>
      </c>
      <c r="J133" s="138">
        <f>IF(Spielplan!$M58="","",Spielplan!$M58)</f>
        <v>2</v>
      </c>
      <c r="K133" s="230">
        <f>IF(Spielplan!$O58="","",Spielplan!$O58)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 : 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142</v>
      </c>
    </row>
    <row r="134" spans="2:35" s="137" customFormat="1" x14ac:dyDescent="0.2">
      <c r="B134" s="169"/>
      <c r="C134" s="169"/>
      <c r="D134" s="169"/>
      <c r="G134" s="139" t="s">
        <v>57</v>
      </c>
      <c r="H134" s="234" t="str">
        <f>Spielplan!$J59</f>
        <v>Team F6</v>
      </c>
      <c r="I134" s="169" t="str">
        <f>Spielplan!$L59</f>
        <v>Team F2</v>
      </c>
      <c r="J134" s="138">
        <f>IF(Spielplan!$M59="","",Spielplan!$M59)</f>
        <v>3</v>
      </c>
      <c r="K134" s="230">
        <f>IF(Spielplan!$O59="","",Spielplan!$O59)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 : 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142</v>
      </c>
    </row>
    <row r="135" spans="2:35" s="137" customFormat="1" x14ac:dyDescent="0.2">
      <c r="B135" s="169"/>
      <c r="C135" s="169"/>
      <c r="D135" s="169"/>
      <c r="G135" s="139" t="s">
        <v>58</v>
      </c>
      <c r="H135" s="234" t="str">
        <f>Spielplan!$J60</f>
        <v>FC Barcelona</v>
      </c>
      <c r="I135" s="169" t="str">
        <f>Spielplan!$L60</f>
        <v>1. FC Riedwald</v>
      </c>
      <c r="J135" s="138">
        <f>IF(Spielplan!$M60="","",Spielplan!$M60)</f>
        <v>3</v>
      </c>
      <c r="K135" s="230">
        <f>IF(Spielplan!$O60="","",Spielplan!$O60)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 : 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142</v>
      </c>
    </row>
    <row r="136" spans="2:35" s="137" customFormat="1" x14ac:dyDescent="0.2">
      <c r="B136" s="169"/>
      <c r="C136" s="169"/>
      <c r="D136" s="169"/>
      <c r="G136" s="139" t="s">
        <v>59</v>
      </c>
      <c r="H136" s="234" t="str">
        <f>Spielplan!$J61</f>
        <v>Arsenal London</v>
      </c>
      <c r="I136" s="169" t="str">
        <f>Spielplan!$L61</f>
        <v>SSV Wildbach</v>
      </c>
      <c r="J136" s="138">
        <f>IF(Spielplan!$M61="","",Spielplan!$M61)</f>
        <v>3</v>
      </c>
      <c r="K136" s="230">
        <f>IF(Spielplan!$O61="","",Spielplan!$O61)</f>
        <v>3</v>
      </c>
      <c r="L136" s="138"/>
      <c r="U136" s="211" t="s">
        <v>231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 : 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142</v>
      </c>
    </row>
    <row r="137" spans="2:35" x14ac:dyDescent="0.2">
      <c r="G137" s="139" t="s">
        <v>60</v>
      </c>
      <c r="H137" s="234" t="str">
        <f>Spielplan!$J62</f>
        <v>Borussia Dortmund</v>
      </c>
      <c r="I137" s="169" t="str">
        <f>Spielplan!$L62</f>
        <v>Kickers Offenbach</v>
      </c>
      <c r="J137" s="138">
        <f>IF(Spielplan!$M62="","",Spielplan!$M62)</f>
        <v>3</v>
      </c>
      <c r="K137" s="230">
        <f>IF(Spielplan!$O62="","",Spielplan!$O62)</f>
        <v>1</v>
      </c>
      <c r="U137" s="211" t="s">
        <v>232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 : 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142</v>
      </c>
    </row>
    <row r="138" spans="2:35" x14ac:dyDescent="0.2">
      <c r="G138" s="139" t="s">
        <v>61</v>
      </c>
      <c r="H138" s="234" t="str">
        <f>Spielplan!$J63</f>
        <v>Team D3</v>
      </c>
      <c r="I138" s="169" t="str">
        <f>Spielplan!$L63</f>
        <v>Team D1</v>
      </c>
      <c r="J138" s="138">
        <f>IF(Spielplan!$M63="","",Spielplan!$M63)</f>
        <v>3</v>
      </c>
      <c r="K138" s="230">
        <f>IF(Spielplan!$O63="","",Spielplan!$O63)</f>
        <v>3</v>
      </c>
      <c r="U138" s="211" t="s">
        <v>233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 : 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142</v>
      </c>
    </row>
    <row r="139" spans="2:35" x14ac:dyDescent="0.2">
      <c r="G139" s="139" t="s">
        <v>62</v>
      </c>
      <c r="H139" s="234" t="str">
        <f>Spielplan!$J64</f>
        <v>Team E3</v>
      </c>
      <c r="I139" s="169" t="str">
        <f>Spielplan!$L64</f>
        <v>Team E1</v>
      </c>
      <c r="J139" s="138">
        <f>IF(Spielplan!$M64="","",Spielplan!$M64)</f>
        <v>5</v>
      </c>
      <c r="K139" s="230">
        <f>IF(Spielplan!$O64="","",Spielplan!$O64)</f>
        <v>1</v>
      </c>
      <c r="U139" s="211" t="s">
        <v>234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 : 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142</v>
      </c>
    </row>
    <row r="140" spans="2:35" x14ac:dyDescent="0.2">
      <c r="G140" s="139" t="s">
        <v>63</v>
      </c>
      <c r="H140" s="234" t="str">
        <f>Spielplan!$J65</f>
        <v>Team F3</v>
      </c>
      <c r="I140" s="169" t="str">
        <f>Spielplan!$L65</f>
        <v>Team F1</v>
      </c>
      <c r="J140" s="138">
        <f>IF(Spielplan!$M65="","",Spielplan!$M65)</f>
        <v>6</v>
      </c>
      <c r="K140" s="230">
        <f>IF(Spielplan!$O65="","",Spielplan!$O65)</f>
        <v>1</v>
      </c>
      <c r="U140" s="211" t="s">
        <v>235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 : 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142</v>
      </c>
    </row>
    <row r="141" spans="2:35" x14ac:dyDescent="0.2">
      <c r="G141" s="139" t="s">
        <v>64</v>
      </c>
      <c r="H141" s="234" t="str">
        <f>Spielplan!$J66</f>
        <v>Eintracht Frankfurt</v>
      </c>
      <c r="I141" s="169" t="str">
        <f>Spielplan!$L66</f>
        <v>Maibach 1822 eV</v>
      </c>
      <c r="J141" s="138">
        <f>IF(Spielplan!$M66="","",Spielplan!$M66)</f>
        <v>5</v>
      </c>
      <c r="K141" s="230">
        <f>IF(Spielplan!$O66="","",Spielplan!$O66)</f>
        <v>2</v>
      </c>
      <c r="U141" s="211" t="s">
        <v>236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 : 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142</v>
      </c>
    </row>
    <row r="142" spans="2:35" x14ac:dyDescent="0.2">
      <c r="G142" s="139" t="s">
        <v>65</v>
      </c>
      <c r="H142" s="234" t="str">
        <f>Spielplan!$J67</f>
        <v>Manchester City</v>
      </c>
      <c r="I142" s="169" t="str">
        <f>Spielplan!$L67</f>
        <v>FC Grönlingen</v>
      </c>
      <c r="J142" s="138">
        <f>IF(Spielplan!$M67="","",Spielplan!$M67)</f>
        <v>4</v>
      </c>
      <c r="K142" s="230">
        <f>IF(Spielplan!$O67="","",Spielplan!$O67)</f>
        <v>2</v>
      </c>
      <c r="U142" s="211" t="s">
        <v>237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 : 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142</v>
      </c>
    </row>
    <row r="143" spans="2:35" x14ac:dyDescent="0.2">
      <c r="G143" s="139" t="s">
        <v>66</v>
      </c>
      <c r="H143" s="234" t="str">
        <f>Spielplan!$J68</f>
        <v>SSV Wildeck</v>
      </c>
      <c r="I143" s="169" t="str">
        <f>Spielplan!$L68</f>
        <v>HSV</v>
      </c>
      <c r="J143" s="138">
        <f>IF(Spielplan!$M68="","",Spielplan!$M68)</f>
        <v>3</v>
      </c>
      <c r="K143" s="230">
        <f>IF(Spielplan!$O68="","",Spielplan!$O68)</f>
        <v>0</v>
      </c>
      <c r="U143" s="211" t="s">
        <v>238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 : 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142</v>
      </c>
    </row>
    <row r="144" spans="2:35" x14ac:dyDescent="0.2">
      <c r="G144" s="139" t="s">
        <v>67</v>
      </c>
      <c r="H144" s="234" t="str">
        <f>Spielplan!$J69</f>
        <v>Team D2</v>
      </c>
      <c r="I144" s="169" t="str">
        <f>Spielplan!$L69</f>
        <v>Team D4</v>
      </c>
      <c r="J144" s="138">
        <f>IF(Spielplan!$M69="","",Spielplan!$M69)</f>
        <v>5</v>
      </c>
      <c r="K144" s="230">
        <f>IF(Spielplan!$O69="","",Spielplan!$O69)</f>
        <v>1</v>
      </c>
      <c r="U144" s="211" t="s">
        <v>239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 : 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142</v>
      </c>
    </row>
    <row r="145" spans="7:35" x14ac:dyDescent="0.2">
      <c r="G145" s="139" t="s">
        <v>68</v>
      </c>
      <c r="H145" s="234" t="str">
        <f>Spielplan!$J70</f>
        <v>Team E2</v>
      </c>
      <c r="I145" s="169" t="str">
        <f>Spielplan!$L70</f>
        <v>Team E4</v>
      </c>
      <c r="J145" s="138">
        <f>IF(Spielplan!$M70="","",Spielplan!$M70)</f>
        <v>0</v>
      </c>
      <c r="K145" s="230">
        <f>IF(Spielplan!$O70="","",Spielplan!$O70)</f>
        <v>3</v>
      </c>
      <c r="U145" s="211" t="s">
        <v>240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 : 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142</v>
      </c>
    </row>
    <row r="146" spans="7:35" x14ac:dyDescent="0.2">
      <c r="G146" s="139" t="s">
        <v>69</v>
      </c>
      <c r="H146" s="234" t="str">
        <f>Spielplan!$J71</f>
        <v>Team F2</v>
      </c>
      <c r="I146" s="169" t="str">
        <f>Spielplan!$L71</f>
        <v>Team F4</v>
      </c>
      <c r="J146" s="138">
        <f>IF(Spielplan!$M71="","",Spielplan!$M71)</f>
        <v>1</v>
      </c>
      <c r="K146" s="230">
        <f>IF(Spielplan!$O71="","",Spielplan!$O71)</f>
        <v>2</v>
      </c>
      <c r="U146" s="211" t="s">
        <v>241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 : 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142</v>
      </c>
    </row>
    <row r="147" spans="7:35" x14ac:dyDescent="0.2">
      <c r="G147" s="139" t="s">
        <v>70</v>
      </c>
      <c r="H147" s="234" t="str">
        <f>Spielplan!$J72</f>
        <v>Beinbruch SC</v>
      </c>
      <c r="I147" s="169" t="str">
        <f>Spielplan!$L72</f>
        <v>FV Zahnschmerzen</v>
      </c>
      <c r="J147" s="138">
        <f>IF(Spielplan!$M72="","",Spielplan!$M72)</f>
        <v>2</v>
      </c>
      <c r="K147" s="230">
        <f>IF(Spielplan!$O72="","",Spielplan!$O72)</f>
        <v>5</v>
      </c>
      <c r="U147" s="211" t="s">
        <v>242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 : 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142</v>
      </c>
    </row>
    <row r="148" spans="7:35" x14ac:dyDescent="0.2">
      <c r="G148" s="139" t="s">
        <v>71</v>
      </c>
      <c r="H148" s="234" t="str">
        <f>Spielplan!$J73</f>
        <v>SC Waldbach</v>
      </c>
      <c r="I148" s="169" t="str">
        <f>Spielplan!$L73</f>
        <v>Lok Leipzig</v>
      </c>
      <c r="J148" s="138">
        <f>IF(Spielplan!$M73="","",Spielplan!$M73)</f>
        <v>4</v>
      </c>
      <c r="K148" s="230">
        <f>IF(Spielplan!$O73="","",Spielplan!$O73)</f>
        <v>0</v>
      </c>
      <c r="U148" s="211" t="s">
        <v>243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 : 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142</v>
      </c>
    </row>
    <row r="149" spans="7:35" x14ac:dyDescent="0.2">
      <c r="G149" s="139" t="s">
        <v>72</v>
      </c>
      <c r="H149" s="234" t="str">
        <f>Spielplan!$J74</f>
        <v>FV Lübeck</v>
      </c>
      <c r="I149" s="169" t="str">
        <f>Spielplan!$L74</f>
        <v>FC Brügge</v>
      </c>
      <c r="J149" s="138">
        <f>IF(Spielplan!$M74="","",Spielplan!$M74)</f>
        <v>0</v>
      </c>
      <c r="K149" s="230">
        <f>IF(Spielplan!$O74="","",Spielplan!$O74)</f>
        <v>6</v>
      </c>
      <c r="U149" s="211" t="s">
        <v>244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 : 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142</v>
      </c>
    </row>
    <row r="150" spans="7:35" x14ac:dyDescent="0.2">
      <c r="G150" s="139" t="s">
        <v>73</v>
      </c>
      <c r="H150" s="234" t="str">
        <f>Spielplan!$J75</f>
        <v>Team D5</v>
      </c>
      <c r="I150" s="169" t="str">
        <f>Spielplan!$L75</f>
        <v>Team D6</v>
      </c>
      <c r="J150" s="138">
        <f>IF(Spielplan!$M75="","",Spielplan!$M75)</f>
        <v>2</v>
      </c>
      <c r="K150" s="230">
        <f>IF(Spielplan!$O75="","",Spielplan!$O75)</f>
        <v>2</v>
      </c>
      <c r="U150" s="211" t="s">
        <v>245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 : 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142</v>
      </c>
    </row>
    <row r="151" spans="7:35" x14ac:dyDescent="0.2">
      <c r="G151" s="139" t="s">
        <v>74</v>
      </c>
      <c r="H151" s="234" t="str">
        <f>Spielplan!$J76</f>
        <v>Team E5</v>
      </c>
      <c r="I151" s="169" t="str">
        <f>Spielplan!$L76</f>
        <v>Team E6</v>
      </c>
      <c r="J151" s="138">
        <f>IF(Spielplan!$M76="","",Spielplan!$M76)</f>
        <v>3</v>
      </c>
      <c r="K151" s="230">
        <f>IF(Spielplan!$O76="","",Spielplan!$O76)</f>
        <v>4</v>
      </c>
      <c r="U151" s="211" t="s">
        <v>246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 : 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142</v>
      </c>
    </row>
    <row r="152" spans="7:35" x14ac:dyDescent="0.2">
      <c r="G152" s="139" t="s">
        <v>75</v>
      </c>
      <c r="H152" s="234" t="str">
        <f>Spielplan!$J77</f>
        <v>Team F5</v>
      </c>
      <c r="I152" s="169" t="str">
        <f>Spielplan!$L77</f>
        <v>Team F6</v>
      </c>
      <c r="J152" s="138">
        <f>IF(Spielplan!$M77="","",Spielplan!$M77)</f>
        <v>0</v>
      </c>
      <c r="K152" s="230">
        <f>IF(Spielplan!$O77="","",Spielplan!$O77)</f>
        <v>0</v>
      </c>
      <c r="U152" s="211" t="s">
        <v>247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 : 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142</v>
      </c>
    </row>
    <row r="153" spans="7:35" x14ac:dyDescent="0.2">
      <c r="G153" s="139" t="s">
        <v>231</v>
      </c>
      <c r="H153" s="234" t="str">
        <f>Spielplan!$J78</f>
        <v>1. FC Riedwald</v>
      </c>
      <c r="I153" s="169" t="str">
        <f>Spielplan!$L78</f>
        <v>Eintracht Frankfurt</v>
      </c>
      <c r="J153" s="138">
        <f>IF(Spielplan!$M78="","",Spielplan!$M78)</f>
        <v>5</v>
      </c>
      <c r="K153" s="230">
        <f>IF(Spielplan!$O78="","",Spielplan!$O78)</f>
        <v>1</v>
      </c>
      <c r="U153" s="211" t="s">
        <v>248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 : 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142</v>
      </c>
    </row>
    <row r="154" spans="7:35" x14ac:dyDescent="0.2">
      <c r="G154" s="139" t="s">
        <v>232</v>
      </c>
      <c r="H154" s="234" t="str">
        <f>Spielplan!$J79</f>
        <v>SSV Wildbach</v>
      </c>
      <c r="I154" s="169" t="str">
        <f>Spielplan!$L79</f>
        <v>Manchester City</v>
      </c>
      <c r="J154" s="138">
        <f>IF(Spielplan!$M79="","",Spielplan!$M79)</f>
        <v>0</v>
      </c>
      <c r="K154" s="230">
        <f>IF(Spielplan!$O79="","",Spielplan!$O79)</f>
        <v>3</v>
      </c>
      <c r="U154" s="211" t="s">
        <v>249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142</v>
      </c>
    </row>
    <row r="155" spans="7:35" x14ac:dyDescent="0.2">
      <c r="G155" s="139" t="s">
        <v>233</v>
      </c>
      <c r="H155" s="234" t="str">
        <f>Spielplan!$J80</f>
        <v>Kickers Offenbach</v>
      </c>
      <c r="I155" s="169" t="str">
        <f>Spielplan!$L80</f>
        <v>SSV Wildeck</v>
      </c>
      <c r="J155" s="138">
        <f>IF(Spielplan!$M80="","",Spielplan!$M80)</f>
        <v>1</v>
      </c>
      <c r="K155" s="230">
        <f>IF(Spielplan!$O80="","",Spielplan!$O80)</f>
        <v>2</v>
      </c>
      <c r="U155" s="211" t="s">
        <v>250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142</v>
      </c>
    </row>
    <row r="156" spans="7:35" x14ac:dyDescent="0.2">
      <c r="G156" s="139" t="s">
        <v>234</v>
      </c>
      <c r="H156" s="234" t="str">
        <f>Spielplan!$J81</f>
        <v>Team D1</v>
      </c>
      <c r="I156" s="169" t="str">
        <f>Spielplan!$L81</f>
        <v>Team D2</v>
      </c>
      <c r="J156" s="138">
        <f>IF(Spielplan!$M81="","",Spielplan!$M81)</f>
        <v>2</v>
      </c>
      <c r="K156" s="230">
        <f>IF(Spielplan!$O81="","",Spielplan!$O81)</f>
        <v>5</v>
      </c>
      <c r="U156" s="211" t="s">
        <v>251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142</v>
      </c>
    </row>
    <row r="157" spans="7:35" x14ac:dyDescent="0.2">
      <c r="G157" s="139" t="s">
        <v>235</v>
      </c>
      <c r="H157" s="234" t="str">
        <f>Spielplan!$J82</f>
        <v>Team E1</v>
      </c>
      <c r="I157" s="169" t="str">
        <f>Spielplan!$L82</f>
        <v>Team E2</v>
      </c>
      <c r="J157" s="138">
        <f>IF(Spielplan!$M82="","",Spielplan!$M82)</f>
        <v>4</v>
      </c>
      <c r="K157" s="230">
        <f>IF(Spielplan!$O82="","",Spielplan!$O82)</f>
        <v>0</v>
      </c>
      <c r="U157" s="211" t="s">
        <v>252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142</v>
      </c>
    </row>
    <row r="158" spans="7:35" x14ac:dyDescent="0.2">
      <c r="G158" s="139" t="s">
        <v>236</v>
      </c>
      <c r="H158" s="234" t="str">
        <f>Spielplan!$J83</f>
        <v>Team F1</v>
      </c>
      <c r="I158" s="169" t="str">
        <f>Spielplan!$L83</f>
        <v>Team F2</v>
      </c>
      <c r="J158" s="138">
        <f>IF(Spielplan!$M83="","",Spielplan!$M83)</f>
        <v>0</v>
      </c>
      <c r="K158" s="230">
        <f>IF(Spielplan!$O83="","",Spielplan!$O83)</f>
        <v>6</v>
      </c>
      <c r="U158" s="211" t="s">
        <v>253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142</v>
      </c>
    </row>
    <row r="159" spans="7:35" x14ac:dyDescent="0.2">
      <c r="G159" s="139" t="s">
        <v>237</v>
      </c>
      <c r="H159" s="234" t="str">
        <f>Spielplan!$J84</f>
        <v>FV Zahnschmerzen</v>
      </c>
      <c r="I159" s="169" t="str">
        <f>Spielplan!$L84</f>
        <v>FC Barcelona</v>
      </c>
      <c r="J159" s="138">
        <f>IF(Spielplan!$M84="","",Spielplan!$M84)</f>
        <v>2</v>
      </c>
      <c r="K159" s="230">
        <f>IF(Spielplan!$O84="","",Spielplan!$O84)</f>
        <v>2</v>
      </c>
      <c r="U159" s="211" t="s">
        <v>254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142</v>
      </c>
    </row>
    <row r="160" spans="7:35" x14ac:dyDescent="0.2">
      <c r="G160" s="139" t="s">
        <v>238</v>
      </c>
      <c r="H160" s="234" t="str">
        <f>Spielplan!$J85</f>
        <v>Lok Leipzig</v>
      </c>
      <c r="I160" s="169" t="str">
        <f>Spielplan!$L85</f>
        <v>Arsenal London</v>
      </c>
      <c r="J160" s="138">
        <f>IF(Spielplan!$M85="","",Spielplan!$M85)</f>
        <v>3</v>
      </c>
      <c r="K160" s="230">
        <f>IF(Spielplan!$O85="","",Spielplan!$O85)</f>
        <v>4</v>
      </c>
      <c r="U160" s="211" t="s">
        <v>255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142</v>
      </c>
    </row>
    <row r="161" spans="7:35" x14ac:dyDescent="0.2">
      <c r="G161" s="139" t="s">
        <v>239</v>
      </c>
      <c r="H161" s="234" t="str">
        <f>Spielplan!$J86</f>
        <v>FC Brügge</v>
      </c>
      <c r="I161" s="169" t="str">
        <f>Spielplan!$L86</f>
        <v>Borussia Dortmund</v>
      </c>
      <c r="J161" s="138">
        <f>IF(Spielplan!$M86="","",Spielplan!$M86)</f>
        <v>0</v>
      </c>
      <c r="K161" s="230">
        <f>IF(Spielplan!$O86="","",Spielplan!$O86)</f>
        <v>0</v>
      </c>
      <c r="U161" s="211" t="s">
        <v>256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142</v>
      </c>
    </row>
    <row r="162" spans="7:35" x14ac:dyDescent="0.2">
      <c r="G162" s="139" t="s">
        <v>240</v>
      </c>
      <c r="H162" s="234" t="str">
        <f>Spielplan!$J87</f>
        <v>Team D6</v>
      </c>
      <c r="I162" s="169" t="str">
        <f>Spielplan!$L87</f>
        <v>Team D3</v>
      </c>
      <c r="J162" s="138">
        <f>IF(Spielplan!$M87="","",Spielplan!$M87)</f>
        <v>5</v>
      </c>
      <c r="K162" s="230">
        <f>IF(Spielplan!$O87="","",Spielplan!$O87)</f>
        <v>1</v>
      </c>
      <c r="U162" s="211" t="s">
        <v>257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142</v>
      </c>
    </row>
    <row r="163" spans="7:35" x14ac:dyDescent="0.2">
      <c r="G163" s="139" t="s">
        <v>241</v>
      </c>
      <c r="H163" s="234" t="str">
        <f>Spielplan!$J88</f>
        <v>Team E6</v>
      </c>
      <c r="I163" s="169" t="str">
        <f>Spielplan!$L88</f>
        <v>Team E3</v>
      </c>
      <c r="J163" s="138">
        <f>IF(Spielplan!$M88="","",Spielplan!$M88)</f>
        <v>0</v>
      </c>
      <c r="K163" s="230">
        <f>IF(Spielplan!$O88="","",Spielplan!$O88)</f>
        <v>3</v>
      </c>
      <c r="U163" s="211" t="s">
        <v>258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142</v>
      </c>
    </row>
    <row r="164" spans="7:35" x14ac:dyDescent="0.2">
      <c r="G164" s="139" t="s">
        <v>242</v>
      </c>
      <c r="H164" s="234" t="str">
        <f>Spielplan!$J89</f>
        <v>Team F6</v>
      </c>
      <c r="I164" s="169" t="str">
        <f>Spielplan!$L89</f>
        <v>Team F3</v>
      </c>
      <c r="J164" s="138">
        <f>IF(Spielplan!$M89="","",Spielplan!$M89)</f>
        <v>1</v>
      </c>
      <c r="K164" s="230">
        <f>IF(Spielplan!$O89="","",Spielplan!$O89)</f>
        <v>2</v>
      </c>
      <c r="U164" s="211" t="s">
        <v>259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142</v>
      </c>
    </row>
    <row r="165" spans="7:35" x14ac:dyDescent="0.2">
      <c r="G165" s="139" t="s">
        <v>243</v>
      </c>
      <c r="H165" s="234" t="str">
        <f>Spielplan!$J90</f>
        <v>Maibach 1822 eV</v>
      </c>
      <c r="I165" s="169" t="str">
        <f>Spielplan!$L90</f>
        <v>Beinbruch SC</v>
      </c>
      <c r="J165" s="138">
        <f>IF(Spielplan!$M90="","",Spielplan!$M90)</f>
        <v>2</v>
      </c>
      <c r="K165" s="230">
        <f>IF(Spielplan!$O90="","",Spielplan!$O90)</f>
        <v>5</v>
      </c>
      <c r="U165" s="211" t="s">
        <v>260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142</v>
      </c>
    </row>
    <row r="166" spans="7:35" x14ac:dyDescent="0.2">
      <c r="G166" s="139" t="s">
        <v>244</v>
      </c>
      <c r="H166" s="234" t="str">
        <f>Spielplan!$J91</f>
        <v>FC Grönlingen</v>
      </c>
      <c r="I166" s="169" t="str">
        <f>Spielplan!$L91</f>
        <v>SC Waldbach</v>
      </c>
      <c r="J166" s="138">
        <f>IF(Spielplan!$M91="","",Spielplan!$M91)</f>
        <v>4</v>
      </c>
      <c r="K166" s="230">
        <f>IF(Spielplan!$O91="","",Spielplan!$O91)</f>
        <v>0</v>
      </c>
      <c r="U166" s="211" t="s">
        <v>261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142</v>
      </c>
    </row>
    <row r="167" spans="7:35" x14ac:dyDescent="0.2">
      <c r="G167" s="139" t="s">
        <v>245</v>
      </c>
      <c r="H167" s="234" t="str">
        <f>Spielplan!$J92</f>
        <v>HSV</v>
      </c>
      <c r="I167" s="169" t="str">
        <f>Spielplan!$L92</f>
        <v>FV Lübeck</v>
      </c>
      <c r="J167" s="138">
        <f>IF(Spielplan!$M92="","",Spielplan!$M92)</f>
        <v>0</v>
      </c>
      <c r="K167" s="230">
        <f>IF(Spielplan!$O92="","",Spielplan!$O92)</f>
        <v>6</v>
      </c>
      <c r="U167" s="211" t="s">
        <v>262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142</v>
      </c>
    </row>
    <row r="168" spans="7:35" x14ac:dyDescent="0.2">
      <c r="G168" s="139" t="s">
        <v>246</v>
      </c>
      <c r="H168" s="234" t="str">
        <f>Spielplan!$J93</f>
        <v>Team D4</v>
      </c>
      <c r="I168" s="169" t="str">
        <f>Spielplan!$L93</f>
        <v>Team D5</v>
      </c>
      <c r="J168" s="138">
        <f>IF(Spielplan!$M93="","",Spielplan!$M93)</f>
        <v>2</v>
      </c>
      <c r="K168" s="230">
        <f>IF(Spielplan!$O93="","",Spielplan!$O93)</f>
        <v>2</v>
      </c>
      <c r="U168" s="211" t="s">
        <v>263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142</v>
      </c>
    </row>
    <row r="169" spans="7:35" x14ac:dyDescent="0.2">
      <c r="G169" s="139" t="s">
        <v>247</v>
      </c>
      <c r="H169" s="234" t="str">
        <f>Spielplan!$J94</f>
        <v>Team E4</v>
      </c>
      <c r="I169" s="169" t="str">
        <f>Spielplan!$L94</f>
        <v>Team E5</v>
      </c>
      <c r="J169" s="138">
        <f>IF(Spielplan!$M94="","",Spielplan!$M94)</f>
        <v>3</v>
      </c>
      <c r="K169" s="230">
        <f>IF(Spielplan!$O94="","",Spielplan!$O94)</f>
        <v>4</v>
      </c>
      <c r="U169" s="211" t="s">
        <v>264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142</v>
      </c>
    </row>
    <row r="170" spans="7:35" x14ac:dyDescent="0.2">
      <c r="G170" s="139" t="s">
        <v>248</v>
      </c>
      <c r="H170" s="234" t="str">
        <f>Spielplan!$J95</f>
        <v>Team F4</v>
      </c>
      <c r="I170" s="169" t="str">
        <f>Spielplan!$L95</f>
        <v>Team F5</v>
      </c>
      <c r="J170" s="138">
        <f>IF(Spielplan!$M95="","",Spielplan!$M95)</f>
        <v>14</v>
      </c>
      <c r="K170" s="230">
        <f>IF(Spielplan!$O95="","",Spielplan!$O95)</f>
        <v>13</v>
      </c>
      <c r="U170" s="211" t="s">
        <v>265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142</v>
      </c>
    </row>
    <row r="171" spans="7:35" ht="12" customHeight="1" x14ac:dyDescent="0.2">
      <c r="G171" s="139" t="s">
        <v>249</v>
      </c>
      <c r="H171" s="234">
        <f>Spielplan!$J96</f>
        <v>0</v>
      </c>
      <c r="I171" s="169">
        <f>Spielplan!$L96</f>
        <v>0</v>
      </c>
      <c r="J171" s="138" t="str">
        <f>IF(Spielplan!$M96="","",Spielplan!$M96)</f>
        <v/>
      </c>
      <c r="K171" s="230" t="str">
        <f>IF(Spielplan!$O96="","",Spielplan!$O96)</f>
        <v/>
      </c>
      <c r="U171" s="211" t="s">
        <v>266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142</v>
      </c>
    </row>
    <row r="172" spans="7:35" ht="12" customHeight="1" x14ac:dyDescent="0.2">
      <c r="G172" s="139" t="s">
        <v>250</v>
      </c>
      <c r="H172" s="239">
        <f>Spielplan!$J97</f>
        <v>0</v>
      </c>
      <c r="I172" s="240">
        <f>Spielplan!$L97</f>
        <v>0</v>
      </c>
      <c r="J172" s="241" t="str">
        <f>IF(Spielplan!$M97="","",Spielplan!$M97)</f>
        <v/>
      </c>
      <c r="K172" s="242" t="str">
        <f>IF(Spielplan!$O97="","",Spielplan!$O97)</f>
        <v/>
      </c>
      <c r="U172" s="211" t="s">
        <v>267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142</v>
      </c>
    </row>
    <row r="173" spans="7:35" ht="12" customHeight="1" x14ac:dyDescent="0.2">
      <c r="G173" s="139" t="s">
        <v>251</v>
      </c>
      <c r="H173" s="239">
        <f>Spielplan!$J98</f>
        <v>0</v>
      </c>
      <c r="I173" s="240">
        <f>Spielplan!$L98</f>
        <v>0</v>
      </c>
      <c r="J173" s="241" t="str">
        <f>IF(Spielplan!$M98="","",Spielplan!$M98)</f>
        <v/>
      </c>
      <c r="K173" s="242" t="str">
        <f>IF(Spielplan!$O98="","",Spielplan!$O98)</f>
        <v/>
      </c>
      <c r="U173" s="211" t="s">
        <v>268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142</v>
      </c>
    </row>
    <row r="174" spans="7:35" ht="12" customHeight="1" x14ac:dyDescent="0.2">
      <c r="G174" s="139" t="s">
        <v>252</v>
      </c>
      <c r="H174" s="239">
        <f>Spielplan!$J99</f>
        <v>0</v>
      </c>
      <c r="I174" s="240">
        <f>Spielplan!$L99</f>
        <v>0</v>
      </c>
      <c r="J174" s="241" t="str">
        <f>IF(Spielplan!$M99="","",Spielplan!$M99)</f>
        <v/>
      </c>
      <c r="K174" s="242" t="str">
        <f>IF(Spielplan!$O99="","",Spielplan!$O99)</f>
        <v/>
      </c>
      <c r="U174" s="211" t="s">
        <v>269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142</v>
      </c>
    </row>
    <row r="175" spans="7:35" ht="12" customHeight="1" x14ac:dyDescent="0.2">
      <c r="G175" s="139" t="s">
        <v>253</v>
      </c>
      <c r="H175" s="239">
        <f>Spielplan!$J100</f>
        <v>0</v>
      </c>
      <c r="I175" s="240">
        <f>Spielplan!$L100</f>
        <v>0</v>
      </c>
      <c r="J175" s="241" t="str">
        <f>IF(Spielplan!$M100="","",Spielplan!$M100)</f>
        <v/>
      </c>
      <c r="K175" s="242" t="str">
        <f>IF(Spielplan!$O100="","",Spielplan!$O100)</f>
        <v/>
      </c>
      <c r="U175" s="211" t="s">
        <v>270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142</v>
      </c>
    </row>
    <row r="176" spans="7:35" ht="12" customHeight="1" x14ac:dyDescent="0.2">
      <c r="G176" s="139" t="s">
        <v>254</v>
      </c>
      <c r="H176" s="239">
        <f>Spielplan!$J101</f>
        <v>0</v>
      </c>
      <c r="I176" s="240">
        <f>Spielplan!$L101</f>
        <v>0</v>
      </c>
      <c r="J176" s="241" t="str">
        <f>IF(Spielplan!$M101="","",Spielplan!$M101)</f>
        <v/>
      </c>
      <c r="K176" s="242" t="str">
        <f>IF(Spielplan!$O101="","",Spielplan!$O101)</f>
        <v/>
      </c>
      <c r="U176" s="211" t="s">
        <v>271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142</v>
      </c>
    </row>
    <row r="177" spans="7:35" ht="12" customHeight="1" x14ac:dyDescent="0.2">
      <c r="G177" s="139" t="s">
        <v>255</v>
      </c>
      <c r="H177" s="239">
        <f>Spielplan!$J102</f>
        <v>0</v>
      </c>
      <c r="I177" s="240">
        <f>Spielplan!$L102</f>
        <v>0</v>
      </c>
      <c r="J177" s="241" t="str">
        <f>IF(Spielplan!$M102="","",Spielplan!$M102)</f>
        <v/>
      </c>
      <c r="K177" s="242" t="str">
        <f>IF(Spielplan!$O102="","",Spielplan!$O102)</f>
        <v/>
      </c>
      <c r="U177" s="211" t="s">
        <v>272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142</v>
      </c>
    </row>
    <row r="178" spans="7:35" ht="12" customHeight="1" x14ac:dyDescent="0.2">
      <c r="G178" s="139" t="s">
        <v>256</v>
      </c>
      <c r="H178" s="239">
        <f>Spielplan!$J103</f>
        <v>0</v>
      </c>
      <c r="I178" s="240">
        <f>Spielplan!$L103</f>
        <v>0</v>
      </c>
      <c r="J178" s="241" t="str">
        <f>IF(Spielplan!$M103="","",Spielplan!$M103)</f>
        <v/>
      </c>
      <c r="K178" s="242" t="str">
        <f>IF(Spielplan!$O103="","",Spielplan!$O103)</f>
        <v/>
      </c>
      <c r="U178" s="211" t="s">
        <v>273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142</v>
      </c>
    </row>
    <row r="179" spans="7:35" ht="12" customHeight="1" x14ac:dyDescent="0.2">
      <c r="G179" s="139" t="s">
        <v>257</v>
      </c>
      <c r="H179" s="239">
        <f>Spielplan!$J104</f>
        <v>0</v>
      </c>
      <c r="I179" s="240">
        <f>Spielplan!$L104</f>
        <v>0</v>
      </c>
      <c r="J179" s="241" t="str">
        <f>IF(Spielplan!$M104="","",Spielplan!$M104)</f>
        <v/>
      </c>
      <c r="K179" s="242" t="str">
        <f>IF(Spielplan!$O104="","",Spielplan!$O104)</f>
        <v/>
      </c>
      <c r="U179" s="211" t="s">
        <v>274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142</v>
      </c>
    </row>
    <row r="180" spans="7:35" ht="12" customHeight="1" x14ac:dyDescent="0.2">
      <c r="G180" s="139" t="s">
        <v>258</v>
      </c>
      <c r="H180" s="239">
        <f>Spielplan!$J105</f>
        <v>0</v>
      </c>
      <c r="I180" s="240">
        <f>Spielplan!$L105</f>
        <v>0</v>
      </c>
      <c r="J180" s="241" t="str">
        <f>IF(Spielplan!$M105="","",Spielplan!$M105)</f>
        <v/>
      </c>
      <c r="K180" s="242" t="str">
        <f>IF(Spielplan!$O105="","",Spielplan!$O105)</f>
        <v/>
      </c>
      <c r="U180" s="211" t="s">
        <v>275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142</v>
      </c>
    </row>
    <row r="181" spans="7:35" ht="12" customHeight="1" x14ac:dyDescent="0.2">
      <c r="G181" s="139" t="s">
        <v>259</v>
      </c>
      <c r="H181" s="239">
        <f>Spielplan!$J106</f>
        <v>0</v>
      </c>
      <c r="I181" s="240">
        <f>Spielplan!$L106</f>
        <v>0</v>
      </c>
      <c r="J181" s="241" t="str">
        <f>IF(Spielplan!$M106="","",Spielplan!$M106)</f>
        <v/>
      </c>
      <c r="K181" s="242" t="str">
        <f>IF(Spielplan!$O106="","",Spielplan!$O106)</f>
        <v/>
      </c>
      <c r="U181" s="211" t="s">
        <v>276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142</v>
      </c>
    </row>
    <row r="182" spans="7:35" ht="12" customHeight="1" x14ac:dyDescent="0.2">
      <c r="G182" s="139" t="s">
        <v>260</v>
      </c>
      <c r="H182" s="239">
        <f>Spielplan!$J107</f>
        <v>0</v>
      </c>
      <c r="I182" s="240">
        <f>Spielplan!$L107</f>
        <v>0</v>
      </c>
      <c r="J182" s="241" t="str">
        <f>IF(Spielplan!$M107="","",Spielplan!$M107)</f>
        <v/>
      </c>
      <c r="K182" s="242" t="str">
        <f>IF(Spielplan!$O107="","",Spielplan!$O107)</f>
        <v/>
      </c>
      <c r="U182" s="211" t="s">
        <v>277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142</v>
      </c>
    </row>
    <row r="183" spans="7:35" x14ac:dyDescent="0.2">
      <c r="G183" s="139" t="s">
        <v>261</v>
      </c>
      <c r="H183" s="239">
        <f>Spielplan!$J108</f>
        <v>0</v>
      </c>
      <c r="I183" s="240">
        <f>Spielplan!$L108</f>
        <v>0</v>
      </c>
      <c r="J183" s="241" t="str">
        <f>IF(Spielplan!$M108="","",Spielplan!$M108)</f>
        <v/>
      </c>
      <c r="K183" s="242" t="str">
        <f>IF(Spielplan!$O108="","",Spielplan!$O108)</f>
        <v/>
      </c>
      <c r="U183" s="211" t="s">
        <v>278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142</v>
      </c>
    </row>
    <row r="184" spans="7:35" x14ac:dyDescent="0.2">
      <c r="G184" s="139" t="s">
        <v>262</v>
      </c>
      <c r="H184" s="239">
        <f>Spielplan!$J109</f>
        <v>0</v>
      </c>
      <c r="I184" s="240">
        <f>Spielplan!$L109</f>
        <v>0</v>
      </c>
      <c r="J184" s="241" t="str">
        <f>IF(Spielplan!$M109="","",Spielplan!$M109)</f>
        <v/>
      </c>
      <c r="K184" s="242" t="str">
        <f>IF(Spielplan!$O109="","",Spielplan!$O109)</f>
        <v/>
      </c>
      <c r="U184" s="211" t="s">
        <v>279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142</v>
      </c>
    </row>
    <row r="185" spans="7:35" x14ac:dyDescent="0.2">
      <c r="G185" s="139" t="s">
        <v>263</v>
      </c>
      <c r="H185" s="239">
        <f>Spielplan!$J110</f>
        <v>0</v>
      </c>
      <c r="I185" s="240">
        <f>Spielplan!$L110</f>
        <v>0</v>
      </c>
      <c r="J185" s="241" t="str">
        <f>IF(Spielplan!$M110="","",Spielplan!$M110)</f>
        <v/>
      </c>
      <c r="K185" s="242" t="str">
        <f>IF(Spielplan!$O110="","",Spielplan!$O110)</f>
        <v/>
      </c>
      <c r="U185" s="211" t="s">
        <v>280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142</v>
      </c>
    </row>
    <row r="186" spans="7:35" x14ac:dyDescent="0.2">
      <c r="G186" s="139" t="s">
        <v>264</v>
      </c>
      <c r="H186" s="239">
        <f>Spielplan!$J111</f>
        <v>0</v>
      </c>
      <c r="I186" s="240">
        <f>Spielplan!$L111</f>
        <v>0</v>
      </c>
      <c r="J186" s="241" t="str">
        <f>IF(Spielplan!$M111="","",Spielplan!$M111)</f>
        <v/>
      </c>
      <c r="K186" s="242" t="str">
        <f>IF(Spielplan!$O111="","",Spielplan!$O111)</f>
        <v/>
      </c>
      <c r="U186" s="211" t="s">
        <v>281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142</v>
      </c>
    </row>
    <row r="187" spans="7:35" x14ac:dyDescent="0.2">
      <c r="G187" s="139" t="s">
        <v>265</v>
      </c>
      <c r="H187" s="239">
        <f>Spielplan!$J112</f>
        <v>0</v>
      </c>
      <c r="I187" s="240">
        <f>Spielplan!$L112</f>
        <v>0</v>
      </c>
      <c r="J187" s="241" t="str">
        <f>IF(Spielplan!$M112="","",Spielplan!$M112)</f>
        <v/>
      </c>
      <c r="K187" s="242" t="str">
        <f>IF(Spielplan!$O112="","",Spielplan!$O112)</f>
        <v/>
      </c>
      <c r="U187" s="211" t="s">
        <v>282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142</v>
      </c>
    </row>
    <row r="188" spans="7:35" x14ac:dyDescent="0.2">
      <c r="G188" s="139" t="s">
        <v>266</v>
      </c>
      <c r="H188" s="239">
        <f>Spielplan!$J113</f>
        <v>0</v>
      </c>
      <c r="I188" s="240">
        <f>Spielplan!$L113</f>
        <v>0</v>
      </c>
      <c r="J188" s="241" t="str">
        <f>IF(Spielplan!$M113="","",Spielplan!$M113)</f>
        <v/>
      </c>
      <c r="K188" s="242" t="str">
        <f>IF(Spielplan!$O113="","",Spielplan!$O113)</f>
        <v/>
      </c>
      <c r="U188" s="211" t="s">
        <v>283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142</v>
      </c>
    </row>
    <row r="189" spans="7:35" x14ac:dyDescent="0.2">
      <c r="G189" s="139" t="s">
        <v>267</v>
      </c>
      <c r="H189" s="239">
        <f>Spielplan!$J114</f>
        <v>0</v>
      </c>
      <c r="I189" s="240">
        <f>Spielplan!$L114</f>
        <v>0</v>
      </c>
      <c r="J189" s="241" t="str">
        <f>IF(Spielplan!$M114="","",Spielplan!$M114)</f>
        <v/>
      </c>
      <c r="K189" s="242" t="str">
        <f>IF(Spielplan!$O114="","",Spielplan!$O114)</f>
        <v/>
      </c>
      <c r="U189" s="211" t="s">
        <v>284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142</v>
      </c>
    </row>
    <row r="190" spans="7:35" x14ac:dyDescent="0.2">
      <c r="G190" s="139" t="s">
        <v>268</v>
      </c>
      <c r="H190" s="239">
        <f>Spielplan!$J115</f>
        <v>0</v>
      </c>
      <c r="I190" s="240">
        <f>Spielplan!$L115</f>
        <v>0</v>
      </c>
      <c r="J190" s="241" t="str">
        <f>IF(Spielplan!$M115="","",Spielplan!$M115)</f>
        <v/>
      </c>
      <c r="K190" s="242" t="str">
        <f>IF(Spielplan!$O115="","",Spielplan!$O115)</f>
        <v/>
      </c>
      <c r="U190" s="211" t="s">
        <v>285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142</v>
      </c>
    </row>
    <row r="191" spans="7:35" x14ac:dyDescent="0.2">
      <c r="G191" s="139" t="s">
        <v>269</v>
      </c>
      <c r="H191" s="239">
        <f>Spielplan!$J116</f>
        <v>0</v>
      </c>
      <c r="I191" s="240">
        <f>Spielplan!$L116</f>
        <v>0</v>
      </c>
      <c r="J191" s="241" t="str">
        <f>IF(Spielplan!$M116="","",Spielplan!$M116)</f>
        <v/>
      </c>
      <c r="K191" s="242" t="str">
        <f>IF(Spielplan!$O116="","",Spielplan!$O116)</f>
        <v/>
      </c>
      <c r="U191" s="211" t="s">
        <v>286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142</v>
      </c>
    </row>
    <row r="192" spans="7:35" x14ac:dyDescent="0.2">
      <c r="G192" s="139" t="s">
        <v>270</v>
      </c>
      <c r="H192" s="239">
        <f>Spielplan!$J117</f>
        <v>0</v>
      </c>
      <c r="I192" s="240">
        <f>Spielplan!$L117</f>
        <v>0</v>
      </c>
      <c r="J192" s="241" t="str">
        <f>IF(Spielplan!$M117="","",Spielplan!$M117)</f>
        <v/>
      </c>
      <c r="K192" s="242" t="str">
        <f>IF(Spielplan!$O117="","",Spielplan!$O117)</f>
        <v/>
      </c>
      <c r="U192" s="211" t="s">
        <v>287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142</v>
      </c>
    </row>
    <row r="193" spans="7:35" x14ac:dyDescent="0.2">
      <c r="G193" s="139" t="s">
        <v>271</v>
      </c>
      <c r="H193" s="239">
        <f>Spielplan!$J118</f>
        <v>0</v>
      </c>
      <c r="I193" s="240">
        <f>Spielplan!$L118</f>
        <v>0</v>
      </c>
      <c r="J193" s="241" t="str">
        <f>IF(Spielplan!$M118="","",Spielplan!$M118)</f>
        <v/>
      </c>
      <c r="K193" s="242" t="str">
        <f>IF(Spielplan!$O118="","",Spielplan!$O118)</f>
        <v/>
      </c>
      <c r="U193" s="211" t="s">
        <v>288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142</v>
      </c>
    </row>
    <row r="194" spans="7:35" x14ac:dyDescent="0.2">
      <c r="G194" s="139" t="s">
        <v>272</v>
      </c>
      <c r="H194" s="239">
        <f>Spielplan!$J119</f>
        <v>0</v>
      </c>
      <c r="I194" s="240">
        <f>Spielplan!$L119</f>
        <v>0</v>
      </c>
      <c r="J194" s="241" t="str">
        <f>IF(Spielplan!$M119="","",Spielplan!$M119)</f>
        <v/>
      </c>
      <c r="K194" s="242" t="str">
        <f>IF(Spielplan!$O119="","",Spielplan!$O119)</f>
        <v/>
      </c>
      <c r="U194" s="211" t="s">
        <v>289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142</v>
      </c>
    </row>
    <row r="195" spans="7:35" x14ac:dyDescent="0.2">
      <c r="G195" s="139" t="s">
        <v>273</v>
      </c>
      <c r="H195" s="239">
        <f>Spielplan!$J120</f>
        <v>0</v>
      </c>
      <c r="I195" s="240">
        <f>Spielplan!$L120</f>
        <v>0</v>
      </c>
      <c r="J195" s="241" t="str">
        <f>IF(Spielplan!$M120="","",Spielplan!$M120)</f>
        <v/>
      </c>
      <c r="K195" s="242" t="str">
        <f>IF(Spielplan!$O120="","",Spielplan!$O120)</f>
        <v/>
      </c>
      <c r="U195" s="211" t="s">
        <v>290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142</v>
      </c>
    </row>
    <row r="196" spans="7:35" x14ac:dyDescent="0.2">
      <c r="G196" s="139" t="s">
        <v>274</v>
      </c>
      <c r="H196" s="239">
        <f>Spielplan!$J121</f>
        <v>0</v>
      </c>
      <c r="I196" s="240">
        <f>Spielplan!$L121</f>
        <v>0</v>
      </c>
      <c r="J196" s="241" t="str">
        <f>IF(Spielplan!$M121="","",Spielplan!$M121)</f>
        <v/>
      </c>
      <c r="K196" s="242" t="str">
        <f>IF(Spielplan!$O121="","",Spielplan!$O121)</f>
        <v/>
      </c>
      <c r="U196" s="211" t="s">
        <v>291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142</v>
      </c>
    </row>
    <row r="197" spans="7:35" x14ac:dyDescent="0.2">
      <c r="G197" s="139" t="s">
        <v>275</v>
      </c>
      <c r="H197" s="239">
        <f>Spielplan!$J122</f>
        <v>0</v>
      </c>
      <c r="I197" s="240">
        <f>Spielplan!$L122</f>
        <v>0</v>
      </c>
      <c r="J197" s="241" t="str">
        <f>IF(Spielplan!$M122="","",Spielplan!$M122)</f>
        <v/>
      </c>
      <c r="K197" s="242" t="str">
        <f>IF(Spielplan!$O122="","",Spielplan!$O122)</f>
        <v/>
      </c>
      <c r="U197" s="211" t="s">
        <v>292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142</v>
      </c>
    </row>
    <row r="198" spans="7:35" x14ac:dyDescent="0.2">
      <c r="G198" s="139" t="s">
        <v>276</v>
      </c>
      <c r="H198" s="239">
        <f>Spielplan!$J123</f>
        <v>0</v>
      </c>
      <c r="I198" s="240">
        <f>Spielplan!$L123</f>
        <v>0</v>
      </c>
      <c r="J198" s="241" t="str">
        <f>IF(Spielplan!$M123="","",Spielplan!$M123)</f>
        <v/>
      </c>
      <c r="K198" s="242" t="str">
        <f>IF(Spielplan!$O123="","",Spielplan!$O123)</f>
        <v/>
      </c>
      <c r="U198" s="211" t="s">
        <v>293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142</v>
      </c>
    </row>
    <row r="199" spans="7:35" x14ac:dyDescent="0.2">
      <c r="G199" s="139" t="s">
        <v>277</v>
      </c>
      <c r="H199" s="239">
        <f>Spielplan!$J124</f>
        <v>0</v>
      </c>
      <c r="I199" s="240">
        <f>Spielplan!$L124</f>
        <v>0</v>
      </c>
      <c r="J199" s="241" t="str">
        <f>IF(Spielplan!$M124="","",Spielplan!$M124)</f>
        <v/>
      </c>
      <c r="K199" s="242" t="str">
        <f>IF(Spielplan!$O124="","",Spielplan!$O124)</f>
        <v/>
      </c>
      <c r="U199" s="211" t="s">
        <v>294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142</v>
      </c>
    </row>
    <row r="200" spans="7:35" x14ac:dyDescent="0.2">
      <c r="G200" s="139" t="s">
        <v>278</v>
      </c>
      <c r="H200" s="239">
        <f>Spielplan!$J125</f>
        <v>0</v>
      </c>
      <c r="I200" s="240">
        <f>Spielplan!$L125</f>
        <v>0</v>
      </c>
      <c r="J200" s="241" t="str">
        <f>IF(Spielplan!$M125="","",Spielplan!$M125)</f>
        <v/>
      </c>
      <c r="K200" s="242" t="str">
        <f>IF(Spielplan!$O125="","",Spielplan!$O125)</f>
        <v/>
      </c>
      <c r="U200" s="211" t="s">
        <v>295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142</v>
      </c>
    </row>
    <row r="201" spans="7:35" x14ac:dyDescent="0.2">
      <c r="G201" s="139" t="s">
        <v>279</v>
      </c>
      <c r="H201" s="239">
        <f>Spielplan!$J126</f>
        <v>0</v>
      </c>
      <c r="I201" s="240">
        <f>Spielplan!$L126</f>
        <v>0</v>
      </c>
      <c r="J201" s="241" t="str">
        <f>IF(Spielplan!$M126="","",Spielplan!$M126)</f>
        <v/>
      </c>
      <c r="K201" s="242" t="str">
        <f>IF(Spielplan!$O126="","",Spielplan!$O126)</f>
        <v/>
      </c>
      <c r="U201" s="211" t="s">
        <v>296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142</v>
      </c>
    </row>
    <row r="202" spans="7:35" x14ac:dyDescent="0.2">
      <c r="G202" s="139" t="s">
        <v>280</v>
      </c>
      <c r="H202" s="239">
        <f>Spielplan!$J127</f>
        <v>0</v>
      </c>
      <c r="I202" s="240">
        <f>Spielplan!$L127</f>
        <v>0</v>
      </c>
      <c r="J202" s="241" t="str">
        <f>IF(Spielplan!$M127="","",Spielplan!$M127)</f>
        <v/>
      </c>
      <c r="K202" s="242" t="str">
        <f>IF(Spielplan!$O127="","",Spielplan!$O127)</f>
        <v/>
      </c>
      <c r="U202" s="211" t="s">
        <v>297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142</v>
      </c>
    </row>
    <row r="203" spans="7:35" x14ac:dyDescent="0.2">
      <c r="G203" s="139" t="s">
        <v>281</v>
      </c>
      <c r="H203" s="239">
        <f>Spielplan!$J128</f>
        <v>0</v>
      </c>
      <c r="I203" s="240">
        <f>Spielplan!$L128</f>
        <v>0</v>
      </c>
      <c r="J203" s="241" t="str">
        <f>IF(Spielplan!$M128="","",Spielplan!$M128)</f>
        <v/>
      </c>
      <c r="K203" s="242" t="str">
        <f>IF(Spielplan!$O128="","",Spielplan!$O128)</f>
        <v/>
      </c>
      <c r="U203" s="211" t="s">
        <v>298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142</v>
      </c>
    </row>
    <row r="204" spans="7:35" x14ac:dyDescent="0.2">
      <c r="G204" s="139" t="s">
        <v>282</v>
      </c>
      <c r="H204" s="239">
        <f>Spielplan!$J129</f>
        <v>0</v>
      </c>
      <c r="I204" s="240">
        <f>Spielplan!$L129</f>
        <v>0</v>
      </c>
      <c r="J204" s="241" t="str">
        <f>IF(Spielplan!$M129="","",Spielplan!$M129)</f>
        <v/>
      </c>
      <c r="K204" s="242" t="str">
        <f>IF(Spielplan!$O129="","",Spielplan!$O129)</f>
        <v/>
      </c>
      <c r="U204" s="211" t="s">
        <v>299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142</v>
      </c>
    </row>
    <row r="205" spans="7:35" x14ac:dyDescent="0.2">
      <c r="G205" s="139" t="s">
        <v>283</v>
      </c>
      <c r="H205" s="239">
        <f>Spielplan!$J130</f>
        <v>0</v>
      </c>
      <c r="I205" s="240">
        <f>Spielplan!$L130</f>
        <v>0</v>
      </c>
      <c r="J205" s="241" t="str">
        <f>IF(Spielplan!$M130="","",Spielplan!$M130)</f>
        <v/>
      </c>
      <c r="K205" s="242" t="str">
        <f>IF(Spielplan!$O130="","",Spielplan!$O130)</f>
        <v/>
      </c>
      <c r="U205" s="211" t="s">
        <v>300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142</v>
      </c>
    </row>
    <row r="206" spans="7:35" x14ac:dyDescent="0.2">
      <c r="G206" s="139" t="s">
        <v>284</v>
      </c>
      <c r="H206" s="239">
        <f>Spielplan!$J131</f>
        <v>0</v>
      </c>
      <c r="I206" s="240">
        <f>Spielplan!$L131</f>
        <v>0</v>
      </c>
      <c r="J206" s="241" t="str">
        <f>IF(Spielplan!$M131="","",Spielplan!$M131)</f>
        <v/>
      </c>
      <c r="K206" s="242" t="str">
        <f>IF(Spielplan!$O131="","",Spielplan!$O131)</f>
        <v/>
      </c>
      <c r="U206" s="211" t="s">
        <v>301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142</v>
      </c>
    </row>
    <row r="207" spans="7:35" x14ac:dyDescent="0.2">
      <c r="G207" s="139" t="s">
        <v>285</v>
      </c>
      <c r="H207" s="239">
        <f>Spielplan!$J132</f>
        <v>0</v>
      </c>
      <c r="I207" s="240">
        <f>Spielplan!$L132</f>
        <v>0</v>
      </c>
      <c r="J207" s="241" t="str">
        <f>IF(Spielplan!$M132="","",Spielplan!$M132)</f>
        <v/>
      </c>
      <c r="K207" s="242" t="str">
        <f>IF(Spielplan!$O132="","",Spielplan!$O132)</f>
        <v/>
      </c>
      <c r="U207" s="211" t="s">
        <v>302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142</v>
      </c>
    </row>
    <row r="208" spans="7:35" x14ac:dyDescent="0.2">
      <c r="G208" s="139" t="s">
        <v>286</v>
      </c>
      <c r="H208" s="239">
        <f>Spielplan!$J133</f>
        <v>0</v>
      </c>
      <c r="I208" s="240">
        <f>Spielplan!$L133</f>
        <v>0</v>
      </c>
      <c r="J208" s="241" t="str">
        <f>IF(Spielplan!$M133="","",Spielplan!$M133)</f>
        <v/>
      </c>
      <c r="K208" s="242" t="str">
        <f>IF(Spielplan!$O133="","",Spielplan!$O133)</f>
        <v/>
      </c>
      <c r="U208" s="211" t="s">
        <v>303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287</v>
      </c>
      <c r="H209" s="239">
        <f>Spielplan!$J134</f>
        <v>0</v>
      </c>
      <c r="I209" s="240">
        <f>Spielplan!$L134</f>
        <v>0</v>
      </c>
      <c r="J209" s="241" t="str">
        <f>IF(Spielplan!$M134="","",Spielplan!$M134)</f>
        <v/>
      </c>
      <c r="K209" s="242" t="str">
        <f>IF(Spielplan!$O134="","",Spielplan!$O134)</f>
        <v/>
      </c>
      <c r="U209" s="211" t="s">
        <v>304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288</v>
      </c>
      <c r="H210" s="239">
        <f>Spielplan!$J135</f>
        <v>0</v>
      </c>
      <c r="I210" s="240">
        <f>Spielplan!$L135</f>
        <v>0</v>
      </c>
      <c r="J210" s="241" t="str">
        <f>IF(Spielplan!$M135="","",Spielplan!$M135)</f>
        <v/>
      </c>
      <c r="K210" s="242" t="str">
        <f>IF(Spielplan!$O135="","",Spielplan!$O135)</f>
        <v/>
      </c>
      <c r="U210" s="211" t="s">
        <v>305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289</v>
      </c>
      <c r="H211" s="239">
        <f>Spielplan!$J136</f>
        <v>0</v>
      </c>
      <c r="I211" s="240">
        <f>Spielplan!$L136</f>
        <v>0</v>
      </c>
      <c r="J211" s="241" t="str">
        <f>IF(Spielplan!$M136="","",Spielplan!$M136)</f>
        <v/>
      </c>
      <c r="K211" s="242" t="str">
        <f>IF(Spielplan!$O136="","",Spielplan!$O136)</f>
        <v/>
      </c>
      <c r="U211" s="211" t="s">
        <v>306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290</v>
      </c>
      <c r="H212" s="239">
        <f>Spielplan!$J137</f>
        <v>0</v>
      </c>
      <c r="I212" s="240">
        <f>Spielplan!$L137</f>
        <v>0</v>
      </c>
      <c r="J212" s="241" t="str">
        <f>IF(Spielplan!$M137="","",Spielplan!$M137)</f>
        <v/>
      </c>
      <c r="K212" s="242" t="str">
        <f>IF(Spielplan!$O137="","",Spielplan!$O137)</f>
        <v/>
      </c>
      <c r="U212" s="211" t="s">
        <v>307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291</v>
      </c>
      <c r="H213" s="239">
        <f>Spielplan!$J138</f>
        <v>0</v>
      </c>
      <c r="I213" s="240">
        <f>Spielplan!$L138</f>
        <v>0</v>
      </c>
      <c r="J213" s="241" t="str">
        <f>IF(Spielplan!$M138="","",Spielplan!$M138)</f>
        <v/>
      </c>
      <c r="K213" s="242" t="str">
        <f>IF(Spielplan!$O138="","",Spielplan!$O138)</f>
        <v/>
      </c>
      <c r="U213" s="211" t="s">
        <v>308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292</v>
      </c>
      <c r="H214" s="239">
        <f>Spielplan!$J139</f>
        <v>0</v>
      </c>
      <c r="I214" s="240">
        <f>Spielplan!$L139</f>
        <v>0</v>
      </c>
      <c r="J214" s="241" t="str">
        <f>IF(Spielplan!$M139="","",Spielplan!$M139)</f>
        <v/>
      </c>
      <c r="K214" s="242" t="str">
        <f>IF(Spielplan!$O139="","",Spielplan!$O139)</f>
        <v/>
      </c>
      <c r="U214" s="211" t="s">
        <v>309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293</v>
      </c>
      <c r="H215" s="239">
        <f>Spielplan!$J140</f>
        <v>0</v>
      </c>
      <c r="I215" s="240">
        <f>Spielplan!$L140</f>
        <v>0</v>
      </c>
      <c r="J215" s="241" t="str">
        <f>IF(Spielplan!$M140="","",Spielplan!$M140)</f>
        <v/>
      </c>
      <c r="K215" s="242" t="str">
        <f>IF(Spielplan!$O140="","",Spielplan!$O140)</f>
        <v/>
      </c>
      <c r="U215" s="211" t="s">
        <v>310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294</v>
      </c>
      <c r="H216" s="239">
        <f>Spielplan!$J141</f>
        <v>0</v>
      </c>
      <c r="I216" s="240">
        <f>Spielplan!$L141</f>
        <v>0</v>
      </c>
      <c r="J216" s="241" t="str">
        <f>IF(Spielplan!$M141="","",Spielplan!$M141)</f>
        <v/>
      </c>
      <c r="K216" s="242" t="str">
        <f>IF(Spielplan!$O141="","",Spielplan!$O141)</f>
        <v/>
      </c>
      <c r="U216" s="211" t="s">
        <v>311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295</v>
      </c>
      <c r="H217" s="239">
        <f>Spielplan!$J142</f>
        <v>0</v>
      </c>
      <c r="I217" s="240">
        <f>Spielplan!$L142</f>
        <v>0</v>
      </c>
      <c r="J217" s="241" t="str">
        <f>IF(Spielplan!$M142="","",Spielplan!$M142)</f>
        <v/>
      </c>
      <c r="K217" s="242" t="str">
        <f>IF(Spielplan!$O142="","",Spielplan!$O142)</f>
        <v/>
      </c>
      <c r="U217" s="211" t="s">
        <v>312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296</v>
      </c>
      <c r="H218" s="239">
        <f>Spielplan!$J143</f>
        <v>0</v>
      </c>
      <c r="I218" s="240">
        <f>Spielplan!$L143</f>
        <v>0</v>
      </c>
      <c r="J218" s="241" t="str">
        <f>IF(Spielplan!$M143="","",Spielplan!$M143)</f>
        <v/>
      </c>
      <c r="K218" s="242" t="str">
        <f>IF(Spielplan!$O143="","",Spielplan!$O143)</f>
        <v/>
      </c>
      <c r="U218" s="211" t="s">
        <v>313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297</v>
      </c>
      <c r="H219" s="239">
        <f>Spielplan!$J144</f>
        <v>0</v>
      </c>
      <c r="I219" s="240">
        <f>Spielplan!$L144</f>
        <v>0</v>
      </c>
      <c r="J219" s="241" t="str">
        <f>IF(Spielplan!$M144="","",Spielplan!$M144)</f>
        <v/>
      </c>
      <c r="K219" s="242" t="str">
        <f>IF(Spielplan!$O144="","",Spielplan!$O144)</f>
        <v/>
      </c>
      <c r="U219" s="211" t="s">
        <v>314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298</v>
      </c>
      <c r="H220" s="239">
        <f>Spielplan!$J145</f>
        <v>0</v>
      </c>
      <c r="I220" s="240">
        <f>Spielplan!$L145</f>
        <v>0</v>
      </c>
      <c r="J220" s="241" t="str">
        <f>IF(Spielplan!$M145="","",Spielplan!$M145)</f>
        <v/>
      </c>
      <c r="K220" s="242" t="str">
        <f>IF(Spielplan!$O145="","",Spielplan!$O145)</f>
        <v/>
      </c>
      <c r="U220" s="211" t="s">
        <v>315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299</v>
      </c>
      <c r="H221" s="239">
        <f>Spielplan!$J146</f>
        <v>0</v>
      </c>
      <c r="I221" s="240">
        <f>Spielplan!$L146</f>
        <v>0</v>
      </c>
      <c r="J221" s="241" t="str">
        <f>IF(Spielplan!$M146="","",Spielplan!$M146)</f>
        <v/>
      </c>
      <c r="K221" s="242" t="str">
        <f>IF(Spielplan!$O146="","",Spielplan!$O146)</f>
        <v/>
      </c>
      <c r="U221" s="211" t="s">
        <v>316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300</v>
      </c>
      <c r="H222" s="239">
        <f>Spielplan!$J147</f>
        <v>0</v>
      </c>
      <c r="I222" s="240">
        <f>Spielplan!$L147</f>
        <v>0</v>
      </c>
      <c r="J222" s="241" t="str">
        <f>IF(Spielplan!$M147="","",Spielplan!$M147)</f>
        <v/>
      </c>
      <c r="K222" s="242" t="str">
        <f>IF(Spielplan!$O147="","",Spielplan!$O147)</f>
        <v/>
      </c>
      <c r="U222" s="211" t="s">
        <v>317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301</v>
      </c>
      <c r="H223" s="239">
        <f>Spielplan!$J148</f>
        <v>0</v>
      </c>
      <c r="I223" s="240">
        <f>Spielplan!$L148</f>
        <v>0</v>
      </c>
      <c r="J223" s="241" t="str">
        <f>IF(Spielplan!$M148="","",Spielplan!$M148)</f>
        <v/>
      </c>
      <c r="K223" s="242" t="str">
        <f>IF(Spielplan!$O148="","",Spielplan!$O148)</f>
        <v/>
      </c>
      <c r="U223" s="211" t="s">
        <v>318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302</v>
      </c>
      <c r="H224" s="239">
        <f>Spielplan!$J149</f>
        <v>0</v>
      </c>
      <c r="I224" s="240">
        <f>Spielplan!$L149</f>
        <v>0</v>
      </c>
      <c r="J224" s="241" t="str">
        <f>IF(Spielplan!$M149="","",Spielplan!$M149)</f>
        <v/>
      </c>
      <c r="K224" s="242" t="str">
        <f>IF(Spielplan!$O149="","",Spielplan!$O149)</f>
        <v/>
      </c>
      <c r="N224" s="243" t="str">
        <f>""</f>
        <v/>
      </c>
      <c r="O224" s="243" t="str">
        <f>""</f>
        <v/>
      </c>
      <c r="P224" s="243" t="str">
        <f>""</f>
        <v/>
      </c>
      <c r="Q224" s="243" t="str">
        <f>""</f>
        <v/>
      </c>
      <c r="R224" s="243" t="str">
        <f>""</f>
        <v/>
      </c>
      <c r="S224" s="243" t="str">
        <f>""</f>
        <v/>
      </c>
      <c r="T224" s="243" t="str">
        <f>""</f>
        <v/>
      </c>
      <c r="U224" s="211" t="s">
        <v>319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303</v>
      </c>
      <c r="H225" s="239">
        <f>Spielplan!$J150</f>
        <v>0</v>
      </c>
      <c r="I225" s="240">
        <f>Spielplan!$L150</f>
        <v>0</v>
      </c>
      <c r="J225" s="241" t="str">
        <f>IF(Spielplan!$M150="","",Spielplan!$M150)</f>
        <v/>
      </c>
      <c r="K225" s="242" t="str">
        <f>IF(Spielplan!$O150="","",Spielplan!$O150)</f>
        <v/>
      </c>
      <c r="U225" s="211" t="s">
        <v>320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304</v>
      </c>
      <c r="H226" s="239">
        <f>Spielplan!$J151</f>
        <v>0</v>
      </c>
      <c r="I226" s="240">
        <f>Spielplan!$L151</f>
        <v>0</v>
      </c>
      <c r="J226" s="241" t="str">
        <f>IF(Spielplan!$M151="","",Spielplan!$M151)</f>
        <v/>
      </c>
      <c r="K226" s="242" t="str">
        <f>IF(Spielplan!$O151="","",Spielplan!$O151)</f>
        <v/>
      </c>
      <c r="U226" s="211" t="s">
        <v>321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305</v>
      </c>
      <c r="H227" s="239">
        <f>Spielplan!$J152</f>
        <v>0</v>
      </c>
      <c r="I227" s="240">
        <f>Spielplan!$L152</f>
        <v>0</v>
      </c>
      <c r="J227" s="241" t="str">
        <f>IF(Spielplan!$M152="","",Spielplan!$M152)</f>
        <v/>
      </c>
      <c r="K227" s="242" t="str">
        <f>IF(Spielplan!$O152="","",Spielplan!$O152)</f>
        <v/>
      </c>
      <c r="U227" s="211" t="s">
        <v>322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306</v>
      </c>
      <c r="H228" s="239">
        <f>Spielplan!$J153</f>
        <v>0</v>
      </c>
      <c r="I228" s="240">
        <f>Spielplan!$L153</f>
        <v>0</v>
      </c>
      <c r="J228" s="241" t="str">
        <f>IF(Spielplan!$M153="","",Spielplan!$M153)</f>
        <v/>
      </c>
      <c r="K228" s="242" t="str">
        <f>IF(Spielplan!$O153="","",Spielplan!$O153)</f>
        <v/>
      </c>
      <c r="U228" s="211" t="s">
        <v>323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307</v>
      </c>
      <c r="H229" s="239">
        <f>Spielplan!$J154</f>
        <v>0</v>
      </c>
      <c r="I229" s="240">
        <f>Spielplan!$L154</f>
        <v>0</v>
      </c>
      <c r="J229" s="241" t="str">
        <f>IF(Spielplan!$M154="","",Spielplan!$M154)</f>
        <v/>
      </c>
      <c r="K229" s="242" t="str">
        <f>IF(Spielplan!$O154="","",Spielplan!$O154)</f>
        <v/>
      </c>
      <c r="U229" s="211" t="s">
        <v>324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308</v>
      </c>
      <c r="H230" s="239">
        <f>Spielplan!$J155</f>
        <v>0</v>
      </c>
      <c r="I230" s="240">
        <f>Spielplan!$L155</f>
        <v>0</v>
      </c>
      <c r="J230" s="241" t="str">
        <f>IF(Spielplan!$M155="","",Spielplan!$M155)</f>
        <v/>
      </c>
      <c r="K230" s="242" t="str">
        <f>IF(Spielplan!$O155="","",Spielplan!$O155)</f>
        <v/>
      </c>
      <c r="U230" s="211" t="s">
        <v>325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309</v>
      </c>
      <c r="H231" s="239">
        <f>Spielplan!$J156</f>
        <v>0</v>
      </c>
      <c r="I231" s="240">
        <f>Spielplan!$L156</f>
        <v>0</v>
      </c>
      <c r="J231" s="241" t="str">
        <f>IF(Spielplan!$M156="","",Spielplan!$M156)</f>
        <v/>
      </c>
      <c r="K231" s="242" t="str">
        <f>IF(Spielplan!$O156="","",Spielplan!$O156)</f>
        <v/>
      </c>
      <c r="U231" s="211" t="s">
        <v>326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310</v>
      </c>
      <c r="H232" s="239">
        <f>Spielplan!$J157</f>
        <v>0</v>
      </c>
      <c r="I232" s="240">
        <f>Spielplan!$L157</f>
        <v>0</v>
      </c>
      <c r="J232" s="241" t="str">
        <f>IF(Spielplan!$M157="","",Spielplan!$M157)</f>
        <v/>
      </c>
      <c r="K232" s="242" t="str">
        <f>IF(Spielplan!$O157="","",Spielplan!$O157)</f>
        <v/>
      </c>
      <c r="U232" s="211" t="s">
        <v>327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311</v>
      </c>
      <c r="H233" s="239">
        <f>Spielplan!$J158</f>
        <v>0</v>
      </c>
      <c r="I233" s="240">
        <f>Spielplan!$L158</f>
        <v>0</v>
      </c>
      <c r="J233" s="241" t="str">
        <f>IF(Spielplan!$M158="","",Spielplan!$M158)</f>
        <v/>
      </c>
      <c r="K233" s="242" t="str">
        <f>IF(Spielplan!$O158="","",Spielplan!$O158)</f>
        <v/>
      </c>
      <c r="U233" s="211" t="s">
        <v>328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312</v>
      </c>
      <c r="H234" s="239">
        <f>Spielplan!$J159</f>
        <v>0</v>
      </c>
      <c r="I234" s="240">
        <f>Spielplan!$L159</f>
        <v>0</v>
      </c>
      <c r="J234" s="241" t="str">
        <f>IF(Spielplan!$M159="","",Spielplan!$M159)</f>
        <v/>
      </c>
      <c r="K234" s="242" t="str">
        <f>IF(Spielplan!$O159="","",Spielplan!$O159)</f>
        <v/>
      </c>
      <c r="U234" s="211" t="s">
        <v>329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313</v>
      </c>
      <c r="H235" s="239">
        <f>Spielplan!$J160</f>
        <v>0</v>
      </c>
      <c r="I235" s="240">
        <f>Spielplan!$L160</f>
        <v>0</v>
      </c>
      <c r="J235" s="241" t="str">
        <f>IF(Spielplan!$M160="","",Spielplan!$M160)</f>
        <v/>
      </c>
      <c r="K235" s="242" t="str">
        <f>IF(Spielplan!$O160="","",Spielplan!$O160)</f>
        <v/>
      </c>
      <c r="U235" s="211" t="s">
        <v>330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314</v>
      </c>
      <c r="H236" s="239">
        <f>Spielplan!$J161</f>
        <v>0</v>
      </c>
      <c r="I236" s="240">
        <f>Spielplan!$L161</f>
        <v>0</v>
      </c>
      <c r="J236" s="241" t="str">
        <f>IF(Spielplan!$M161="","",Spielplan!$M161)</f>
        <v/>
      </c>
      <c r="K236" s="242" t="str">
        <f>IF(Spielplan!$O161="","",Spielplan!$O161)</f>
        <v/>
      </c>
      <c r="U236" s="211" t="s">
        <v>331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315</v>
      </c>
      <c r="H237" s="239">
        <f>Spielplan!$J162</f>
        <v>0</v>
      </c>
      <c r="I237" s="240">
        <f>Spielplan!$L162</f>
        <v>0</v>
      </c>
      <c r="J237" s="241" t="str">
        <f>IF(Spielplan!$M162="","",Spielplan!$M162)</f>
        <v/>
      </c>
      <c r="K237" s="242" t="str">
        <f>IF(Spielplan!$O162="","",Spielplan!$O162)</f>
        <v/>
      </c>
      <c r="U237" s="211" t="s">
        <v>332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316</v>
      </c>
      <c r="H238" s="239">
        <f>Spielplan!$J163</f>
        <v>0</v>
      </c>
      <c r="I238" s="240">
        <f>Spielplan!$L163</f>
        <v>0</v>
      </c>
      <c r="J238" s="241" t="str">
        <f>IF(Spielplan!$M163="","",Spielplan!$M163)</f>
        <v/>
      </c>
      <c r="K238" s="242" t="str">
        <f>IF(Spielplan!$O163="","",Spielplan!$O163)</f>
        <v/>
      </c>
      <c r="U238" s="211" t="s">
        <v>333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317</v>
      </c>
      <c r="H239" s="239">
        <f>Spielplan!$J164</f>
        <v>0</v>
      </c>
      <c r="I239" s="240">
        <f>Spielplan!$L164</f>
        <v>0</v>
      </c>
      <c r="J239" s="241" t="str">
        <f>IF(Spielplan!$M164="","",Spielplan!$M164)</f>
        <v/>
      </c>
      <c r="K239" s="242" t="str">
        <f>IF(Spielplan!$O164="","",Spielplan!$O164)</f>
        <v/>
      </c>
      <c r="U239" s="211" t="s">
        <v>334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318</v>
      </c>
      <c r="H240" s="239">
        <f>Spielplan!$J165</f>
        <v>0</v>
      </c>
      <c r="I240" s="240">
        <f>Spielplan!$L165</f>
        <v>0</v>
      </c>
      <c r="J240" s="241" t="str">
        <f>IF(Spielplan!$M165="","",Spielplan!$M165)</f>
        <v/>
      </c>
      <c r="K240" s="242" t="str">
        <f>IF(Spielplan!$O165="","",Spielplan!$O165)</f>
        <v/>
      </c>
      <c r="U240" s="211" t="s">
        <v>335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319</v>
      </c>
      <c r="H241" s="239">
        <f>Spielplan!$J166</f>
        <v>0</v>
      </c>
      <c r="I241" s="240">
        <f>Spielplan!$L166</f>
        <v>0</v>
      </c>
      <c r="J241" s="241" t="str">
        <f>IF(Spielplan!$M166="","",Spielplan!$M166)</f>
        <v/>
      </c>
      <c r="K241" s="242" t="str">
        <f>IF(Spielplan!$O166="","",Spielplan!$O166)</f>
        <v/>
      </c>
      <c r="U241" s="211" t="s">
        <v>336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320</v>
      </c>
      <c r="H242" s="239">
        <f>Spielplan!$J167</f>
        <v>0</v>
      </c>
      <c r="I242" s="240">
        <f>Spielplan!$L167</f>
        <v>0</v>
      </c>
      <c r="J242" s="241" t="str">
        <f>IF(Spielplan!$M167="","",Spielplan!$M167)</f>
        <v/>
      </c>
      <c r="K242" s="242" t="str">
        <f>IF(Spielplan!$O167="","",Spielplan!$O167)</f>
        <v/>
      </c>
      <c r="U242" s="211" t="s">
        <v>337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321</v>
      </c>
      <c r="H243" s="239">
        <f>Spielplan!$J168</f>
        <v>0</v>
      </c>
      <c r="I243" s="240">
        <f>Spielplan!$L168</f>
        <v>0</v>
      </c>
      <c r="J243" s="241" t="str">
        <f>IF(Spielplan!$M168="","",Spielplan!$M168)</f>
        <v/>
      </c>
      <c r="K243" s="242" t="str">
        <f>IF(Spielplan!$O168="","",Spielplan!$O168)</f>
        <v/>
      </c>
      <c r="U243" s="211" t="s">
        <v>338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322</v>
      </c>
      <c r="H244" s="239">
        <f>Spielplan!$J169</f>
        <v>0</v>
      </c>
      <c r="I244" s="240">
        <f>Spielplan!$L169</f>
        <v>0</v>
      </c>
      <c r="J244" s="241" t="str">
        <f>IF(Spielplan!$M169="","",Spielplan!$M169)</f>
        <v/>
      </c>
      <c r="K244" s="242" t="str">
        <f>IF(Spielplan!$O169="","",Spielplan!$O169)</f>
        <v/>
      </c>
      <c r="U244" s="211" t="s">
        <v>339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323</v>
      </c>
      <c r="H245" s="239">
        <f>Spielplan!$J170</f>
        <v>0</v>
      </c>
      <c r="I245" s="240">
        <f>Spielplan!$L170</f>
        <v>0</v>
      </c>
      <c r="J245" s="241" t="str">
        <f>IF(Spielplan!$M170="","",Spielplan!$M170)</f>
        <v/>
      </c>
      <c r="K245" s="242" t="str">
        <f>IF(Spielplan!$O170="","",Spielplan!$O170)</f>
        <v/>
      </c>
      <c r="U245" s="211" t="s">
        <v>340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324</v>
      </c>
      <c r="H246" s="239">
        <f>Spielplan!$J171</f>
        <v>0</v>
      </c>
      <c r="I246" s="240">
        <f>Spielplan!$L171</f>
        <v>0</v>
      </c>
      <c r="J246" s="241" t="str">
        <f>IF(Spielplan!$M171="","",Spielplan!$M171)</f>
        <v/>
      </c>
      <c r="K246" s="242" t="str">
        <f>IF(Spielplan!$O171="","",Spielplan!$O171)</f>
        <v/>
      </c>
      <c r="U246" s="211" t="s">
        <v>341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325</v>
      </c>
      <c r="H247" s="239">
        <f>Spielplan!$J172</f>
        <v>0</v>
      </c>
      <c r="I247" s="240">
        <f>Spielplan!$L172</f>
        <v>0</v>
      </c>
      <c r="J247" s="241" t="str">
        <f>IF(Spielplan!$M172="","",Spielplan!$M172)</f>
        <v/>
      </c>
      <c r="K247" s="242" t="str">
        <f>IF(Spielplan!$O172="","",Spielplan!$O172)</f>
        <v/>
      </c>
      <c r="U247" s="211" t="s">
        <v>342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326</v>
      </c>
      <c r="H248" s="239">
        <f>Spielplan!$J173</f>
        <v>0</v>
      </c>
      <c r="I248" s="240">
        <f>Spielplan!$L173</f>
        <v>0</v>
      </c>
      <c r="J248" s="241" t="str">
        <f>IF(Spielplan!$M173="","",Spielplan!$M173)</f>
        <v/>
      </c>
      <c r="K248" s="242" t="str">
        <f>IF(Spielplan!$O173="","",Spielplan!$O173)</f>
        <v/>
      </c>
      <c r="U248" s="211" t="s">
        <v>343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327</v>
      </c>
      <c r="H249" s="239">
        <f>Spielplan!$J174</f>
        <v>0</v>
      </c>
      <c r="I249" s="240">
        <f>Spielplan!$L174</f>
        <v>0</v>
      </c>
      <c r="J249" s="241" t="str">
        <f>IF(Spielplan!$M174="","",Spielplan!$M174)</f>
        <v/>
      </c>
      <c r="K249" s="242" t="str">
        <f>IF(Spielplan!$O174="","",Spielplan!$O174)</f>
        <v/>
      </c>
      <c r="U249" s="211" t="s">
        <v>344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328</v>
      </c>
      <c r="H250" s="239">
        <f>Spielplan!$J175</f>
        <v>0</v>
      </c>
      <c r="I250" s="240">
        <f>Spielplan!$L175</f>
        <v>0</v>
      </c>
      <c r="J250" s="241" t="str">
        <f>IF(Spielplan!$M175="","",Spielplan!$M175)</f>
        <v/>
      </c>
      <c r="K250" s="242" t="str">
        <f>IF(Spielplan!$O175="","",Spielplan!$O175)</f>
        <v/>
      </c>
      <c r="U250" s="211" t="s">
        <v>345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329</v>
      </c>
      <c r="H251" s="239">
        <f>Spielplan!$J176</f>
        <v>0</v>
      </c>
      <c r="I251" s="240">
        <f>Spielplan!$L176</f>
        <v>0</v>
      </c>
      <c r="J251" s="241" t="str">
        <f>IF(Spielplan!$M176="","",Spielplan!$M176)</f>
        <v/>
      </c>
      <c r="K251" s="242" t="str">
        <f>IF(Spielplan!$O176="","",Spielplan!$O176)</f>
        <v/>
      </c>
      <c r="U251" s="211" t="s">
        <v>346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330</v>
      </c>
      <c r="H252" s="239">
        <f>Spielplan!$J177</f>
        <v>0</v>
      </c>
      <c r="I252" s="240">
        <f>Spielplan!$L177</f>
        <v>0</v>
      </c>
      <c r="J252" s="241" t="str">
        <f>IF(Spielplan!$M177="","",Spielplan!$M177)</f>
        <v/>
      </c>
      <c r="K252" s="242" t="str">
        <f>IF(Spielplan!$O177="","",Spielplan!$O177)</f>
        <v/>
      </c>
      <c r="U252" s="211" t="s">
        <v>347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331</v>
      </c>
      <c r="H253" s="239">
        <f>Spielplan!$J178</f>
        <v>0</v>
      </c>
      <c r="I253" s="240">
        <f>Spielplan!$L178</f>
        <v>0</v>
      </c>
      <c r="J253" s="241" t="str">
        <f>IF(Spielplan!$M178="","",Spielplan!$M178)</f>
        <v/>
      </c>
      <c r="K253" s="242" t="str">
        <f>IF(Spielplan!$O178="","",Spielplan!$O178)</f>
        <v/>
      </c>
      <c r="U253" s="211" t="s">
        <v>348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332</v>
      </c>
      <c r="H254" s="239">
        <f>Spielplan!$J179</f>
        <v>0</v>
      </c>
      <c r="I254" s="240">
        <f>Spielplan!$L179</f>
        <v>0</v>
      </c>
      <c r="J254" s="241" t="str">
        <f>IF(Spielplan!$M179="","",Spielplan!$M179)</f>
        <v/>
      </c>
      <c r="K254" s="242" t="str">
        <f>IF(Spielplan!$O179="","",Spielplan!$O179)</f>
        <v/>
      </c>
      <c r="U254" s="211" t="s">
        <v>349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333</v>
      </c>
      <c r="H255" s="239">
        <f>Spielplan!$J180</f>
        <v>0</v>
      </c>
      <c r="I255" s="240">
        <f>Spielplan!$L180</f>
        <v>0</v>
      </c>
      <c r="J255" s="241" t="str">
        <f>IF(Spielplan!$M180="","",Spielplan!$M180)</f>
        <v/>
      </c>
      <c r="K255" s="242" t="str">
        <f>IF(Spielplan!$O180="","",Spielplan!$O180)</f>
        <v/>
      </c>
      <c r="U255" s="211" t="s">
        <v>350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334</v>
      </c>
      <c r="H256" s="239">
        <f>Spielplan!$J181</f>
        <v>0</v>
      </c>
      <c r="I256" s="240">
        <f>Spielplan!$L181</f>
        <v>0</v>
      </c>
      <c r="J256" s="241" t="str">
        <f>IF(Spielplan!$M181="","",Spielplan!$M181)</f>
        <v/>
      </c>
      <c r="K256" s="242" t="str">
        <f>IF(Spielplan!$O181="","",Spielplan!$O181)</f>
        <v/>
      </c>
      <c r="U256" s="211" t="s">
        <v>351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335</v>
      </c>
      <c r="H257" s="239">
        <f>Spielplan!$J182</f>
        <v>0</v>
      </c>
      <c r="I257" s="240">
        <f>Spielplan!$L182</f>
        <v>0</v>
      </c>
      <c r="J257" s="241" t="str">
        <f>IF(Spielplan!$M182="","",Spielplan!$M182)</f>
        <v/>
      </c>
      <c r="K257" s="242" t="str">
        <f>IF(Spielplan!$O182="","",Spielplan!$O182)</f>
        <v/>
      </c>
      <c r="U257" s="211" t="s">
        <v>352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336</v>
      </c>
      <c r="H258" s="239">
        <f>Spielplan!$J183</f>
        <v>0</v>
      </c>
      <c r="I258" s="240">
        <f>Spielplan!$L183</f>
        <v>0</v>
      </c>
      <c r="J258" s="241" t="str">
        <f>IF(Spielplan!$M183="","",Spielplan!$M183)</f>
        <v/>
      </c>
      <c r="K258" s="242" t="str">
        <f>IF(Spielplan!$O183="","",Spielplan!$O183)</f>
        <v/>
      </c>
      <c r="U258" s="211" t="s">
        <v>353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337</v>
      </c>
      <c r="H259" s="239">
        <f>Spielplan!$J184</f>
        <v>0</v>
      </c>
      <c r="I259" s="240">
        <f>Spielplan!$L184</f>
        <v>0</v>
      </c>
      <c r="J259" s="241" t="str">
        <f>IF(Spielplan!$M184="","",Spielplan!$M184)</f>
        <v/>
      </c>
      <c r="K259" s="242" t="str">
        <f>IF(Spielplan!$O184="","",Spielplan!$O184)</f>
        <v/>
      </c>
      <c r="U259" s="211" t="s">
        <v>354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338</v>
      </c>
      <c r="H260" s="239">
        <f>Spielplan!$J185</f>
        <v>0</v>
      </c>
      <c r="I260" s="240">
        <f>Spielplan!$L185</f>
        <v>0</v>
      </c>
      <c r="J260" s="241" t="str">
        <f>IF(Spielplan!$M185="","",Spielplan!$M185)</f>
        <v/>
      </c>
      <c r="K260" s="242" t="str">
        <f>IF(Spielplan!$O185="","",Spielplan!$O185)</f>
        <v/>
      </c>
      <c r="U260" s="211" t="s">
        <v>355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339</v>
      </c>
      <c r="H261" s="239">
        <f>Spielplan!$J186</f>
        <v>0</v>
      </c>
      <c r="I261" s="240">
        <f>Spielplan!$L186</f>
        <v>0</v>
      </c>
      <c r="J261" s="241" t="str">
        <f>IF(Spielplan!$M186="","",Spielplan!$M186)</f>
        <v/>
      </c>
      <c r="K261" s="242" t="str">
        <f>IF(Spielplan!$O186="","",Spielplan!$O186)</f>
        <v/>
      </c>
      <c r="U261" s="211" t="s">
        <v>356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340</v>
      </c>
      <c r="H262" s="239">
        <f>Spielplan!$J187</f>
        <v>0</v>
      </c>
      <c r="I262" s="240">
        <f>Spielplan!$L187</f>
        <v>0</v>
      </c>
      <c r="J262" s="241" t="str">
        <f>IF(Spielplan!$M187="","",Spielplan!$M187)</f>
        <v/>
      </c>
      <c r="K262" s="242" t="str">
        <f>IF(Spielplan!$O187="","",Spielplan!$O187)</f>
        <v/>
      </c>
      <c r="U262" s="211" t="s">
        <v>357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341</v>
      </c>
      <c r="H263" s="239">
        <f>Spielplan!$J188</f>
        <v>0</v>
      </c>
      <c r="I263" s="240">
        <f>Spielplan!$L188</f>
        <v>0</v>
      </c>
      <c r="J263" s="241" t="str">
        <f>IF(Spielplan!$M188="","",Spielplan!$M188)</f>
        <v/>
      </c>
      <c r="K263" s="242" t="str">
        <f>IF(Spielplan!$O188="","",Spielplan!$O188)</f>
        <v/>
      </c>
      <c r="U263" s="211" t="s">
        <v>358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342</v>
      </c>
      <c r="H264" s="239">
        <f>Spielplan!$J189</f>
        <v>0</v>
      </c>
      <c r="I264" s="240">
        <f>Spielplan!$L189</f>
        <v>0</v>
      </c>
      <c r="J264" s="241" t="str">
        <f>IF(Spielplan!$M189="","",Spielplan!$M189)</f>
        <v/>
      </c>
      <c r="K264" s="242" t="str">
        <f>IF(Spielplan!$O189="","",Spielplan!$O189)</f>
        <v/>
      </c>
      <c r="U264" s="211" t="s">
        <v>359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343</v>
      </c>
      <c r="H265" s="239">
        <f>Spielplan!$J190</f>
        <v>0</v>
      </c>
      <c r="I265" s="240">
        <f>Spielplan!$L190</f>
        <v>0</v>
      </c>
      <c r="J265" s="241" t="str">
        <f>IF(Spielplan!$M190="","",Spielplan!$M190)</f>
        <v/>
      </c>
      <c r="K265" s="242" t="str">
        <f>IF(Spielplan!$O190="","",Spielplan!$O190)</f>
        <v/>
      </c>
      <c r="U265" s="211" t="s">
        <v>360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344</v>
      </c>
      <c r="H266" s="239">
        <f>Spielplan!$J191</f>
        <v>0</v>
      </c>
      <c r="I266" s="240">
        <f>Spielplan!$L191</f>
        <v>0</v>
      </c>
      <c r="J266" s="241" t="str">
        <f>IF(Spielplan!$M191="","",Spielplan!$M191)</f>
        <v/>
      </c>
      <c r="K266" s="242" t="str">
        <f>IF(Spielplan!$O191="","",Spielplan!$O191)</f>
        <v/>
      </c>
      <c r="U266" s="211" t="s">
        <v>361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345</v>
      </c>
      <c r="H267" s="239">
        <f>Spielplan!$J192</f>
        <v>0</v>
      </c>
      <c r="I267" s="240">
        <f>Spielplan!$L192</f>
        <v>0</v>
      </c>
      <c r="J267" s="241" t="str">
        <f>IF(Spielplan!$M192="","",Spielplan!$M192)</f>
        <v/>
      </c>
      <c r="K267" s="242" t="str">
        <f>IF(Spielplan!$O192="","",Spielplan!$O192)</f>
        <v/>
      </c>
      <c r="U267" s="211" t="s">
        <v>362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346</v>
      </c>
      <c r="H268" s="239">
        <f>Spielplan!$J193</f>
        <v>0</v>
      </c>
      <c r="I268" s="240">
        <f>Spielplan!$L193</f>
        <v>0</v>
      </c>
      <c r="J268" s="241" t="str">
        <f>IF(Spielplan!$M193="","",Spielplan!$M193)</f>
        <v/>
      </c>
      <c r="K268" s="242" t="str">
        <f>IF(Spielplan!$O193="","",Spielplan!$O193)</f>
        <v/>
      </c>
      <c r="U268" s="211" t="s">
        <v>363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347</v>
      </c>
      <c r="H269" s="239">
        <f>Spielplan!$J194</f>
        <v>0</v>
      </c>
      <c r="I269" s="240">
        <f>Spielplan!$L194</f>
        <v>0</v>
      </c>
      <c r="J269" s="241" t="str">
        <f>IF(Spielplan!$M194="","",Spielplan!$M194)</f>
        <v/>
      </c>
      <c r="K269" s="242" t="str">
        <f>IF(Spielplan!$O194="","",Spielplan!$O194)</f>
        <v/>
      </c>
      <c r="U269" s="211" t="s">
        <v>364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348</v>
      </c>
      <c r="H270" s="239">
        <f>Spielplan!$J195</f>
        <v>0</v>
      </c>
      <c r="I270" s="240">
        <f>Spielplan!$L195</f>
        <v>0</v>
      </c>
      <c r="J270" s="241" t="str">
        <f>IF(Spielplan!$M195="","",Spielplan!$M195)</f>
        <v/>
      </c>
      <c r="K270" s="242" t="str">
        <f>IF(Spielplan!$O195="","",Spielplan!$O195)</f>
        <v/>
      </c>
      <c r="U270" s="211" t="s">
        <v>365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349</v>
      </c>
      <c r="H271" s="239">
        <f>Spielplan!$J196</f>
        <v>0</v>
      </c>
      <c r="I271" s="240">
        <f>Spielplan!$L196</f>
        <v>0</v>
      </c>
      <c r="J271" s="241" t="str">
        <f>IF(Spielplan!$M196="","",Spielplan!$M196)</f>
        <v/>
      </c>
      <c r="K271" s="242" t="str">
        <f>IF(Spielplan!$O196="","",Spielplan!$O196)</f>
        <v/>
      </c>
      <c r="U271" s="211" t="s">
        <v>366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350</v>
      </c>
      <c r="H272" s="239">
        <f>Spielplan!$J197</f>
        <v>0</v>
      </c>
      <c r="I272" s="240">
        <f>Spielplan!$L197</f>
        <v>0</v>
      </c>
      <c r="J272" s="241" t="str">
        <f>IF(Spielplan!$M197="","",Spielplan!$M197)</f>
        <v/>
      </c>
      <c r="K272" s="242" t="str">
        <f>IF(Spielplan!$O197="","",Spielplan!$O197)</f>
        <v/>
      </c>
      <c r="U272" s="211" t="s">
        <v>367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351</v>
      </c>
      <c r="H273" s="239">
        <f>Spielplan!$J198</f>
        <v>0</v>
      </c>
      <c r="I273" s="240">
        <f>Spielplan!$L198</f>
        <v>0</v>
      </c>
      <c r="J273" s="241" t="str">
        <f>IF(Spielplan!$M198="","",Spielplan!$M198)</f>
        <v/>
      </c>
      <c r="K273" s="242" t="str">
        <f>IF(Spielplan!$O198="","",Spielplan!$O198)</f>
        <v/>
      </c>
      <c r="U273" s="211" t="s">
        <v>368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352</v>
      </c>
      <c r="H274" s="239">
        <f>Spielplan!$J199</f>
        <v>0</v>
      </c>
      <c r="I274" s="240">
        <f>Spielplan!$L199</f>
        <v>0</v>
      </c>
      <c r="J274" s="241" t="str">
        <f>IF(Spielplan!$M199="","",Spielplan!$M199)</f>
        <v/>
      </c>
      <c r="K274" s="242" t="str">
        <f>IF(Spielplan!$O199="","",Spielplan!$O199)</f>
        <v/>
      </c>
      <c r="U274" s="211" t="s">
        <v>369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353</v>
      </c>
      <c r="H275" s="239">
        <f>Spielplan!$J200</f>
        <v>0</v>
      </c>
      <c r="I275" s="240">
        <f>Spielplan!$L200</f>
        <v>0</v>
      </c>
      <c r="J275" s="241" t="str">
        <f>IF(Spielplan!$M200="","",Spielplan!$M200)</f>
        <v/>
      </c>
      <c r="K275" s="242" t="str">
        <f>IF(Spielplan!$O200="","",Spielplan!$O200)</f>
        <v/>
      </c>
      <c r="U275" s="211" t="s">
        <v>370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354</v>
      </c>
      <c r="H276" s="239">
        <f>Spielplan!$J201</f>
        <v>0</v>
      </c>
      <c r="I276" s="240">
        <f>Spielplan!$L201</f>
        <v>0</v>
      </c>
      <c r="J276" s="241" t="str">
        <f>IF(Spielplan!$M201="","",Spielplan!$M201)</f>
        <v/>
      </c>
      <c r="K276" s="242" t="str">
        <f>IF(Spielplan!$O201="","",Spielplan!$O201)</f>
        <v/>
      </c>
      <c r="U276" s="211" t="s">
        <v>371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355</v>
      </c>
      <c r="H277" s="239">
        <f>Spielplan!$J202</f>
        <v>0</v>
      </c>
      <c r="I277" s="240">
        <f>Spielplan!$L202</f>
        <v>0</v>
      </c>
      <c r="J277" s="241" t="str">
        <f>IF(Spielplan!$M202="","",Spielplan!$M202)</f>
        <v/>
      </c>
      <c r="K277" s="242" t="str">
        <f>IF(Spielplan!$O202="","",Spielplan!$O202)</f>
        <v/>
      </c>
      <c r="U277" s="211" t="s">
        <v>372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356</v>
      </c>
      <c r="H278" s="239">
        <f>Spielplan!$J203</f>
        <v>0</v>
      </c>
      <c r="I278" s="240">
        <f>Spielplan!$L203</f>
        <v>0</v>
      </c>
      <c r="J278" s="241" t="str">
        <f>IF(Spielplan!$M203="","",Spielplan!$M203)</f>
        <v/>
      </c>
      <c r="K278" s="242" t="str">
        <f>IF(Spielplan!$O203="","",Spielplan!$O203)</f>
        <v/>
      </c>
      <c r="U278" s="211" t="s">
        <v>373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357</v>
      </c>
      <c r="H279" s="239">
        <f>Spielplan!$J204</f>
        <v>0</v>
      </c>
      <c r="I279" s="240">
        <f>Spielplan!$L204</f>
        <v>0</v>
      </c>
      <c r="J279" s="241" t="str">
        <f>IF(Spielplan!$M204="","",Spielplan!$M204)</f>
        <v/>
      </c>
      <c r="K279" s="242" t="str">
        <f>IF(Spielplan!$O204="","",Spielplan!$O204)</f>
        <v/>
      </c>
      <c r="U279" s="211" t="s">
        <v>374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358</v>
      </c>
      <c r="H280" s="239">
        <f>Spielplan!$J205</f>
        <v>0</v>
      </c>
      <c r="I280" s="240">
        <f>Spielplan!$L205</f>
        <v>0</v>
      </c>
      <c r="J280" s="241" t="str">
        <f>IF(Spielplan!$M205="","",Spielplan!$M205)</f>
        <v/>
      </c>
      <c r="K280" s="242" t="str">
        <f>IF(Spielplan!$O205="","",Spielplan!$O205)</f>
        <v/>
      </c>
      <c r="U280" s="211" t="s">
        <v>375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359</v>
      </c>
      <c r="H281" s="239">
        <f>Spielplan!$J206</f>
        <v>0</v>
      </c>
      <c r="I281" s="240">
        <f>Spielplan!$L206</f>
        <v>0</v>
      </c>
      <c r="J281" s="241" t="str">
        <f>IF(Spielplan!$M206="","",Spielplan!$M206)</f>
        <v/>
      </c>
      <c r="K281" s="242" t="str">
        <f>IF(Spielplan!$O206="","",Spielplan!$O206)</f>
        <v/>
      </c>
      <c r="U281" s="211" t="s">
        <v>376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360</v>
      </c>
      <c r="H282" s="239">
        <f>Spielplan!$J207</f>
        <v>0</v>
      </c>
      <c r="I282" s="240">
        <f>Spielplan!$L207</f>
        <v>0</v>
      </c>
      <c r="J282" s="241" t="str">
        <f>IF(Spielplan!$M207="","",Spielplan!$M207)</f>
        <v/>
      </c>
      <c r="K282" s="242" t="str">
        <f>IF(Spielplan!$O207="","",Spielplan!$O207)</f>
        <v/>
      </c>
      <c r="U282" s="211" t="s">
        <v>377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361</v>
      </c>
      <c r="H283" s="239">
        <f>Spielplan!$J208</f>
        <v>0</v>
      </c>
      <c r="I283" s="240">
        <f>Spielplan!$L208</f>
        <v>0</v>
      </c>
      <c r="J283" s="241" t="str">
        <f>IF(Spielplan!$M208="","",Spielplan!$M208)</f>
        <v/>
      </c>
      <c r="K283" s="242" t="str">
        <f>IF(Spielplan!$O208="","",Spielplan!$O208)</f>
        <v/>
      </c>
      <c r="U283" s="211" t="s">
        <v>378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362</v>
      </c>
      <c r="H284" s="239">
        <f>Spielplan!$J209</f>
        <v>0</v>
      </c>
      <c r="I284" s="240">
        <f>Spielplan!$L209</f>
        <v>0</v>
      </c>
      <c r="J284" s="241" t="str">
        <f>IF(Spielplan!$M209="","",Spielplan!$M209)</f>
        <v/>
      </c>
      <c r="K284" s="242" t="str">
        <f>IF(Spielplan!$O209="","",Spielplan!$O209)</f>
        <v/>
      </c>
      <c r="U284" s="211" t="s">
        <v>379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363</v>
      </c>
      <c r="H285" s="239">
        <f>Spielplan!$J210</f>
        <v>0</v>
      </c>
      <c r="I285" s="240">
        <f>Spielplan!$L210</f>
        <v>0</v>
      </c>
      <c r="J285" s="241" t="str">
        <f>IF(Spielplan!$M210="","",Spielplan!$M210)</f>
        <v/>
      </c>
      <c r="K285" s="242" t="str">
        <f>IF(Spielplan!$O210="","",Spielplan!$O210)</f>
        <v/>
      </c>
      <c r="U285" s="211" t="s">
        <v>380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364</v>
      </c>
      <c r="H286" s="239">
        <f>Spielplan!$J211</f>
        <v>0</v>
      </c>
      <c r="I286" s="240">
        <f>Spielplan!$L211</f>
        <v>0</v>
      </c>
      <c r="J286" s="241" t="str">
        <f>IF(Spielplan!$M211="","",Spielplan!$M211)</f>
        <v/>
      </c>
      <c r="K286" s="242" t="str">
        <f>IF(Spielplan!$O211="","",Spielplan!$O211)</f>
        <v/>
      </c>
      <c r="U286" s="211" t="s">
        <v>381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365</v>
      </c>
      <c r="H287" s="239">
        <f>Spielplan!$J212</f>
        <v>0</v>
      </c>
      <c r="I287" s="240">
        <f>Spielplan!$L212</f>
        <v>0</v>
      </c>
      <c r="J287" s="241" t="str">
        <f>IF(Spielplan!$M212="","",Spielplan!$M212)</f>
        <v/>
      </c>
      <c r="K287" s="242" t="str">
        <f>IF(Spielplan!$O212="","",Spielplan!$O212)</f>
        <v/>
      </c>
      <c r="U287" s="211" t="s">
        <v>382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366</v>
      </c>
      <c r="H288" s="239">
        <f>Spielplan!$J213</f>
        <v>0</v>
      </c>
      <c r="I288" s="240">
        <f>Spielplan!$L213</f>
        <v>0</v>
      </c>
      <c r="J288" s="241" t="str">
        <f>IF(Spielplan!$M213="","",Spielplan!$M213)</f>
        <v/>
      </c>
      <c r="K288" s="242" t="str">
        <f>IF(Spielplan!$O213="","",Spielplan!$O213)</f>
        <v/>
      </c>
      <c r="U288" s="211" t="s">
        <v>383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367</v>
      </c>
      <c r="H289" s="239">
        <f>Spielplan!$J214</f>
        <v>0</v>
      </c>
      <c r="I289" s="240">
        <f>Spielplan!$L214</f>
        <v>0</v>
      </c>
      <c r="J289" s="241" t="str">
        <f>IF(Spielplan!$M214="","",Spielplan!$M214)</f>
        <v/>
      </c>
      <c r="K289" s="242" t="str">
        <f>IF(Spielplan!$O214="","",Spielplan!$O214)</f>
        <v/>
      </c>
      <c r="U289" s="211" t="s">
        <v>384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368</v>
      </c>
      <c r="H290" s="239">
        <f>Spielplan!$J215</f>
        <v>0</v>
      </c>
      <c r="I290" s="240">
        <f>Spielplan!$L215</f>
        <v>0</v>
      </c>
      <c r="J290" s="241" t="str">
        <f>IF(Spielplan!$M215="","",Spielplan!$M215)</f>
        <v/>
      </c>
      <c r="K290" s="242" t="str">
        <f>IF(Spielplan!$O215="","",Spielplan!$O215)</f>
        <v/>
      </c>
      <c r="U290" s="211" t="s">
        <v>385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369</v>
      </c>
      <c r="H291" s="239">
        <f>Spielplan!$J216</f>
        <v>0</v>
      </c>
      <c r="I291" s="240">
        <f>Spielplan!$L216</f>
        <v>0</v>
      </c>
      <c r="J291" s="241" t="str">
        <f>IF(Spielplan!$M216="","",Spielplan!$M216)</f>
        <v/>
      </c>
      <c r="K291" s="242" t="str">
        <f>IF(Spielplan!$O216="","",Spielplan!$O216)</f>
        <v/>
      </c>
      <c r="U291" s="211" t="s">
        <v>386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370</v>
      </c>
      <c r="H292" s="239">
        <f>Spielplan!$J217</f>
        <v>0</v>
      </c>
      <c r="I292" s="240">
        <f>Spielplan!$L217</f>
        <v>0</v>
      </c>
      <c r="J292" s="241" t="str">
        <f>IF(Spielplan!$M217="","",Spielplan!$M217)</f>
        <v/>
      </c>
      <c r="K292" s="242" t="str">
        <f>IF(Spielplan!$O217="","",Spielplan!$O217)</f>
        <v/>
      </c>
      <c r="U292" s="211" t="s">
        <v>387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371</v>
      </c>
      <c r="H293" s="239">
        <f>Spielplan!$J218</f>
        <v>0</v>
      </c>
      <c r="I293" s="240">
        <f>Spielplan!$L218</f>
        <v>0</v>
      </c>
      <c r="J293" s="241" t="str">
        <f>IF(Spielplan!$M218="","",Spielplan!$M218)</f>
        <v/>
      </c>
      <c r="K293" s="242" t="str">
        <f>IF(Spielplan!$O218="","",Spielplan!$O218)</f>
        <v/>
      </c>
      <c r="U293" s="211" t="s">
        <v>388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372</v>
      </c>
      <c r="H294" s="239">
        <f>Spielplan!$J219</f>
        <v>0</v>
      </c>
      <c r="I294" s="240">
        <f>Spielplan!$L219</f>
        <v>0</v>
      </c>
      <c r="J294" s="241" t="str">
        <f>IF(Spielplan!$M219="","",Spielplan!$M219)</f>
        <v/>
      </c>
      <c r="K294" s="242" t="str">
        <f>IF(Spielplan!$O219="","",Spielplan!$O219)</f>
        <v/>
      </c>
      <c r="U294" s="211" t="s">
        <v>389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373</v>
      </c>
      <c r="H295" s="239">
        <f>Spielplan!$J220</f>
        <v>0</v>
      </c>
      <c r="I295" s="240">
        <f>Spielplan!$L220</f>
        <v>0</v>
      </c>
      <c r="J295" s="241" t="str">
        <f>IF(Spielplan!$M220="","",Spielplan!$M220)</f>
        <v/>
      </c>
      <c r="K295" s="242" t="str">
        <f>IF(Spielplan!$O220="","",Spielplan!$O220)</f>
        <v/>
      </c>
      <c r="U295" s="211" t="s">
        <v>390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374</v>
      </c>
      <c r="H296" s="239">
        <f>Spielplan!$J221</f>
        <v>0</v>
      </c>
      <c r="I296" s="240">
        <f>Spielplan!$L221</f>
        <v>0</v>
      </c>
      <c r="J296" s="241" t="str">
        <f>IF(Spielplan!$M221="","",Spielplan!$M221)</f>
        <v/>
      </c>
      <c r="K296" s="242" t="str">
        <f>IF(Spielplan!$O221="","",Spielplan!$O221)</f>
        <v/>
      </c>
      <c r="U296" s="211" t="s">
        <v>391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375</v>
      </c>
      <c r="H297" s="239">
        <f>Spielplan!$J222</f>
        <v>0</v>
      </c>
      <c r="I297" s="240">
        <f>Spielplan!$L222</f>
        <v>0</v>
      </c>
      <c r="J297" s="241" t="str">
        <f>IF(Spielplan!$M222="","",Spielplan!$M222)</f>
        <v/>
      </c>
      <c r="K297" s="242" t="str">
        <f>IF(Spielplan!$O222="","",Spielplan!$O222)</f>
        <v/>
      </c>
      <c r="U297" s="211" t="s">
        <v>392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376</v>
      </c>
      <c r="H298" s="239">
        <f>Spielplan!$J223</f>
        <v>0</v>
      </c>
      <c r="I298" s="240">
        <f>Spielplan!$L223</f>
        <v>0</v>
      </c>
      <c r="J298" s="241" t="str">
        <f>IF(Spielplan!$M223="","",Spielplan!$M223)</f>
        <v/>
      </c>
      <c r="K298" s="242" t="str">
        <f>IF(Spielplan!$O223="","",Spielplan!$O223)</f>
        <v/>
      </c>
      <c r="U298" s="211" t="s">
        <v>393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377</v>
      </c>
      <c r="H299" s="239">
        <f>Spielplan!$J224</f>
        <v>0</v>
      </c>
      <c r="I299" s="240">
        <f>Spielplan!$L224</f>
        <v>0</v>
      </c>
      <c r="J299" s="241" t="str">
        <f>IF(Spielplan!$M224="","",Spielplan!$M224)</f>
        <v/>
      </c>
      <c r="K299" s="242" t="str">
        <f>IF(Spielplan!$O224="","",Spielplan!$O224)</f>
        <v/>
      </c>
      <c r="U299" s="211" t="s">
        <v>394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378</v>
      </c>
      <c r="H300" s="239">
        <f>Spielplan!$J225</f>
        <v>0</v>
      </c>
      <c r="I300" s="240">
        <f>Spielplan!$L225</f>
        <v>0</v>
      </c>
      <c r="J300" s="241" t="str">
        <f>IF(Spielplan!$M225="","",Spielplan!$M225)</f>
        <v/>
      </c>
      <c r="K300" s="242" t="str">
        <f>IF(Spielplan!$O225="","",Spielplan!$O225)</f>
        <v/>
      </c>
      <c r="U300" s="211" t="s">
        <v>395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379</v>
      </c>
      <c r="H301" s="239">
        <f>Spielplan!$J226</f>
        <v>0</v>
      </c>
      <c r="I301" s="240">
        <f>Spielplan!$L226</f>
        <v>0</v>
      </c>
      <c r="J301" s="241" t="str">
        <f>IF(Spielplan!$M226="","",Spielplan!$M226)</f>
        <v/>
      </c>
      <c r="K301" s="242" t="str">
        <f>IF(Spielplan!$O226="","",Spielplan!$O226)</f>
        <v/>
      </c>
      <c r="U301" s="211" t="s">
        <v>396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380</v>
      </c>
      <c r="H302" s="239">
        <f>Spielplan!$J227</f>
        <v>0</v>
      </c>
      <c r="I302" s="240">
        <f>Spielplan!$L227</f>
        <v>0</v>
      </c>
      <c r="J302" s="241" t="str">
        <f>IF(Spielplan!$M227="","",Spielplan!$M227)</f>
        <v/>
      </c>
      <c r="K302" s="242" t="str">
        <f>IF(Spielplan!$O227="","",Spielplan!$O227)</f>
        <v/>
      </c>
      <c r="U302" s="211" t="s">
        <v>397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381</v>
      </c>
      <c r="H303" s="239">
        <f>Spielplan!$J228</f>
        <v>0</v>
      </c>
      <c r="I303" s="240">
        <f>Spielplan!$L228</f>
        <v>0</v>
      </c>
      <c r="J303" s="241" t="str">
        <f>IF(Spielplan!$M228="","",Spielplan!$M228)</f>
        <v/>
      </c>
      <c r="K303" s="242" t="str">
        <f>IF(Spielplan!$O228="","",Spielplan!$O228)</f>
        <v/>
      </c>
      <c r="U303" s="211" t="s">
        <v>398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382</v>
      </c>
      <c r="H304" s="239">
        <f>Spielplan!$J229</f>
        <v>0</v>
      </c>
      <c r="I304" s="240">
        <f>Spielplan!$L229</f>
        <v>0</v>
      </c>
      <c r="J304" s="241" t="str">
        <f>IF(Spielplan!$M229="","",Spielplan!$M229)</f>
        <v/>
      </c>
      <c r="K304" s="242" t="str">
        <f>IF(Spielplan!$O229="","",Spielplan!$O229)</f>
        <v/>
      </c>
      <c r="U304" s="211" t="s">
        <v>399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383</v>
      </c>
      <c r="H305" s="239">
        <f>Spielplan!$J230</f>
        <v>0</v>
      </c>
      <c r="I305" s="240">
        <f>Spielplan!$L230</f>
        <v>0</v>
      </c>
      <c r="J305" s="241" t="str">
        <f>IF(Spielplan!$M230="","",Spielplan!$M230)</f>
        <v/>
      </c>
      <c r="K305" s="242" t="str">
        <f>IF(Spielplan!$O230="","",Spielplan!$O230)</f>
        <v/>
      </c>
      <c r="U305" s="211" t="s">
        <v>400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384</v>
      </c>
      <c r="H306" s="239">
        <f>Spielplan!$J231</f>
        <v>0</v>
      </c>
      <c r="I306" s="240">
        <f>Spielplan!$L231</f>
        <v>0</v>
      </c>
      <c r="J306" s="241" t="str">
        <f>IF(Spielplan!$M231="","",Spielplan!$M231)</f>
        <v/>
      </c>
      <c r="K306" s="242" t="str">
        <f>IF(Spielplan!$O231="","",Spielplan!$O231)</f>
        <v/>
      </c>
      <c r="U306" s="211" t="s">
        <v>401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385</v>
      </c>
      <c r="H307" s="239">
        <f>Spielplan!$J232</f>
        <v>0</v>
      </c>
      <c r="I307" s="240">
        <f>Spielplan!$L232</f>
        <v>0</v>
      </c>
      <c r="J307" s="241" t="str">
        <f>IF(Spielplan!$M232="","",Spielplan!$M232)</f>
        <v/>
      </c>
      <c r="K307" s="242" t="str">
        <f>IF(Spielplan!$O232="","",Spielplan!$O232)</f>
        <v/>
      </c>
      <c r="U307" s="211" t="s">
        <v>402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386</v>
      </c>
      <c r="H308" s="239">
        <f>Spielplan!$J233</f>
        <v>0</v>
      </c>
      <c r="I308" s="240">
        <f>Spielplan!$L233</f>
        <v>0</v>
      </c>
      <c r="J308" s="241" t="str">
        <f>IF(Spielplan!$M233="","",Spielplan!$M233)</f>
        <v/>
      </c>
      <c r="K308" s="242" t="str">
        <f>IF(Spielplan!$O233="","",Spielplan!$O233)</f>
        <v/>
      </c>
      <c r="U308" s="211" t="s">
        <v>403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387</v>
      </c>
      <c r="H309" s="239">
        <f>Spielplan!$J234</f>
        <v>0</v>
      </c>
      <c r="I309" s="240">
        <f>Spielplan!$L234</f>
        <v>0</v>
      </c>
      <c r="J309" s="241" t="str">
        <f>IF(Spielplan!$M234="","",Spielplan!$M234)</f>
        <v/>
      </c>
      <c r="K309" s="242" t="str">
        <f>IF(Spielplan!$O234="","",Spielplan!$O234)</f>
        <v/>
      </c>
      <c r="U309" s="211" t="s">
        <v>404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388</v>
      </c>
      <c r="H310" s="239">
        <f>Spielplan!$J235</f>
        <v>0</v>
      </c>
      <c r="I310" s="240">
        <f>Spielplan!$L235</f>
        <v>0</v>
      </c>
      <c r="J310" s="241" t="str">
        <f>IF(Spielplan!$M235="","",Spielplan!$M235)</f>
        <v/>
      </c>
      <c r="K310" s="242" t="str">
        <f>IF(Spielplan!$O235="","",Spielplan!$O235)</f>
        <v/>
      </c>
      <c r="U310" s="211" t="s">
        <v>405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389</v>
      </c>
      <c r="H311" s="239">
        <f>Spielplan!$J236</f>
        <v>0</v>
      </c>
      <c r="I311" s="240">
        <f>Spielplan!$L236</f>
        <v>0</v>
      </c>
      <c r="J311" s="241" t="str">
        <f>IF(Spielplan!$M236="","",Spielplan!$M236)</f>
        <v/>
      </c>
      <c r="K311" s="242" t="str">
        <f>IF(Spielplan!$O236="","",Spielplan!$O236)</f>
        <v/>
      </c>
      <c r="U311" s="211" t="s">
        <v>406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390</v>
      </c>
      <c r="H312" s="239">
        <f>Spielplan!$J237</f>
        <v>0</v>
      </c>
      <c r="I312" s="240">
        <f>Spielplan!$L237</f>
        <v>0</v>
      </c>
      <c r="J312" s="241" t="str">
        <f>IF(Spielplan!$M237="","",Spielplan!$M237)</f>
        <v/>
      </c>
      <c r="K312" s="242" t="str">
        <f>IF(Spielplan!$O237="","",Spielplan!$O237)</f>
        <v/>
      </c>
      <c r="U312" s="211" t="s">
        <v>407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391</v>
      </c>
      <c r="H313" s="239">
        <f>Spielplan!$J238</f>
        <v>0</v>
      </c>
      <c r="I313" s="240">
        <f>Spielplan!$L238</f>
        <v>0</v>
      </c>
      <c r="J313" s="241" t="str">
        <f>IF(Spielplan!$M238="","",Spielplan!$M238)</f>
        <v/>
      </c>
      <c r="K313" s="242" t="str">
        <f>IF(Spielplan!$O238="","",Spielplan!$O238)</f>
        <v/>
      </c>
      <c r="U313" s="211" t="s">
        <v>408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392</v>
      </c>
      <c r="H314" s="239">
        <f>Spielplan!$J239</f>
        <v>0</v>
      </c>
      <c r="I314" s="240">
        <f>Spielplan!$L239</f>
        <v>0</v>
      </c>
      <c r="J314" s="241" t="str">
        <f>IF(Spielplan!$M239="","",Spielplan!$M239)</f>
        <v/>
      </c>
      <c r="K314" s="242" t="str">
        <f>IF(Spielplan!$O239="","",Spielplan!$O239)</f>
        <v/>
      </c>
      <c r="U314" s="211" t="s">
        <v>409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393</v>
      </c>
      <c r="H315" s="239">
        <f>Spielplan!$J240</f>
        <v>0</v>
      </c>
      <c r="I315" s="240">
        <f>Spielplan!$L240</f>
        <v>0</v>
      </c>
      <c r="J315" s="241" t="str">
        <f>IF(Spielplan!$M240="","",Spielplan!$M240)</f>
        <v/>
      </c>
      <c r="K315" s="242" t="str">
        <f>IF(Spielplan!$O240="","",Spielplan!$O240)</f>
        <v/>
      </c>
      <c r="U315" s="211" t="s">
        <v>410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394</v>
      </c>
      <c r="H316" s="239">
        <f>Spielplan!$J241</f>
        <v>0</v>
      </c>
      <c r="I316" s="240">
        <f>Spielplan!$L241</f>
        <v>0</v>
      </c>
      <c r="J316" s="241" t="str">
        <f>IF(Spielplan!$M241="","",Spielplan!$M241)</f>
        <v/>
      </c>
      <c r="K316" s="242" t="str">
        <f>IF(Spielplan!$O241="","",Spielplan!$O241)</f>
        <v/>
      </c>
      <c r="U316" s="211" t="s">
        <v>411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395</v>
      </c>
      <c r="H317" s="239">
        <f>Spielplan!$J242</f>
        <v>0</v>
      </c>
      <c r="I317" s="240">
        <f>Spielplan!$L242</f>
        <v>0</v>
      </c>
      <c r="J317" s="241" t="str">
        <f>IF(Spielplan!$M242="","",Spielplan!$M242)</f>
        <v/>
      </c>
      <c r="K317" s="242" t="str">
        <f>IF(Spielplan!$O242="","",Spielplan!$O242)</f>
        <v/>
      </c>
      <c r="U317" s="211" t="s">
        <v>412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396</v>
      </c>
      <c r="H318" s="239">
        <f>Spielplan!$J243</f>
        <v>0</v>
      </c>
      <c r="I318" s="240">
        <f>Spielplan!$L243</f>
        <v>0</v>
      </c>
      <c r="J318" s="241" t="str">
        <f>IF(Spielplan!$M243="","",Spielplan!$M243)</f>
        <v/>
      </c>
      <c r="K318" s="242" t="str">
        <f>IF(Spielplan!$O243="","",Spielplan!$O243)</f>
        <v/>
      </c>
      <c r="U318" s="211" t="s">
        <v>413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397</v>
      </c>
      <c r="H319" s="239">
        <f>Spielplan!$J244</f>
        <v>0</v>
      </c>
      <c r="I319" s="240">
        <f>Spielplan!$L244</f>
        <v>0</v>
      </c>
      <c r="J319" s="241" t="str">
        <f>IF(Spielplan!$M244="","",Spielplan!$M244)</f>
        <v/>
      </c>
      <c r="K319" s="242" t="str">
        <f>IF(Spielplan!$O244="","",Spielplan!$O244)</f>
        <v/>
      </c>
      <c r="U319" s="211" t="s">
        <v>414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398</v>
      </c>
      <c r="H320" s="239">
        <f>Spielplan!$J245</f>
        <v>0</v>
      </c>
      <c r="I320" s="240">
        <f>Spielplan!$L245</f>
        <v>0</v>
      </c>
      <c r="J320" s="241" t="str">
        <f>IF(Spielplan!$M245="","",Spielplan!$M245)</f>
        <v/>
      </c>
      <c r="K320" s="242" t="str">
        <f>IF(Spielplan!$O245="","",Spielplan!$O245)</f>
        <v/>
      </c>
      <c r="U320" s="211" t="s">
        <v>415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399</v>
      </c>
      <c r="H321" s="239">
        <f>Spielplan!$J246</f>
        <v>0</v>
      </c>
      <c r="I321" s="240">
        <f>Spielplan!$L246</f>
        <v>0</v>
      </c>
      <c r="J321" s="241" t="str">
        <f>IF(Spielplan!$M246="","",Spielplan!$M246)</f>
        <v/>
      </c>
      <c r="K321" s="242" t="str">
        <f>IF(Spielplan!$O246="","",Spielplan!$O246)</f>
        <v/>
      </c>
      <c r="U321" s="211" t="s">
        <v>416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400</v>
      </c>
      <c r="H322" s="239">
        <f>Spielplan!$J247</f>
        <v>0</v>
      </c>
      <c r="I322" s="240">
        <f>Spielplan!$L247</f>
        <v>0</v>
      </c>
      <c r="J322" s="241" t="str">
        <f>IF(Spielplan!$M247="","",Spielplan!$M247)</f>
        <v/>
      </c>
      <c r="K322" s="242" t="str">
        <f>IF(Spielplan!$O247="","",Spielplan!$O247)</f>
        <v/>
      </c>
      <c r="U322" s="211" t="s">
        <v>417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401</v>
      </c>
      <c r="H323" s="239">
        <f>Spielplan!$J248</f>
        <v>0</v>
      </c>
      <c r="I323" s="240">
        <f>Spielplan!$L248</f>
        <v>0</v>
      </c>
      <c r="J323" s="241" t="str">
        <f>IF(Spielplan!$M248="","",Spielplan!$M248)</f>
        <v/>
      </c>
      <c r="K323" s="242" t="str">
        <f>IF(Spielplan!$O248="","",Spielplan!$O248)</f>
        <v/>
      </c>
      <c r="U323" s="211" t="s">
        <v>418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402</v>
      </c>
      <c r="H324" s="239">
        <f>Spielplan!$J249</f>
        <v>0</v>
      </c>
      <c r="I324" s="240">
        <f>Spielplan!$L249</f>
        <v>0</v>
      </c>
      <c r="J324" s="241" t="str">
        <f>IF(Spielplan!$M249="","",Spielplan!$M249)</f>
        <v/>
      </c>
      <c r="K324" s="242" t="str">
        <f>IF(Spielplan!$O249="","",Spielplan!$O249)</f>
        <v/>
      </c>
      <c r="U324" s="211" t="s">
        <v>419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403</v>
      </c>
      <c r="H325" s="239">
        <f>Spielplan!$J250</f>
        <v>0</v>
      </c>
      <c r="I325" s="240">
        <f>Spielplan!$L250</f>
        <v>0</v>
      </c>
      <c r="J325" s="241" t="str">
        <f>IF(Spielplan!$M250="","",Spielplan!$M250)</f>
        <v/>
      </c>
      <c r="K325" s="242" t="str">
        <f>IF(Spielplan!$O250="","",Spielplan!$O250)</f>
        <v/>
      </c>
      <c r="U325" s="211" t="s">
        <v>420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404</v>
      </c>
      <c r="H326" s="239">
        <f>Spielplan!$J251</f>
        <v>0</v>
      </c>
      <c r="I326" s="240">
        <f>Spielplan!$L251</f>
        <v>0</v>
      </c>
      <c r="J326" s="241" t="str">
        <f>IF(Spielplan!$M251="","",Spielplan!$M251)</f>
        <v/>
      </c>
      <c r="K326" s="242" t="str">
        <f>IF(Spielplan!$O251="","",Spielplan!$O251)</f>
        <v/>
      </c>
      <c r="U326" s="211" t="s">
        <v>421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405</v>
      </c>
      <c r="H327" s="239">
        <f>Spielplan!$J252</f>
        <v>0</v>
      </c>
      <c r="I327" s="240">
        <f>Spielplan!$L252</f>
        <v>0</v>
      </c>
      <c r="J327" s="241" t="str">
        <f>IF(Spielplan!$M252="","",Spielplan!$M252)</f>
        <v/>
      </c>
      <c r="K327" s="242" t="str">
        <f>IF(Spielplan!$O252="","",Spielplan!$O252)</f>
        <v/>
      </c>
      <c r="U327" s="211" t="s">
        <v>422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406</v>
      </c>
      <c r="H328" s="239">
        <f>Spielplan!$J253</f>
        <v>0</v>
      </c>
      <c r="I328" s="240">
        <f>Spielplan!$L253</f>
        <v>0</v>
      </c>
      <c r="J328" s="241" t="str">
        <f>IF(Spielplan!$M253="","",Spielplan!$M253)</f>
        <v/>
      </c>
      <c r="K328" s="242" t="str">
        <f>IF(Spielplan!$O253="","",Spielplan!$O253)</f>
        <v/>
      </c>
      <c r="U328" s="211" t="s">
        <v>423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407</v>
      </c>
      <c r="H329" s="239">
        <f>Spielplan!$J254</f>
        <v>0</v>
      </c>
      <c r="I329" s="240">
        <f>Spielplan!$L254</f>
        <v>0</v>
      </c>
      <c r="J329" s="241" t="str">
        <f>IF(Spielplan!$M254="","",Spielplan!$M254)</f>
        <v/>
      </c>
      <c r="K329" s="242" t="str">
        <f>IF(Spielplan!$O254="","",Spielplan!$O254)</f>
        <v/>
      </c>
      <c r="U329" s="211" t="s">
        <v>424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408</v>
      </c>
      <c r="H330" s="239">
        <f>Spielplan!$J255</f>
        <v>0</v>
      </c>
      <c r="I330" s="240">
        <f>Spielplan!$L255</f>
        <v>0</v>
      </c>
      <c r="J330" s="241" t="str">
        <f>IF(Spielplan!$M255="","",Spielplan!$M255)</f>
        <v/>
      </c>
      <c r="K330" s="242" t="str">
        <f>IF(Spielplan!$O255="","",Spielplan!$O255)</f>
        <v/>
      </c>
      <c r="U330" s="211" t="s">
        <v>425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409</v>
      </c>
      <c r="H331" s="239">
        <f>Spielplan!$J256</f>
        <v>0</v>
      </c>
      <c r="I331" s="240">
        <f>Spielplan!$L256</f>
        <v>0</v>
      </c>
      <c r="J331" s="241" t="str">
        <f>IF(Spielplan!$M256="","",Spielplan!$M256)</f>
        <v/>
      </c>
      <c r="K331" s="242" t="str">
        <f>IF(Spielplan!$O256="","",Spielplan!$O256)</f>
        <v/>
      </c>
      <c r="U331" s="211" t="s">
        <v>426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410</v>
      </c>
      <c r="H332" s="239">
        <f>Spielplan!$J257</f>
        <v>0</v>
      </c>
      <c r="I332" s="240">
        <f>Spielplan!$L257</f>
        <v>0</v>
      </c>
      <c r="J332" s="241" t="str">
        <f>IF(Spielplan!$M257="","",Spielplan!$M257)</f>
        <v/>
      </c>
      <c r="K332" s="242" t="str">
        <f>IF(Spielplan!$O257="","",Spielplan!$O257)</f>
        <v/>
      </c>
      <c r="U332" s="211" t="s">
        <v>427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411</v>
      </c>
      <c r="H333" s="239">
        <f>Spielplan!$J258</f>
        <v>0</v>
      </c>
      <c r="I333" s="240">
        <f>Spielplan!$L258</f>
        <v>0</v>
      </c>
      <c r="J333" s="241" t="str">
        <f>IF(Spielplan!$M258="","",Spielplan!$M258)</f>
        <v/>
      </c>
      <c r="K333" s="242" t="str">
        <f>IF(Spielplan!$O258="","",Spielplan!$O258)</f>
        <v/>
      </c>
      <c r="U333" s="211" t="s">
        <v>428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412</v>
      </c>
      <c r="H334" s="239">
        <f>Spielplan!$J259</f>
        <v>0</v>
      </c>
      <c r="I334" s="240">
        <f>Spielplan!$L259</f>
        <v>0</v>
      </c>
      <c r="J334" s="241" t="str">
        <f>IF(Spielplan!$M259="","",Spielplan!$M259)</f>
        <v/>
      </c>
      <c r="K334" s="242" t="str">
        <f>IF(Spielplan!$O259="","",Spielplan!$O259)</f>
        <v/>
      </c>
      <c r="U334" s="211" t="s">
        <v>429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413</v>
      </c>
      <c r="H335" s="239">
        <f>Spielplan!$J260</f>
        <v>0</v>
      </c>
      <c r="I335" s="240">
        <f>Spielplan!$L260</f>
        <v>0</v>
      </c>
      <c r="J335" s="241" t="str">
        <f>IF(Spielplan!$M260="","",Spielplan!$M260)</f>
        <v/>
      </c>
      <c r="K335" s="242" t="str">
        <f>IF(Spielplan!$O260="","",Spielplan!$O260)</f>
        <v/>
      </c>
      <c r="U335" s="211" t="s">
        <v>430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414</v>
      </c>
      <c r="H336" s="239">
        <f>Spielplan!$J261</f>
        <v>0</v>
      </c>
      <c r="I336" s="240">
        <f>Spielplan!$L261</f>
        <v>0</v>
      </c>
      <c r="J336" s="241" t="str">
        <f>IF(Spielplan!$M261="","",Spielplan!$M261)</f>
        <v/>
      </c>
      <c r="K336" s="242" t="str">
        <f>IF(Spielplan!$O261="","",Spielplan!$O261)</f>
        <v/>
      </c>
      <c r="U336" s="211" t="s">
        <v>431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415</v>
      </c>
      <c r="H337" s="239">
        <f>Spielplan!$J262</f>
        <v>0</v>
      </c>
      <c r="I337" s="240">
        <f>Spielplan!$L262</f>
        <v>0</v>
      </c>
      <c r="J337" s="241" t="str">
        <f>IF(Spielplan!$M262="","",Spielplan!$M262)</f>
        <v/>
      </c>
      <c r="K337" s="242" t="str">
        <f>IF(Spielplan!$O262="","",Spielplan!$O262)</f>
        <v/>
      </c>
      <c r="U337" s="211" t="s">
        <v>432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416</v>
      </c>
      <c r="H338" s="239">
        <f>Spielplan!$J263</f>
        <v>0</v>
      </c>
      <c r="I338" s="240">
        <f>Spielplan!$L263</f>
        <v>0</v>
      </c>
      <c r="J338" s="241" t="str">
        <f>IF(Spielplan!$M263="","",Spielplan!$M263)</f>
        <v/>
      </c>
      <c r="K338" s="242" t="str">
        <f>IF(Spielplan!$O263="","",Spielplan!$O263)</f>
        <v/>
      </c>
      <c r="U338" s="211" t="s">
        <v>433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417</v>
      </c>
      <c r="H339" s="239">
        <f>Spielplan!$J264</f>
        <v>0</v>
      </c>
      <c r="I339" s="240">
        <f>Spielplan!$L264</f>
        <v>0</v>
      </c>
      <c r="J339" s="241" t="str">
        <f>IF(Spielplan!$M264="","",Spielplan!$M264)</f>
        <v/>
      </c>
      <c r="K339" s="242" t="str">
        <f>IF(Spielplan!$O264="","",Spielplan!$O264)</f>
        <v/>
      </c>
      <c r="U339" s="211" t="s">
        <v>434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418</v>
      </c>
      <c r="H340" s="239">
        <f>Spielplan!$J265</f>
        <v>0</v>
      </c>
      <c r="I340" s="240">
        <f>Spielplan!$L265</f>
        <v>0</v>
      </c>
      <c r="J340" s="241" t="str">
        <f>IF(Spielplan!$M265="","",Spielplan!$M265)</f>
        <v/>
      </c>
      <c r="K340" s="242" t="str">
        <f>IF(Spielplan!$O265="","",Spielplan!$O265)</f>
        <v/>
      </c>
      <c r="U340" s="211" t="s">
        <v>435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419</v>
      </c>
      <c r="H341" s="239">
        <f>Spielplan!$J266</f>
        <v>0</v>
      </c>
      <c r="I341" s="240">
        <f>Spielplan!$L266</f>
        <v>0</v>
      </c>
      <c r="J341" s="241" t="str">
        <f>IF(Spielplan!$M266="","",Spielplan!$M266)</f>
        <v/>
      </c>
      <c r="K341" s="242" t="str">
        <f>IF(Spielplan!$O266="","",Spielplan!$O266)</f>
        <v/>
      </c>
      <c r="U341" s="211" t="s">
        <v>436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420</v>
      </c>
      <c r="H342" s="239">
        <f>Spielplan!$J267</f>
        <v>0</v>
      </c>
      <c r="I342" s="240">
        <f>Spielplan!$L267</f>
        <v>0</v>
      </c>
      <c r="J342" s="241" t="str">
        <f>IF(Spielplan!$M267="","",Spielplan!$M267)</f>
        <v/>
      </c>
      <c r="K342" s="242" t="str">
        <f>IF(Spielplan!$O267="","",Spielplan!$O267)</f>
        <v/>
      </c>
      <c r="U342" s="211" t="s">
        <v>437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421</v>
      </c>
      <c r="H343" s="239">
        <f>Spielplan!$J268</f>
        <v>0</v>
      </c>
      <c r="I343" s="240">
        <f>Spielplan!$L268</f>
        <v>0</v>
      </c>
      <c r="J343" s="241" t="str">
        <f>IF(Spielplan!$M268="","",Spielplan!$M268)</f>
        <v/>
      </c>
      <c r="K343" s="242" t="str">
        <f>IF(Spielplan!$O268="","",Spielplan!$O268)</f>
        <v/>
      </c>
      <c r="U343" s="211" t="s">
        <v>438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422</v>
      </c>
      <c r="H344" s="239">
        <f>Spielplan!$J269</f>
        <v>0</v>
      </c>
      <c r="I344" s="240">
        <f>Spielplan!$L269</f>
        <v>0</v>
      </c>
      <c r="J344" s="241" t="str">
        <f>IF(Spielplan!$M269="","",Spielplan!$M269)</f>
        <v/>
      </c>
      <c r="K344" s="242" t="str">
        <f>IF(Spielplan!$O269="","",Spielplan!$O269)</f>
        <v/>
      </c>
      <c r="U344" s="211" t="s">
        <v>439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423</v>
      </c>
      <c r="H345" s="239">
        <f>Spielplan!$J270</f>
        <v>0</v>
      </c>
      <c r="I345" s="240">
        <f>Spielplan!$L270</f>
        <v>0</v>
      </c>
      <c r="J345" s="241" t="str">
        <f>IF(Spielplan!$M270="","",Spielplan!$M270)</f>
        <v/>
      </c>
      <c r="K345" s="242" t="str">
        <f>IF(Spielplan!$O270="","",Spielplan!$O270)</f>
        <v/>
      </c>
      <c r="U345" s="211" t="s">
        <v>440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424</v>
      </c>
      <c r="H346" s="239">
        <f>Spielplan!$J271</f>
        <v>0</v>
      </c>
      <c r="I346" s="240">
        <f>Spielplan!$L271</f>
        <v>0</v>
      </c>
      <c r="J346" s="241" t="str">
        <f>IF(Spielplan!$M271="","",Spielplan!$M271)</f>
        <v/>
      </c>
      <c r="K346" s="242" t="str">
        <f>IF(Spielplan!$O271="","",Spielplan!$O271)</f>
        <v/>
      </c>
      <c r="U346" s="211" t="s">
        <v>441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425</v>
      </c>
      <c r="H347" s="239">
        <f>Spielplan!$J272</f>
        <v>0</v>
      </c>
      <c r="I347" s="240">
        <f>Spielplan!$L272</f>
        <v>0</v>
      </c>
      <c r="J347" s="241" t="str">
        <f>IF(Spielplan!$M272="","",Spielplan!$M272)</f>
        <v/>
      </c>
      <c r="K347" s="242" t="str">
        <f>IF(Spielplan!$O272="","",Spielplan!$O272)</f>
        <v/>
      </c>
      <c r="U347" s="211" t="s">
        <v>442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426</v>
      </c>
      <c r="H348" s="239">
        <f>Spielplan!$J273</f>
        <v>0</v>
      </c>
      <c r="I348" s="240">
        <f>Spielplan!$L273</f>
        <v>0</v>
      </c>
      <c r="J348" s="241" t="str">
        <f>IF(Spielplan!$M273="","",Spielplan!$M273)</f>
        <v/>
      </c>
      <c r="K348" s="242" t="str">
        <f>IF(Spielplan!$O273="","",Spielplan!$O273)</f>
        <v/>
      </c>
      <c r="U348" s="211" t="s">
        <v>443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427</v>
      </c>
      <c r="H349" s="239">
        <f>Spielplan!$J274</f>
        <v>0</v>
      </c>
      <c r="I349" s="240">
        <f>Spielplan!$L274</f>
        <v>0</v>
      </c>
      <c r="J349" s="241" t="str">
        <f>IF(Spielplan!$M274="","",Spielplan!$M274)</f>
        <v/>
      </c>
      <c r="K349" s="242" t="str">
        <f>IF(Spielplan!$O274="","",Spielplan!$O274)</f>
        <v/>
      </c>
      <c r="U349" s="211" t="s">
        <v>444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428</v>
      </c>
      <c r="H350" s="239">
        <f>Spielplan!$J275</f>
        <v>0</v>
      </c>
      <c r="I350" s="240">
        <f>Spielplan!$L275</f>
        <v>0</v>
      </c>
      <c r="J350" s="241" t="str">
        <f>IF(Spielplan!$M275="","",Spielplan!$M275)</f>
        <v/>
      </c>
      <c r="K350" s="242" t="str">
        <f>IF(Spielplan!$O275="","",Spielplan!$O275)</f>
        <v/>
      </c>
      <c r="U350" s="211" t="s">
        <v>445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429</v>
      </c>
      <c r="H351" s="239">
        <f>Spielplan!$J276</f>
        <v>0</v>
      </c>
      <c r="I351" s="240">
        <f>Spielplan!$L276</f>
        <v>0</v>
      </c>
      <c r="J351" s="241" t="str">
        <f>IF(Spielplan!$M276="","",Spielplan!$M276)</f>
        <v/>
      </c>
      <c r="K351" s="242" t="str">
        <f>IF(Spielplan!$O276="","",Spielplan!$O276)</f>
        <v/>
      </c>
      <c r="U351" s="244" t="s">
        <v>446</v>
      </c>
      <c r="V351" s="245" t="str">
        <f t="shared" si="124"/>
        <v/>
      </c>
      <c r="W351" s="246" t="str">
        <f t="shared" si="125"/>
        <v/>
      </c>
      <c r="X351" s="246" t="str">
        <f t="shared" si="130"/>
        <v/>
      </c>
      <c r="Y351" s="247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8" t="str">
        <f t="shared" si="126"/>
        <v/>
      </c>
      <c r="AF351" s="249" t="str">
        <f t="shared" si="127"/>
        <v/>
      </c>
      <c r="AG351" s="250">
        <f>IF($AH351="",0,COUNTIF($AH$64:$AH351,INDEX($AH$352:$AH$639,ROW($A288))))</f>
        <v>0</v>
      </c>
      <c r="AH351" s="251" t="str">
        <f t="shared" si="129"/>
        <v/>
      </c>
    </row>
    <row r="352" spans="7:34" ht="12.75" thickTop="1" x14ac:dyDescent="0.2">
      <c r="G352" s="139" t="s">
        <v>430</v>
      </c>
      <c r="H352" s="239">
        <f>Spielplan!$J277</f>
        <v>0</v>
      </c>
      <c r="I352" s="240">
        <f>Spielplan!$L277</f>
        <v>0</v>
      </c>
      <c r="J352" s="241" t="str">
        <f>IF(Spielplan!$M277="","",Spielplan!$M277)</f>
        <v/>
      </c>
      <c r="K352" s="242" t="str">
        <f>IF(Spielplan!$O277="","",Spielplan!$O277)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 : 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52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431</v>
      </c>
      <c r="H353" s="239">
        <f>Spielplan!$J278</f>
        <v>0</v>
      </c>
      <c r="I353" s="240">
        <f>Spielplan!$L278</f>
        <v>0</v>
      </c>
      <c r="J353" s="241" t="str">
        <f>IF(Spielplan!$M278="","",Spielplan!$M278)</f>
        <v/>
      </c>
      <c r="K353" s="242" t="str">
        <f>IF(Spielplan!$O278="","",Spielplan!$O278)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 : 3</v>
      </c>
      <c r="AC353" s="169" t="str">
        <f t="shared" si="139"/>
        <v/>
      </c>
      <c r="AD353" s="215" t="str">
        <f t="shared" si="140"/>
        <v/>
      </c>
      <c r="AE353" s="253"/>
      <c r="AF353" s="240"/>
      <c r="AG353" s="240"/>
      <c r="AH353" s="217" t="str">
        <f>Z353</f>
        <v>Lok LeipzigSSV Wildbach</v>
      </c>
    </row>
    <row r="354" spans="7:34" x14ac:dyDescent="0.2">
      <c r="G354" s="139" t="s">
        <v>432</v>
      </c>
      <c r="H354" s="239">
        <f>Spielplan!$J279</f>
        <v>0</v>
      </c>
      <c r="I354" s="240">
        <f>Spielplan!$L279</f>
        <v>0</v>
      </c>
      <c r="J354" s="241" t="str">
        <f>IF(Spielplan!$M279="","",Spielplan!$M279)</f>
        <v/>
      </c>
      <c r="K354" s="242" t="str">
        <f>IF(Spielplan!$O279="","",Spielplan!$O279)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 : 3</v>
      </c>
      <c r="AC354" s="169" t="str">
        <f t="shared" si="139"/>
        <v/>
      </c>
      <c r="AD354" s="215" t="str">
        <f t="shared" si="140"/>
        <v/>
      </c>
      <c r="AE354" s="253"/>
      <c r="AF354" s="240"/>
      <c r="AG354" s="240"/>
      <c r="AH354" s="217" t="str">
        <f t="shared" ref="AH354:AH417" si="141">Z354</f>
        <v>FC BrüggeKickers Offenbach</v>
      </c>
    </row>
    <row r="355" spans="7:34" x14ac:dyDescent="0.2">
      <c r="G355" s="139" t="s">
        <v>433</v>
      </c>
      <c r="H355" s="239">
        <f>Spielplan!$J280</f>
        <v>0</v>
      </c>
      <c r="I355" s="240">
        <f>Spielplan!$L280</f>
        <v>0</v>
      </c>
      <c r="J355" s="241" t="str">
        <f>IF(Spielplan!$M280="","",Spielplan!$M280)</f>
        <v/>
      </c>
      <c r="K355" s="242" t="str">
        <f>IF(Spielplan!$O280="","",Spielplan!$O280)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 : 3</v>
      </c>
      <c r="AC355" s="169" t="str">
        <f t="shared" si="139"/>
        <v/>
      </c>
      <c r="AD355" s="215" t="str">
        <f t="shared" si="140"/>
        <v/>
      </c>
      <c r="AE355" s="253"/>
      <c r="AF355" s="240"/>
      <c r="AG355" s="240"/>
      <c r="AH355" s="217" t="str">
        <f t="shared" si="141"/>
        <v>Team D6Team D1</v>
      </c>
    </row>
    <row r="356" spans="7:34" x14ac:dyDescent="0.2">
      <c r="G356" s="139" t="s">
        <v>434</v>
      </c>
      <c r="H356" s="239">
        <f>Spielplan!$J281</f>
        <v>0</v>
      </c>
      <c r="I356" s="240">
        <f>Spielplan!$L281</f>
        <v>0</v>
      </c>
      <c r="J356" s="241" t="str">
        <f>IF(Spielplan!$M281="","",Spielplan!$M281)</f>
        <v/>
      </c>
      <c r="K356" s="242" t="str">
        <f>IF(Spielplan!$O281="","",Spielplan!$O281)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 : 3</v>
      </c>
      <c r="AC356" s="169" t="str">
        <f t="shared" si="139"/>
        <v/>
      </c>
      <c r="AD356" s="215" t="str">
        <f t="shared" si="140"/>
        <v/>
      </c>
      <c r="AE356" s="253"/>
      <c r="AF356" s="240"/>
      <c r="AG356" s="240"/>
      <c r="AH356" s="217" t="str">
        <f t="shared" si="141"/>
        <v>Team E6Team E1</v>
      </c>
    </row>
    <row r="357" spans="7:34" x14ac:dyDescent="0.2">
      <c r="G357" s="139" t="s">
        <v>435</v>
      </c>
      <c r="H357" s="239">
        <f>Spielplan!$J282</f>
        <v>0</v>
      </c>
      <c r="I357" s="240">
        <f>Spielplan!$L282</f>
        <v>0</v>
      </c>
      <c r="J357" s="241" t="str">
        <f>IF(Spielplan!$M282="","",Spielplan!$M282)</f>
        <v/>
      </c>
      <c r="K357" s="242" t="str">
        <f>IF(Spielplan!$O282="","",Spielplan!$O282)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 : 5</v>
      </c>
      <c r="AC357" s="169" t="str">
        <f t="shared" si="139"/>
        <v/>
      </c>
      <c r="AD357" s="215" t="str">
        <f t="shared" si="140"/>
        <v/>
      </c>
      <c r="AE357" s="253"/>
      <c r="AF357" s="240"/>
      <c r="AG357" s="240"/>
      <c r="AH357" s="217" t="str">
        <f t="shared" si="141"/>
        <v>Team F6Team F1</v>
      </c>
    </row>
    <row r="358" spans="7:34" x14ac:dyDescent="0.2">
      <c r="G358" s="139" t="s">
        <v>436</v>
      </c>
      <c r="H358" s="239">
        <f>Spielplan!$J283</f>
        <v>0</v>
      </c>
      <c r="I358" s="240">
        <f>Spielplan!$L283</f>
        <v>0</v>
      </c>
      <c r="J358" s="241" t="str">
        <f>IF(Spielplan!$M283="","",Spielplan!$M283)</f>
        <v/>
      </c>
      <c r="K358" s="242" t="str">
        <f>IF(Spielplan!$O283="","",Spielplan!$O283)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 : 6</v>
      </c>
      <c r="AC358" s="169" t="str">
        <f t="shared" si="139"/>
        <v/>
      </c>
      <c r="AD358" s="215" t="str">
        <f t="shared" si="140"/>
        <v/>
      </c>
      <c r="AE358" s="253"/>
      <c r="AF358" s="240"/>
      <c r="AG358" s="240"/>
      <c r="AH358" s="217" t="str">
        <f t="shared" si="141"/>
        <v>Eintracht FrankfurtBeinbruch SC</v>
      </c>
    </row>
    <row r="359" spans="7:34" x14ac:dyDescent="0.2">
      <c r="G359" s="139" t="s">
        <v>437</v>
      </c>
      <c r="H359" s="239">
        <f>Spielplan!$J284</f>
        <v>0</v>
      </c>
      <c r="I359" s="240">
        <f>Spielplan!$L284</f>
        <v>0</v>
      </c>
      <c r="J359" s="241" t="str">
        <f>IF(Spielplan!$M284="","",Spielplan!$M284)</f>
        <v/>
      </c>
      <c r="K359" s="242" t="str">
        <f>IF(Spielplan!$O284="","",Spielplan!$O284)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 : 5</v>
      </c>
      <c r="AC359" s="169" t="str">
        <f t="shared" si="139"/>
        <v/>
      </c>
      <c r="AD359" s="215" t="str">
        <f t="shared" si="140"/>
        <v/>
      </c>
      <c r="AE359" s="253"/>
      <c r="AF359" s="240"/>
      <c r="AG359" s="240"/>
      <c r="AH359" s="217" t="str">
        <f t="shared" si="141"/>
        <v>Manchester CitySC Waldbach</v>
      </c>
    </row>
    <row r="360" spans="7:34" x14ac:dyDescent="0.2">
      <c r="G360" s="139" t="s">
        <v>438</v>
      </c>
      <c r="H360" s="239">
        <f>Spielplan!$J285</f>
        <v>0</v>
      </c>
      <c r="I360" s="240">
        <f>Spielplan!$L285</f>
        <v>0</v>
      </c>
      <c r="J360" s="241" t="str">
        <f>IF(Spielplan!$M285="","",Spielplan!$M285)</f>
        <v/>
      </c>
      <c r="K360" s="242" t="str">
        <f>IF(Spielplan!$O285="","",Spielplan!$O285)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 : 4</v>
      </c>
      <c r="AC360" s="169" t="str">
        <f t="shared" si="139"/>
        <v/>
      </c>
      <c r="AD360" s="215" t="str">
        <f t="shared" si="140"/>
        <v/>
      </c>
      <c r="AE360" s="253"/>
      <c r="AF360" s="240"/>
      <c r="AG360" s="240"/>
      <c r="AH360" s="217" t="str">
        <f t="shared" si="141"/>
        <v>SSV WildeckFV Lübeck</v>
      </c>
    </row>
    <row r="361" spans="7:34" x14ac:dyDescent="0.2">
      <c r="G361" s="139" t="s">
        <v>439</v>
      </c>
      <c r="H361" s="239">
        <f>Spielplan!$J286</f>
        <v>0</v>
      </c>
      <c r="I361" s="240">
        <f>Spielplan!$L286</f>
        <v>0</v>
      </c>
      <c r="J361" s="241" t="str">
        <f>IF(Spielplan!$M286="","",Spielplan!$M286)</f>
        <v/>
      </c>
      <c r="K361" s="242" t="str">
        <f>IF(Spielplan!$O286="","",Spielplan!$O286)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 : 3</v>
      </c>
      <c r="AC361" s="169" t="str">
        <f t="shared" si="139"/>
        <v/>
      </c>
      <c r="AD361" s="215" t="str">
        <f t="shared" si="140"/>
        <v/>
      </c>
      <c r="AE361" s="253"/>
      <c r="AF361" s="240"/>
      <c r="AG361" s="240"/>
      <c r="AH361" s="217" t="str">
        <f t="shared" si="141"/>
        <v>Team D2Team D5</v>
      </c>
    </row>
    <row r="362" spans="7:34" x14ac:dyDescent="0.2">
      <c r="G362" s="139" t="s">
        <v>440</v>
      </c>
      <c r="H362" s="239">
        <f>Spielplan!$J287</f>
        <v>0</v>
      </c>
      <c r="I362" s="240">
        <f>Spielplan!$L287</f>
        <v>0</v>
      </c>
      <c r="J362" s="241" t="str">
        <f>IF(Spielplan!$M287="","",Spielplan!$M287)</f>
        <v/>
      </c>
      <c r="K362" s="242" t="str">
        <f>IF(Spielplan!$O287="","",Spielplan!$O287)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 : 5</v>
      </c>
      <c r="AC362" s="169" t="str">
        <f t="shared" si="139"/>
        <v/>
      </c>
      <c r="AD362" s="215" t="str">
        <f t="shared" si="140"/>
        <v/>
      </c>
      <c r="AE362" s="253"/>
      <c r="AF362" s="240"/>
      <c r="AG362" s="240"/>
      <c r="AH362" s="217" t="str">
        <f t="shared" si="141"/>
        <v>Team E2Team E5</v>
      </c>
    </row>
    <row r="363" spans="7:34" x14ac:dyDescent="0.2">
      <c r="G363" s="139" t="s">
        <v>441</v>
      </c>
      <c r="H363" s="239">
        <f>Spielplan!$J288</f>
        <v>0</v>
      </c>
      <c r="I363" s="240">
        <f>Spielplan!$L288</f>
        <v>0</v>
      </c>
      <c r="J363" s="241" t="str">
        <f>IF(Spielplan!$M288="","",Spielplan!$M288)</f>
        <v/>
      </c>
      <c r="K363" s="242" t="str">
        <f>IF(Spielplan!$O288="","",Spielplan!$O288)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 : 0</v>
      </c>
      <c r="AC363" s="169" t="str">
        <f t="shared" si="139"/>
        <v/>
      </c>
      <c r="AD363" s="215" t="str">
        <f t="shared" si="140"/>
        <v/>
      </c>
      <c r="AE363" s="253"/>
      <c r="AF363" s="240"/>
      <c r="AG363" s="240"/>
      <c r="AH363" s="217" t="str">
        <f t="shared" si="141"/>
        <v>Team F2Team F5</v>
      </c>
    </row>
    <row r="364" spans="7:34" x14ac:dyDescent="0.2">
      <c r="G364" s="139" t="s">
        <v>442</v>
      </c>
      <c r="H364" s="239">
        <f>Spielplan!$J289</f>
        <v>0</v>
      </c>
      <c r="I364" s="240">
        <f>Spielplan!$L289</f>
        <v>0</v>
      </c>
      <c r="J364" s="241" t="str">
        <f>IF(Spielplan!$M289="","",Spielplan!$M289)</f>
        <v/>
      </c>
      <c r="K364" s="242" t="str">
        <f>IF(Spielplan!$O289="","",Spielplan!$O289)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 : 1</v>
      </c>
      <c r="AC364" s="169" t="str">
        <f t="shared" si="139"/>
        <v/>
      </c>
      <c r="AD364" s="215" t="str">
        <f t="shared" si="140"/>
        <v/>
      </c>
      <c r="AE364" s="253"/>
      <c r="AF364" s="240"/>
      <c r="AG364" s="240"/>
      <c r="AH364" s="217" t="str">
        <f t="shared" si="141"/>
        <v>Maibach 1822 eVFC Barcelona</v>
      </c>
    </row>
    <row r="365" spans="7:34" x14ac:dyDescent="0.2">
      <c r="G365" s="139" t="s">
        <v>443</v>
      </c>
      <c r="H365" s="239">
        <f>Spielplan!$J290</f>
        <v>0</v>
      </c>
      <c r="I365" s="240">
        <f>Spielplan!$L290</f>
        <v>0</v>
      </c>
      <c r="J365" s="241" t="str">
        <f>IF(Spielplan!$M290="","",Spielplan!$M290)</f>
        <v/>
      </c>
      <c r="K365" s="242" t="str">
        <f>IF(Spielplan!$O290="","",Spielplan!$O290)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 : 2</v>
      </c>
      <c r="AC365" s="169" t="str">
        <f t="shared" si="139"/>
        <v/>
      </c>
      <c r="AD365" s="215" t="str">
        <f t="shared" si="140"/>
        <v/>
      </c>
      <c r="AE365" s="253"/>
      <c r="AF365" s="240"/>
      <c r="AG365" s="240"/>
      <c r="AH365" s="217" t="str">
        <f t="shared" si="141"/>
        <v>FC GrönlingenArsenal London</v>
      </c>
    </row>
    <row r="366" spans="7:34" x14ac:dyDescent="0.2">
      <c r="G366" s="139" t="s">
        <v>444</v>
      </c>
      <c r="H366" s="239">
        <f>Spielplan!$J291</f>
        <v>0</v>
      </c>
      <c r="I366" s="240">
        <f>Spielplan!$L291</f>
        <v>0</v>
      </c>
      <c r="J366" s="241" t="str">
        <f>IF(Spielplan!$M291="","",Spielplan!$M291)</f>
        <v/>
      </c>
      <c r="K366" s="242" t="str">
        <f>IF(Spielplan!$O291="","",Spielplan!$O291)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 : 4</v>
      </c>
      <c r="AC366" s="169" t="str">
        <f t="shared" si="139"/>
        <v/>
      </c>
      <c r="AD366" s="215" t="str">
        <f t="shared" si="140"/>
        <v/>
      </c>
      <c r="AE366" s="253"/>
      <c r="AF366" s="240"/>
      <c r="AG366" s="240"/>
      <c r="AH366" s="217" t="str">
        <f t="shared" si="141"/>
        <v>HSVBorussia Dortmund</v>
      </c>
    </row>
    <row r="367" spans="7:34" x14ac:dyDescent="0.2">
      <c r="G367" s="139" t="s">
        <v>445</v>
      </c>
      <c r="H367" s="239">
        <f>Spielplan!$J292</f>
        <v>0</v>
      </c>
      <c r="I367" s="240">
        <f>Spielplan!$L292</f>
        <v>0</v>
      </c>
      <c r="J367" s="241" t="str">
        <f>IF(Spielplan!$M292="","",Spielplan!$M292)</f>
        <v/>
      </c>
      <c r="K367" s="242" t="str">
        <f>IF(Spielplan!$O292="","",Spielplan!$O292)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 : 0</v>
      </c>
      <c r="AC367" s="169" t="str">
        <f t="shared" si="139"/>
        <v/>
      </c>
      <c r="AD367" s="215" t="str">
        <f t="shared" si="140"/>
        <v/>
      </c>
      <c r="AE367" s="253"/>
      <c r="AF367" s="240"/>
      <c r="AG367" s="240"/>
      <c r="AH367" s="217" t="str">
        <f t="shared" si="141"/>
        <v>Team D4Team D3</v>
      </c>
    </row>
    <row r="368" spans="7:34" ht="12.75" thickBot="1" x14ac:dyDescent="0.25">
      <c r="G368" s="139" t="s">
        <v>446</v>
      </c>
      <c r="H368" s="254">
        <f>Spielplan!$J293</f>
        <v>0</v>
      </c>
      <c r="I368" s="255">
        <f>Spielplan!$L293</f>
        <v>0</v>
      </c>
      <c r="J368" s="256" t="str">
        <f>IF(Spielplan!$M293="","",Spielplan!$M293)</f>
        <v/>
      </c>
      <c r="K368" s="257" t="str">
        <f>IF(Spielplan!$O293="","",Spielplan!$O293)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 : 2</v>
      </c>
      <c r="AC368" s="169" t="str">
        <f t="shared" si="139"/>
        <v/>
      </c>
      <c r="AD368" s="215" t="str">
        <f t="shared" si="140"/>
        <v/>
      </c>
      <c r="AE368" s="253"/>
      <c r="AF368" s="240"/>
      <c r="AG368" s="240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 : 3</v>
      </c>
      <c r="AC369" s="169" t="str">
        <f t="shared" si="139"/>
        <v/>
      </c>
      <c r="AD369" s="215" t="str">
        <f t="shared" si="140"/>
        <v/>
      </c>
      <c r="AE369" s="253"/>
      <c r="AF369" s="240"/>
      <c r="AG369" s="240"/>
      <c r="AH369" s="217" t="str">
        <f t="shared" si="141"/>
        <v>Team F4Team F3</v>
      </c>
    </row>
    <row r="370" spans="2:34" x14ac:dyDescent="0.2">
      <c r="B370" s="361" t="s">
        <v>165</v>
      </c>
      <c r="C370" s="361"/>
      <c r="D370" s="361"/>
      <c r="E370" s="361"/>
      <c r="F370" s="361"/>
      <c r="G370" s="361"/>
      <c r="H370" s="361"/>
      <c r="I370" s="361"/>
      <c r="J370" s="361"/>
      <c r="K370" s="36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 : 3</v>
      </c>
      <c r="AC370" s="169" t="str">
        <f t="shared" si="139"/>
        <v/>
      </c>
      <c r="AD370" s="215" t="str">
        <f t="shared" si="140"/>
        <v/>
      </c>
      <c r="AE370" s="253"/>
      <c r="AF370" s="240"/>
      <c r="AG370" s="240"/>
      <c r="AH370" s="217" t="str">
        <f t="shared" si="141"/>
        <v>1. FC RiedwaldBeinbruch SC</v>
      </c>
    </row>
    <row r="371" spans="2:34" x14ac:dyDescent="0.2">
      <c r="B371" s="361"/>
      <c r="C371" s="361"/>
      <c r="D371" s="361"/>
      <c r="E371" s="361"/>
      <c r="F371" s="361"/>
      <c r="G371" s="361"/>
      <c r="H371" s="361"/>
      <c r="I371" s="361"/>
      <c r="J371" s="361"/>
      <c r="K371" s="36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 : 3</v>
      </c>
      <c r="AC371" s="169" t="str">
        <f t="shared" si="139"/>
        <v/>
      </c>
      <c r="AD371" s="215" t="str">
        <f t="shared" si="140"/>
        <v/>
      </c>
      <c r="AE371" s="253"/>
      <c r="AF371" s="240"/>
      <c r="AG371" s="240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 : 3</v>
      </c>
      <c r="AC372" s="169" t="str">
        <f t="shared" si="139"/>
        <v/>
      </c>
      <c r="AD372" s="215" t="str">
        <f t="shared" si="140"/>
        <v/>
      </c>
      <c r="AE372" s="253"/>
      <c r="AF372" s="240"/>
      <c r="AG372" s="240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 : 3</v>
      </c>
      <c r="AC373" s="169" t="str">
        <f t="shared" si="139"/>
        <v/>
      </c>
      <c r="AD373" s="215" t="str">
        <f t="shared" si="140"/>
        <v/>
      </c>
      <c r="AE373" s="253"/>
      <c r="AF373" s="240"/>
      <c r="AG373" s="240"/>
      <c r="AH373" s="217" t="str">
        <f t="shared" si="141"/>
        <v>Team D1Team D5</v>
      </c>
    </row>
    <row r="374" spans="2:34" ht="12.75" thickTop="1" x14ac:dyDescent="0.2">
      <c r="B374" s="258" t="s">
        <v>114</v>
      </c>
      <c r="C374" s="259" t="s">
        <v>79</v>
      </c>
      <c r="D374" s="260" t="s">
        <v>112</v>
      </c>
      <c r="E374" s="260" t="s">
        <v>94</v>
      </c>
      <c r="F374" s="260" t="s">
        <v>95</v>
      </c>
      <c r="G374" s="260" t="s">
        <v>96</v>
      </c>
      <c r="H374" s="260" t="s">
        <v>127</v>
      </c>
      <c r="I374" s="260" t="s">
        <v>116</v>
      </c>
      <c r="J374" s="260" t="s">
        <v>113</v>
      </c>
      <c r="K374" s="261" t="s">
        <v>97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 : 5</v>
      </c>
      <c r="AC374" s="169" t="str">
        <f t="shared" si="139"/>
        <v/>
      </c>
      <c r="AD374" s="215" t="str">
        <f t="shared" si="140"/>
        <v/>
      </c>
      <c r="AE374" s="253"/>
      <c r="AF374" s="240"/>
      <c r="AG374" s="240"/>
      <c r="AH374" s="217" t="str">
        <f t="shared" si="141"/>
        <v>Team E1Team E5</v>
      </c>
    </row>
    <row r="375" spans="2:34" x14ac:dyDescent="0.2">
      <c r="B375" s="262">
        <f>IF($C375="","",IF($K$13=0,"",1))</f>
        <v>1</v>
      </c>
      <c r="C375" s="169" t="str">
        <f t="shared" ref="C375:C383" si="142">IF($F$13&lt;3,"",IF($K$13=0,$R64,VLOOKUP(B4,$C$4:$N$12,4,0)))</f>
        <v>Team F2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3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1</v>
      </c>
      <c r="H375" s="138">
        <f t="shared" ref="H375:H383" si="147">IF(OR($K$13=0,$C375=""),"",VLOOKUP(B375,$C$4:$N$12,5,0))</f>
        <v>14</v>
      </c>
      <c r="I375" s="138">
        <f t="shared" ref="I375:I383" si="148">IF(OR($K$13=0,$C375=""),"",VLOOKUP(B375,$C$4:$N$12,6,0))</f>
        <v>5</v>
      </c>
      <c r="J375" s="138">
        <f t="shared" ref="J375:J383" si="149">IF(OR($K$13=0,$C375=""),"",H375-I375)</f>
        <v>9</v>
      </c>
      <c r="K375" s="263">
        <f t="shared" ref="K375:K383" si="150">IF(OR($K$13=0,$C375=""),"",VLOOKUP(B375,$C$4:$N$12,8,0))</f>
        <v>10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 : 6</v>
      </c>
      <c r="AC375" s="169" t="str">
        <f t="shared" si="139"/>
        <v/>
      </c>
      <c r="AD375" s="215" t="str">
        <f t="shared" si="140"/>
        <v/>
      </c>
      <c r="AE375" s="253"/>
      <c r="AF375" s="240"/>
      <c r="AG375" s="240"/>
      <c r="AH375" s="217" t="str">
        <f t="shared" si="141"/>
        <v>Team F1Team F5</v>
      </c>
    </row>
    <row r="376" spans="2:34" x14ac:dyDescent="0.2">
      <c r="B376" s="262">
        <f>IF($C376="","",IF($K$13=0,"",IF(VLOOKUP($B5,$C$4:$E$12,3,0)=MAX($B$375:$B375),VLOOKUP($B5,$C$4:$E$12,3,0),$B5)))</f>
        <v>2</v>
      </c>
      <c r="C376" s="169" t="str">
        <f t="shared" si="142"/>
        <v>Team F4</v>
      </c>
      <c r="D376" s="138">
        <f t="shared" si="143"/>
        <v>5</v>
      </c>
      <c r="E376" s="138">
        <f t="shared" si="144"/>
        <v>3</v>
      </c>
      <c r="F376" s="138">
        <f t="shared" si="145"/>
        <v>0</v>
      </c>
      <c r="G376" s="138">
        <f t="shared" si="146"/>
        <v>2</v>
      </c>
      <c r="H376" s="138">
        <f t="shared" si="147"/>
        <v>22</v>
      </c>
      <c r="I376" s="138">
        <f t="shared" si="148"/>
        <v>24</v>
      </c>
      <c r="J376" s="138">
        <f t="shared" si="149"/>
        <v>-2</v>
      </c>
      <c r="K376" s="263">
        <f t="shared" si="150"/>
        <v>9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 : 5</v>
      </c>
      <c r="AC376" s="169" t="str">
        <f t="shared" si="139"/>
        <v/>
      </c>
      <c r="AD376" s="215" t="str">
        <f t="shared" si="140"/>
        <v/>
      </c>
      <c r="AE376" s="253"/>
      <c r="AF376" s="240"/>
      <c r="AG376" s="240"/>
      <c r="AH376" s="217" t="str">
        <f t="shared" si="141"/>
        <v>FV ZahnschmerzenMaibach 1822 eV</v>
      </c>
    </row>
    <row r="377" spans="2:34" x14ac:dyDescent="0.2">
      <c r="B377" s="262">
        <f>IF($C377="","",IF($K$13=0,"",IF(VLOOKUP($B6,$C$4:$E$12,3,0)=MAX($B$375:$B376),VLOOKUP($B6,$C$4:$E$12,3,0),$B6)))</f>
        <v>3</v>
      </c>
      <c r="C377" s="169" t="str">
        <f t="shared" si="142"/>
        <v>Team F5</v>
      </c>
      <c r="D377" s="138">
        <f t="shared" si="143"/>
        <v>5</v>
      </c>
      <c r="E377" s="138">
        <f t="shared" si="144"/>
        <v>2</v>
      </c>
      <c r="F377" s="138">
        <f t="shared" si="145"/>
        <v>1</v>
      </c>
      <c r="G377" s="138">
        <f t="shared" si="146"/>
        <v>2</v>
      </c>
      <c r="H377" s="138">
        <f t="shared" si="147"/>
        <v>22</v>
      </c>
      <c r="I377" s="138">
        <f t="shared" si="148"/>
        <v>18</v>
      </c>
      <c r="J377" s="138">
        <f t="shared" si="149"/>
        <v>4</v>
      </c>
      <c r="K377" s="263">
        <f t="shared" si="150"/>
        <v>7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 : 4</v>
      </c>
      <c r="AC377" s="169" t="str">
        <f t="shared" si="139"/>
        <v/>
      </c>
      <c r="AD377" s="215" t="str">
        <f t="shared" si="140"/>
        <v/>
      </c>
      <c r="AE377" s="253"/>
      <c r="AF377" s="240"/>
      <c r="AG377" s="240"/>
      <c r="AH377" s="217" t="str">
        <f t="shared" si="141"/>
        <v>Lok LeipzigFC Grönlingen</v>
      </c>
    </row>
    <row r="378" spans="2:34" x14ac:dyDescent="0.2">
      <c r="B378" s="262">
        <f>IF($C378="","",IF($K$13=0,"",IF(VLOOKUP($B7,$C$4:$E$12,3,0)=MAX($B$375:$B377),VLOOKUP($B7,$C$4:$E$12,3,0),$B7)))</f>
        <v>4</v>
      </c>
      <c r="C378" s="169" t="str">
        <f t="shared" si="142"/>
        <v>Team F3</v>
      </c>
      <c r="D378" s="138">
        <f t="shared" si="143"/>
        <v>5</v>
      </c>
      <c r="E378" s="138">
        <f t="shared" si="144"/>
        <v>2</v>
      </c>
      <c r="F378" s="138">
        <f t="shared" si="145"/>
        <v>1</v>
      </c>
      <c r="G378" s="138">
        <f t="shared" si="146"/>
        <v>2</v>
      </c>
      <c r="H378" s="138">
        <f t="shared" si="147"/>
        <v>11</v>
      </c>
      <c r="I378" s="138">
        <f t="shared" si="148"/>
        <v>9</v>
      </c>
      <c r="J378" s="138">
        <f t="shared" si="149"/>
        <v>2</v>
      </c>
      <c r="K378" s="263">
        <f t="shared" si="150"/>
        <v>7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 : 3</v>
      </c>
      <c r="AC378" s="169" t="str">
        <f t="shared" si="139"/>
        <v/>
      </c>
      <c r="AD378" s="215" t="str">
        <f t="shared" si="140"/>
        <v/>
      </c>
      <c r="AE378" s="253"/>
      <c r="AF378" s="240"/>
      <c r="AG378" s="240"/>
      <c r="AH378" s="217" t="str">
        <f t="shared" si="141"/>
        <v>FC BrüggeHSV</v>
      </c>
    </row>
    <row r="379" spans="2:34" x14ac:dyDescent="0.2">
      <c r="B379" s="262">
        <f>IF($C379="","",IF($K$13=0,"",IF(VLOOKUP($B8,$C$4:$E$12,3,0)=MAX($B$375:$B378),VLOOKUP($B8,$C$4:$E$12,3,0),$B8)))</f>
        <v>5</v>
      </c>
      <c r="C379" s="169" t="str">
        <f t="shared" si="142"/>
        <v>Team F1</v>
      </c>
      <c r="D379" s="138">
        <f t="shared" si="143"/>
        <v>5</v>
      </c>
      <c r="E379" s="138">
        <f t="shared" si="144"/>
        <v>2</v>
      </c>
      <c r="F379" s="138">
        <f t="shared" si="145"/>
        <v>0</v>
      </c>
      <c r="G379" s="138">
        <f t="shared" si="146"/>
        <v>3</v>
      </c>
      <c r="H379" s="138">
        <f t="shared" si="147"/>
        <v>12</v>
      </c>
      <c r="I379" s="138">
        <f t="shared" si="148"/>
        <v>20</v>
      </c>
      <c r="J379" s="138">
        <f t="shared" si="149"/>
        <v>-8</v>
      </c>
      <c r="K379" s="263">
        <f t="shared" si="150"/>
        <v>6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 : 5</v>
      </c>
      <c r="AC379" s="169" t="str">
        <f t="shared" si="139"/>
        <v/>
      </c>
      <c r="AD379" s="215" t="str">
        <f t="shared" si="140"/>
        <v/>
      </c>
      <c r="AE379" s="253"/>
      <c r="AF379" s="240"/>
      <c r="AG379" s="240"/>
      <c r="AH379" s="217" t="str">
        <f t="shared" si="141"/>
        <v>Team D6Team D4</v>
      </c>
    </row>
    <row r="380" spans="2:34" x14ac:dyDescent="0.2">
      <c r="B380" s="262">
        <f>IF($C380="","",IF($K$13=0,"",IF(VLOOKUP($B9,$C$4:$E$12,3,0)=MAX($B$375:$B379),VLOOKUP($B9,$C$4:$E$12,3,0),$B9)))</f>
        <v>6</v>
      </c>
      <c r="C380" s="169" t="str">
        <f t="shared" si="142"/>
        <v>Team F6</v>
      </c>
      <c r="D380" s="138">
        <f t="shared" si="143"/>
        <v>5</v>
      </c>
      <c r="E380" s="138">
        <f t="shared" si="144"/>
        <v>1</v>
      </c>
      <c r="F380" s="138">
        <f t="shared" si="145"/>
        <v>1</v>
      </c>
      <c r="G380" s="138">
        <f t="shared" si="146"/>
        <v>3</v>
      </c>
      <c r="H380" s="138">
        <f t="shared" si="147"/>
        <v>7</v>
      </c>
      <c r="I380" s="138">
        <f t="shared" si="148"/>
        <v>12</v>
      </c>
      <c r="J380" s="138">
        <f t="shared" si="149"/>
        <v>-5</v>
      </c>
      <c r="K380" s="263">
        <f t="shared" si="150"/>
        <v>4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 : 0</v>
      </c>
      <c r="AC380" s="169" t="str">
        <f t="shared" si="139"/>
        <v/>
      </c>
      <c r="AD380" s="215" t="str">
        <f t="shared" si="140"/>
        <v/>
      </c>
      <c r="AE380" s="253"/>
      <c r="AF380" s="240"/>
      <c r="AG380" s="240"/>
      <c r="AH380" s="217" t="str">
        <f t="shared" si="141"/>
        <v>Team E6Team E4</v>
      </c>
    </row>
    <row r="381" spans="2:34" x14ac:dyDescent="0.2">
      <c r="B381" s="262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63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 : 1</v>
      </c>
      <c r="AC381" s="169" t="str">
        <f t="shared" si="139"/>
        <v/>
      </c>
      <c r="AD381" s="215" t="str">
        <f t="shared" si="140"/>
        <v/>
      </c>
      <c r="AE381" s="253"/>
      <c r="AF381" s="240"/>
      <c r="AG381" s="240"/>
      <c r="AH381" s="217" t="str">
        <f t="shared" si="141"/>
        <v>Team F6Team F4</v>
      </c>
    </row>
    <row r="382" spans="2:34" x14ac:dyDescent="0.2">
      <c r="B382" s="262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63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 : 2</v>
      </c>
      <c r="AC382" s="169" t="str">
        <f t="shared" si="139"/>
        <v/>
      </c>
      <c r="AD382" s="215" t="str">
        <f t="shared" si="140"/>
        <v/>
      </c>
      <c r="AE382" s="253"/>
      <c r="AF382" s="240"/>
      <c r="AG382" s="240"/>
      <c r="AH382" s="217" t="str">
        <f t="shared" si="141"/>
        <v>FC BarcelonaEintracht Frankfurt</v>
      </c>
    </row>
    <row r="383" spans="2:34" ht="12.75" thickBot="1" x14ac:dyDescent="0.25">
      <c r="B383" s="264" t="str">
        <f>IF($C383="","",IF($K$13=0,"",IF(VLOOKUP($B12,$C$4:$E$12,3,0)=MAX($B$375:$B382),VLOOKUP($B12,$C$4:$E$12,3,0),$B12)))</f>
        <v/>
      </c>
      <c r="C383" s="265" t="str">
        <f t="shared" si="142"/>
        <v/>
      </c>
      <c r="D383" s="266" t="str">
        <f t="shared" si="143"/>
        <v/>
      </c>
      <c r="E383" s="266" t="str">
        <f t="shared" si="144"/>
        <v/>
      </c>
      <c r="F383" s="266" t="str">
        <f t="shared" si="145"/>
        <v/>
      </c>
      <c r="G383" s="266" t="str">
        <f t="shared" si="146"/>
        <v/>
      </c>
      <c r="H383" s="266" t="str">
        <f t="shared" si="147"/>
        <v/>
      </c>
      <c r="I383" s="266" t="str">
        <f t="shared" si="148"/>
        <v/>
      </c>
      <c r="J383" s="266" t="str">
        <f t="shared" si="149"/>
        <v/>
      </c>
      <c r="K383" s="267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 : 4</v>
      </c>
      <c r="AC383" s="169" t="str">
        <f t="shared" si="139"/>
        <v/>
      </c>
      <c r="AD383" s="215" t="str">
        <f t="shared" si="140"/>
        <v/>
      </c>
      <c r="AE383" s="253"/>
      <c r="AF383" s="240"/>
      <c r="AG383" s="240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 : 0</v>
      </c>
      <c r="AC384" s="169" t="str">
        <f t="shared" si="139"/>
        <v/>
      </c>
      <c r="AD384" s="215" t="str">
        <f t="shared" si="140"/>
        <v/>
      </c>
      <c r="AE384" s="253"/>
      <c r="AF384" s="240"/>
      <c r="AG384" s="240"/>
      <c r="AH384" s="217" t="str">
        <f t="shared" si="141"/>
        <v>Borussia DortmundSSV Wildeck</v>
      </c>
    </row>
    <row r="385" spans="2:34" ht="12" customHeight="1" x14ac:dyDescent="0.2">
      <c r="B385" s="268"/>
      <c r="C385" s="269"/>
      <c r="D385" s="270"/>
      <c r="E385" s="269"/>
      <c r="F385" s="268"/>
      <c r="G385" s="268"/>
      <c r="H385" s="268"/>
      <c r="I385" s="268"/>
      <c r="J385" s="268"/>
      <c r="K385" s="268"/>
      <c r="L385" s="268"/>
      <c r="M385" s="268"/>
      <c r="N385" s="268"/>
      <c r="O385" s="268"/>
      <c r="P385" s="268"/>
      <c r="Q385" s="268"/>
      <c r="R385" s="268"/>
      <c r="S385" s="268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 : 2</v>
      </c>
      <c r="AC385" s="169" t="str">
        <f t="shared" si="139"/>
        <v/>
      </c>
      <c r="AD385" s="215" t="str">
        <f t="shared" si="140"/>
        <v/>
      </c>
      <c r="AE385" s="253"/>
      <c r="AF385" s="240"/>
      <c r="AG385" s="240"/>
      <c r="AH385" s="217" t="str">
        <f t="shared" si="141"/>
        <v>Team D3Team D2</v>
      </c>
    </row>
    <row r="386" spans="2:34" ht="12" customHeight="1" thickBot="1" x14ac:dyDescent="0.25">
      <c r="B386" s="362" t="s">
        <v>139</v>
      </c>
      <c r="C386" s="362"/>
      <c r="D386" s="271"/>
      <c r="E386" s="271"/>
      <c r="F386" s="271"/>
      <c r="G386" s="271"/>
      <c r="H386" s="271"/>
      <c r="I386" s="271"/>
      <c r="J386" s="271"/>
      <c r="K386" s="362" t="s">
        <v>140</v>
      </c>
      <c r="L386" s="362"/>
      <c r="M386" s="271"/>
      <c r="N386" s="271"/>
      <c r="O386" s="271"/>
      <c r="P386" s="271"/>
      <c r="Q386" s="271"/>
      <c r="R386" s="271"/>
      <c r="S386" s="271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 : 3</v>
      </c>
      <c r="AC386" s="169" t="str">
        <f t="shared" si="139"/>
        <v/>
      </c>
      <c r="AD386" s="215" t="str">
        <f t="shared" si="140"/>
        <v/>
      </c>
      <c r="AE386" s="253"/>
      <c r="AF386" s="240"/>
      <c r="AG386" s="240"/>
      <c r="AH386" s="217" t="str">
        <f t="shared" si="141"/>
        <v>Team E3Team E2</v>
      </c>
    </row>
    <row r="387" spans="2:34" ht="12.75" thickTop="1" x14ac:dyDescent="0.2">
      <c r="B387" s="272" t="str">
        <f>LEFT($C$375,$J$74)</f>
        <v>Team F</v>
      </c>
      <c r="C387" s="260" t="str">
        <f>LEFT($C$376,$J$74)</f>
        <v>Team F</v>
      </c>
      <c r="D387" s="260" t="str">
        <f>LEFT($C$377,$J$74)</f>
        <v>Team F</v>
      </c>
      <c r="E387" s="260" t="str">
        <f>LEFT($C$378,$J$74)</f>
        <v>Team F</v>
      </c>
      <c r="F387" s="260" t="str">
        <f>LEFT($C$379,$J$74)</f>
        <v>Team F</v>
      </c>
      <c r="G387" s="260" t="str">
        <f>LEFT($C$380,$J$74)</f>
        <v>Team F</v>
      </c>
      <c r="H387" s="260" t="str">
        <f>LEFT($C$381,$J$74)</f>
        <v/>
      </c>
      <c r="I387" s="260" t="str">
        <f>LEFT($C$382,$J$74)</f>
        <v/>
      </c>
      <c r="J387" s="273" t="str">
        <f>LEFT($C$383,$J$74)</f>
        <v/>
      </c>
      <c r="K387" s="272" t="str">
        <f>LEFT($C$375,$J$74)</f>
        <v>Team F</v>
      </c>
      <c r="L387" s="260" t="str">
        <f>LEFT($C$376,$J$74)</f>
        <v>Team F</v>
      </c>
      <c r="M387" s="260" t="str">
        <f>LEFT($C$377,$J$74)</f>
        <v>Team F</v>
      </c>
      <c r="N387" s="260" t="str">
        <f>LEFT($C$378,$J$74)</f>
        <v>Team F</v>
      </c>
      <c r="O387" s="260" t="str">
        <f>LEFT($C$379,$J$74)</f>
        <v>Team F</v>
      </c>
      <c r="P387" s="260" t="str">
        <f>LEFT($C$380,$J$74)</f>
        <v>Team F</v>
      </c>
      <c r="Q387" s="260" t="str">
        <f>LEFT($C$381,$J$74)</f>
        <v/>
      </c>
      <c r="R387" s="260" t="str">
        <f>LEFT($C$382,$J$74)</f>
        <v/>
      </c>
      <c r="S387" s="261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 : 0</v>
      </c>
      <c r="AC387" s="169" t="str">
        <f t="shared" si="139"/>
        <v/>
      </c>
      <c r="AD387" s="215" t="str">
        <f t="shared" si="140"/>
        <v/>
      </c>
      <c r="AE387" s="253"/>
      <c r="AF387" s="240"/>
      <c r="AG387" s="240"/>
      <c r="AH387" s="217" t="str">
        <f t="shared" si="141"/>
        <v>Team F3Team F2</v>
      </c>
    </row>
    <row r="388" spans="2:34" x14ac:dyDescent="0.2">
      <c r="B388" s="274" t="str">
        <f>""</f>
        <v/>
      </c>
      <c r="C388" s="138" t="str">
        <f>IFERROR(VLOOKUP($C375&amp;$C$376,$Z$64:$AB$639,3,0),"")</f>
        <v>1 : 2</v>
      </c>
      <c r="D388" s="138" t="str">
        <f>IFERROR(VLOOKUP($C375&amp;$C$377,$Z$64:$AB$639,3,0),"")</f>
        <v>3 : 0</v>
      </c>
      <c r="E388" s="138" t="str">
        <f>IFERROR(VLOOKUP($C375&amp;$C$378,$Z$64:$AB$639,3,0),"")</f>
        <v>0 : 0</v>
      </c>
      <c r="F388" s="138" t="str">
        <f>IFERROR(VLOOKUP($C375&amp;$C$379,$Z$64:$AB$639,3,0),"")</f>
        <v>6 : 0</v>
      </c>
      <c r="G388" s="138" t="str">
        <f>IFERROR(VLOOKUP($C375&amp;$C$380,$Z$64:$AB$639,3,0),"")</f>
        <v>4 : 3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74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5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 : 3</v>
      </c>
      <c r="AC388" s="169" t="str">
        <f t="shared" si="139"/>
        <v/>
      </c>
      <c r="AD388" s="215" t="str">
        <f t="shared" si="140"/>
        <v/>
      </c>
      <c r="AE388" s="253"/>
      <c r="AF388" s="240"/>
      <c r="AG388" s="240"/>
      <c r="AH388" s="217" t="str">
        <f t="shared" si="141"/>
        <v>Maibach 1822 eV1. FC Riedwald</v>
      </c>
    </row>
    <row r="389" spans="2:34" x14ac:dyDescent="0.2">
      <c r="B389" s="262" t="str">
        <f t="shared" ref="B389:B396" si="157">IFERROR(VLOOKUP($C376&amp;$C$375,$Z$64:$AB$639,3,0),"")</f>
        <v>2 : 1</v>
      </c>
      <c r="C389" s="276" t="str">
        <f>""</f>
        <v/>
      </c>
      <c r="D389" s="138" t="str">
        <f>IFERROR(VLOOKUP($C376&amp;$C$377,$Z$64:$AB$639,3,0),"")</f>
        <v>14 : 13</v>
      </c>
      <c r="E389" s="138" t="str">
        <f>IFERROR(VLOOKUP($C376&amp;$C$378,$Z$64:$AB$639,3,0),"")</f>
        <v>4 : 3</v>
      </c>
      <c r="F389" s="138" t="str">
        <f>IFERROR(VLOOKUP($C376&amp;$C$379,$Z$64:$AB$639,3,0),"")</f>
        <v>1 : 5</v>
      </c>
      <c r="G389" s="138" t="str">
        <f>IFERROR(VLOOKUP($C376&amp;$C$380,$Z$64:$AB$639,3,0),"")</f>
        <v>1 : 2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62" t="str">
        <f t="shared" ref="K389:K396" si="158">IFERROR(VLOOKUP($C376&amp;$C$375,$AC$64:$AD$639,2,0),"")</f>
        <v/>
      </c>
      <c r="L389" s="276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5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 : 3</v>
      </c>
      <c r="AC389" s="169" t="str">
        <f t="shared" si="139"/>
        <v/>
      </c>
      <c r="AD389" s="215" t="str">
        <f t="shared" si="140"/>
        <v/>
      </c>
      <c r="AE389" s="253"/>
      <c r="AF389" s="240"/>
      <c r="AG389" s="240"/>
      <c r="AH389" s="217" t="str">
        <f t="shared" si="141"/>
        <v>FC GrönlingenSSV Wildbach</v>
      </c>
    </row>
    <row r="390" spans="2:34" x14ac:dyDescent="0.2">
      <c r="B390" s="262" t="str">
        <f t="shared" si="157"/>
        <v>0 : 3</v>
      </c>
      <c r="C390" s="138" t="str">
        <f t="shared" ref="C390:C396" si="159">IFERROR(VLOOKUP($C377&amp;$C$376,$Z$64:$AB$639,3,0),"")</f>
        <v>13 : 14</v>
      </c>
      <c r="D390" s="276" t="str">
        <f>""</f>
        <v/>
      </c>
      <c r="E390" s="138" t="str">
        <f>IFERROR(VLOOKUP($C377&amp;$C$378,$Z$64:$AB$639,3,0),"")</f>
        <v>3 : 0</v>
      </c>
      <c r="F390" s="138" t="str">
        <f>IFERROR(VLOOKUP($C377&amp;$C$379,$Z$64:$AB$639,3,0),"")</f>
        <v>6 : 1</v>
      </c>
      <c r="G390" s="138" t="str">
        <f>IFERROR(VLOOKUP($C377&amp;$C$380,$Z$64:$AB$639,3,0),"")</f>
        <v>0 : 0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62" t="str">
        <f t="shared" si="158"/>
        <v/>
      </c>
      <c r="L390" s="138" t="str">
        <f t="shared" ref="L390:L396" si="160">IFERROR(VLOOKUP($C377&amp;$C$376,$AC$64:$AD$639,2,0),"")</f>
        <v/>
      </c>
      <c r="M390" s="276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5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 : 3</v>
      </c>
      <c r="AC390" s="169" t="str">
        <f t="shared" si="139"/>
        <v/>
      </c>
      <c r="AD390" s="215" t="str">
        <f t="shared" si="140"/>
        <v/>
      </c>
      <c r="AE390" s="253"/>
      <c r="AF390" s="240"/>
      <c r="AG390" s="240"/>
      <c r="AH390" s="217" t="str">
        <f t="shared" si="141"/>
        <v>HSVKickers Offenbach</v>
      </c>
    </row>
    <row r="391" spans="2:34" x14ac:dyDescent="0.2">
      <c r="B391" s="262" t="str">
        <f t="shared" si="157"/>
        <v>0 : 0</v>
      </c>
      <c r="C391" s="138" t="str">
        <f t="shared" si="159"/>
        <v>3 : 4</v>
      </c>
      <c r="D391" s="277" t="str">
        <f t="shared" ref="D391:D396" si="161">IFERROR(VLOOKUP($C378&amp;$C$377,$Z$64:$AB$639,3,0),"")</f>
        <v>0 : 3</v>
      </c>
      <c r="E391" s="276" t="str">
        <f>""</f>
        <v/>
      </c>
      <c r="F391" s="138" t="str">
        <f>IFERROR(VLOOKUP($C378&amp;$C$379,$Z$64:$AB$639,3,0),"")</f>
        <v>6 : 1</v>
      </c>
      <c r="G391" s="138" t="str">
        <f>IFERROR(VLOOKUP($C378&amp;$C$380,$Z$64:$AB$639,3,0),"")</f>
        <v>2 : 1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62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6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5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 : 3</v>
      </c>
      <c r="AC391" s="169" t="str">
        <f t="shared" si="139"/>
        <v/>
      </c>
      <c r="AD391" s="215" t="str">
        <f t="shared" si="140"/>
        <v/>
      </c>
      <c r="AE391" s="253"/>
      <c r="AF391" s="240"/>
      <c r="AG391" s="240"/>
      <c r="AH391" s="217" t="str">
        <f t="shared" si="141"/>
        <v>Team D4Team D1</v>
      </c>
    </row>
    <row r="392" spans="2:34" x14ac:dyDescent="0.2">
      <c r="B392" s="262" t="str">
        <f t="shared" si="157"/>
        <v>0 : 6</v>
      </c>
      <c r="C392" s="138" t="str">
        <f t="shared" si="159"/>
        <v>5 : 1</v>
      </c>
      <c r="D392" s="138" t="str">
        <f t="shared" si="161"/>
        <v>1 : 6</v>
      </c>
      <c r="E392" s="138" t="str">
        <f>IFERROR(VLOOKUP($C379&amp;$C$378,$Z$64:$AB$639,3,0),"")</f>
        <v>1 : 6</v>
      </c>
      <c r="F392" s="276" t="str">
        <f>""</f>
        <v/>
      </c>
      <c r="G392" s="138" t="str">
        <f>IFERROR(VLOOKUP($C379&amp;$C$380,$Z$64:$AB$639,3,0),"")</f>
        <v>5 : 1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62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6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5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 : 3</v>
      </c>
      <c r="AC392" s="169" t="str">
        <f t="shared" si="139"/>
        <v/>
      </c>
      <c r="AD392" s="215" t="str">
        <f t="shared" si="140"/>
        <v/>
      </c>
      <c r="AE392" s="253"/>
      <c r="AF392" s="240"/>
      <c r="AG392" s="240"/>
      <c r="AH392" s="217" t="str">
        <f t="shared" si="141"/>
        <v>Team E4Team E1</v>
      </c>
    </row>
    <row r="393" spans="2:34" x14ac:dyDescent="0.2">
      <c r="B393" s="262" t="str">
        <f t="shared" si="157"/>
        <v>3 : 4</v>
      </c>
      <c r="C393" s="138" t="str">
        <f t="shared" si="159"/>
        <v>2 : 1</v>
      </c>
      <c r="D393" s="138" t="str">
        <f t="shared" si="161"/>
        <v>0 : 0</v>
      </c>
      <c r="E393" s="138" t="str">
        <f>IFERROR(VLOOKUP($C380&amp;$C$378,$Z$64:$AB$639,3,0),"")</f>
        <v>1 : 2</v>
      </c>
      <c r="F393" s="138" t="str">
        <f>IFERROR(VLOOKUP($C380&amp;$C$379,$Z$64:$AB$639,3,0),"")</f>
        <v>1 : 5</v>
      </c>
      <c r="G393" s="276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62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6" t="str">
        <f>""</f>
        <v/>
      </c>
      <c r="Q393" s="138" t="str">
        <f t="shared" si="154"/>
        <v/>
      </c>
      <c r="R393" s="138" t="str">
        <f t="shared" si="155"/>
        <v/>
      </c>
      <c r="S393" s="275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 : 5</v>
      </c>
      <c r="AC393" s="169" t="str">
        <f t="shared" si="139"/>
        <v/>
      </c>
      <c r="AD393" s="215" t="str">
        <f t="shared" si="140"/>
        <v/>
      </c>
      <c r="AE393" s="253"/>
      <c r="AF393" s="240"/>
      <c r="AG393" s="240"/>
      <c r="AH393" s="217" t="str">
        <f t="shared" si="141"/>
        <v>Team F4Team F1</v>
      </c>
    </row>
    <row r="394" spans="2:34" x14ac:dyDescent="0.2">
      <c r="B394" s="262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6" t="str">
        <f>""</f>
        <v/>
      </c>
      <c r="I394" s="138" t="str">
        <f t="shared" si="152"/>
        <v/>
      </c>
      <c r="J394" s="215" t="str">
        <f t="shared" si="153"/>
        <v/>
      </c>
      <c r="K394" s="262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6" t="str">
        <f>""</f>
        <v/>
      </c>
      <c r="R394" s="138" t="str">
        <f t="shared" si="155"/>
        <v/>
      </c>
      <c r="S394" s="275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 : 6</v>
      </c>
      <c r="AC394" s="169" t="str">
        <f t="shared" si="139"/>
        <v/>
      </c>
      <c r="AD394" s="215" t="str">
        <f t="shared" si="140"/>
        <v/>
      </c>
      <c r="AE394" s="253"/>
      <c r="AF394" s="240"/>
      <c r="AG394" s="240"/>
      <c r="AH394" s="217" t="str">
        <f t="shared" si="141"/>
        <v>Beinbruch SCFC Barcelona</v>
      </c>
    </row>
    <row r="395" spans="2:34" x14ac:dyDescent="0.2">
      <c r="B395" s="262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6" t="str">
        <f>""</f>
        <v/>
      </c>
      <c r="J395" s="215" t="str">
        <f t="shared" si="153"/>
        <v/>
      </c>
      <c r="K395" s="262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6" t="str">
        <f>""</f>
        <v/>
      </c>
      <c r="S395" s="275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 : 5</v>
      </c>
      <c r="AC395" s="169" t="str">
        <f t="shared" si="139"/>
        <v/>
      </c>
      <c r="AD395" s="215" t="str">
        <f t="shared" si="140"/>
        <v/>
      </c>
      <c r="AE395" s="253"/>
      <c r="AF395" s="240"/>
      <c r="AG395" s="240"/>
      <c r="AH395" s="217" t="str">
        <f t="shared" si="141"/>
        <v>SC WaldbachArsenal London</v>
      </c>
    </row>
    <row r="396" spans="2:34" ht="12.75" thickBot="1" x14ac:dyDescent="0.25">
      <c r="B396" s="264" t="str">
        <f t="shared" si="157"/>
        <v/>
      </c>
      <c r="C396" s="266" t="str">
        <f t="shared" si="159"/>
        <v/>
      </c>
      <c r="D396" s="266" t="str">
        <f t="shared" si="161"/>
        <v/>
      </c>
      <c r="E396" s="266" t="str">
        <f>IFERROR(VLOOKUP($C383&amp;$C$378,$Z$64:$AB$639,3,0),"")</f>
        <v/>
      </c>
      <c r="F396" s="266" t="str">
        <f>IFERROR(VLOOKUP($C383&amp;$C$379,$Z$64:$AB$639,3,0),"")</f>
        <v/>
      </c>
      <c r="G396" s="266" t="str">
        <f>IFERROR(VLOOKUP($C383&amp;$C$380,$Z$64:$AB$639,3,0),"")</f>
        <v/>
      </c>
      <c r="H396" s="266" t="str">
        <f>IFERROR(VLOOKUP($C383&amp;$C$381,$Z$64:$AB$639,3,0),"")</f>
        <v/>
      </c>
      <c r="I396" s="266" t="str">
        <f>IFERROR(VLOOKUP($C383&amp;$C$382,$Z$64:$AB$639,3,0),"")</f>
        <v/>
      </c>
      <c r="J396" s="278" t="str">
        <f>""</f>
        <v/>
      </c>
      <c r="K396" s="264" t="str">
        <f t="shared" si="158"/>
        <v/>
      </c>
      <c r="L396" s="266" t="str">
        <f t="shared" si="160"/>
        <v/>
      </c>
      <c r="M396" s="266" t="str">
        <f t="shared" si="162"/>
        <v/>
      </c>
      <c r="N396" s="266" t="str">
        <f>IFERROR(VLOOKUP($C383&amp;$C$378,$AC$64:$AD$639,2,0),"")</f>
        <v/>
      </c>
      <c r="O396" s="266" t="str">
        <f>IFERROR(VLOOKUP($C383&amp;$C$379,$AC$64:$AD$639,2,0),"")</f>
        <v/>
      </c>
      <c r="P396" s="266" t="str">
        <f>IFERROR(VLOOKUP($C383&amp;$C$380,$AC$64:$AD$639,2,0),"")</f>
        <v/>
      </c>
      <c r="Q396" s="266" t="str">
        <f>IFERROR(VLOOKUP($C383&amp;$C$381,$AC$64:$AD$639,2,0),"")</f>
        <v/>
      </c>
      <c r="R396" s="266" t="str">
        <f>IFERROR(VLOOKUP($C383&amp;$C$382,$AC$64:$AD$639,2,0),"")</f>
        <v/>
      </c>
      <c r="S396" s="279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 : 4</v>
      </c>
      <c r="AC396" s="169" t="str">
        <f t="shared" si="139"/>
        <v/>
      </c>
      <c r="AD396" s="215" t="str">
        <f t="shared" si="140"/>
        <v/>
      </c>
      <c r="AE396" s="253"/>
      <c r="AF396" s="240"/>
      <c r="AG396" s="240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 : 3</v>
      </c>
      <c r="AC397" s="169" t="str">
        <f t="shared" si="139"/>
        <v/>
      </c>
      <c r="AD397" s="215" t="str">
        <f t="shared" si="140"/>
        <v/>
      </c>
      <c r="AE397" s="253"/>
      <c r="AF397" s="240"/>
      <c r="AG397" s="240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 : 5</v>
      </c>
      <c r="AC398" s="169" t="str">
        <f t="shared" si="139"/>
        <v/>
      </c>
      <c r="AD398" s="215" t="str">
        <f t="shared" si="140"/>
        <v/>
      </c>
      <c r="AE398" s="253"/>
      <c r="AF398" s="240"/>
      <c r="AG398" s="240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 : 0</v>
      </c>
      <c r="AC399" s="169" t="str">
        <f t="shared" si="139"/>
        <v/>
      </c>
      <c r="AD399" s="215" t="str">
        <f t="shared" si="140"/>
        <v/>
      </c>
      <c r="AE399" s="253"/>
      <c r="AF399" s="240"/>
      <c r="AG399" s="240"/>
      <c r="AH399" s="217" t="str">
        <f t="shared" si="141"/>
        <v>Team F5Team F3</v>
      </c>
    </row>
    <row r="400" spans="2:34" ht="12" customHeight="1" thickBot="1" x14ac:dyDescent="0.25">
      <c r="B400" s="243" t="str">
        <f>""</f>
        <v/>
      </c>
      <c r="C400" s="243" t="str">
        <f>""</f>
        <v/>
      </c>
      <c r="D400" s="243" t="str">
        <f>""</f>
        <v/>
      </c>
      <c r="E400" s="243" t="str">
        <f>""</f>
        <v/>
      </c>
      <c r="F400" s="243" t="str">
        <f>""</f>
        <v/>
      </c>
      <c r="G400" s="243" t="str">
        <f>""</f>
        <v/>
      </c>
      <c r="H400" s="280" t="str">
        <f t="shared" ref="H400:M400" si="163">IF(LEN(H401)&gt;$J$74,LEFT(H401,$J$74)&amp;".",H401)</f>
        <v/>
      </c>
      <c r="I400" s="281" t="str">
        <f t="shared" si="163"/>
        <v/>
      </c>
      <c r="J400" s="281" t="str">
        <f t="shared" si="163"/>
        <v/>
      </c>
      <c r="K400" s="281" t="str">
        <f t="shared" si="163"/>
        <v/>
      </c>
      <c r="L400" s="281" t="str">
        <f t="shared" si="163"/>
        <v/>
      </c>
      <c r="M400" s="282" t="str">
        <f t="shared" si="163"/>
        <v/>
      </c>
      <c r="N400" s="280" t="str">
        <f>H400</f>
        <v/>
      </c>
      <c r="O400" s="281" t="str">
        <f t="shared" ref="O400:S400" si="164">I400</f>
        <v/>
      </c>
      <c r="P400" s="281" t="str">
        <f t="shared" si="164"/>
        <v/>
      </c>
      <c r="Q400" s="281" t="str">
        <f t="shared" si="164"/>
        <v/>
      </c>
      <c r="R400" s="281" t="str">
        <f t="shared" si="164"/>
        <v/>
      </c>
      <c r="S400" s="282" t="str">
        <f t="shared" si="164"/>
        <v/>
      </c>
      <c r="T400" s="238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 : 1</v>
      </c>
      <c r="AC400" s="169" t="str">
        <f t="shared" si="139"/>
        <v/>
      </c>
      <c r="AD400" s="215" t="str">
        <f t="shared" si="140"/>
        <v/>
      </c>
      <c r="AE400" s="253"/>
      <c r="AF400" s="240"/>
      <c r="AG400" s="240"/>
      <c r="AH400" s="217" t="str">
        <f t="shared" si="141"/>
        <v>Eintracht FrankfurtFV Zahnschmerzen</v>
      </c>
    </row>
    <row r="401" spans="2:34" ht="12" customHeight="1" thickTop="1" thickBot="1" x14ac:dyDescent="0.25">
      <c r="B401" s="283" t="str">
        <f>""</f>
        <v/>
      </c>
      <c r="C401" s="284" t="s">
        <v>79</v>
      </c>
      <c r="D401" s="285" t="s">
        <v>97</v>
      </c>
      <c r="E401" s="286" t="s">
        <v>174</v>
      </c>
      <c r="F401" s="286" t="s">
        <v>175</v>
      </c>
      <c r="G401" s="287" t="s">
        <v>176</v>
      </c>
      <c r="H401" s="288" t="str">
        <f>C402</f>
        <v/>
      </c>
      <c r="I401" s="289" t="str">
        <f>C403</f>
        <v/>
      </c>
      <c r="J401" s="289" t="str">
        <f>C404</f>
        <v/>
      </c>
      <c r="K401" s="289" t="str">
        <f>C405</f>
        <v/>
      </c>
      <c r="L401" s="289" t="str">
        <f>C406</f>
        <v/>
      </c>
      <c r="M401" s="290" t="str">
        <f>C407</f>
        <v/>
      </c>
      <c r="N401" s="288" t="str">
        <f>C402</f>
        <v/>
      </c>
      <c r="O401" s="289" t="str">
        <f>C403</f>
        <v/>
      </c>
      <c r="P401" s="289" t="str">
        <f>C404</f>
        <v/>
      </c>
      <c r="Q401" s="289" t="str">
        <f>C405</f>
        <v/>
      </c>
      <c r="R401" s="289" t="str">
        <f>C406</f>
        <v/>
      </c>
      <c r="S401" s="290" t="str">
        <f>C407</f>
        <v/>
      </c>
      <c r="T401" s="238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 : 2</v>
      </c>
      <c r="AC401" s="169" t="str">
        <f t="shared" si="139"/>
        <v/>
      </c>
      <c r="AD401" s="215" t="str">
        <f t="shared" si="140"/>
        <v/>
      </c>
      <c r="AE401" s="253"/>
      <c r="AF401" s="240"/>
      <c r="AG401" s="240"/>
      <c r="AH401" s="217" t="str">
        <f t="shared" si="141"/>
        <v>Manchester CityLok Leipzig</v>
      </c>
    </row>
    <row r="402" spans="2:34" ht="12" customHeight="1" x14ac:dyDescent="0.2">
      <c r="B402" s="291" t="str">
        <f t="shared" ref="B402:B407" si="165">IF($C402="","",INDEX($B$375:$B$383,MATCH($C402,$C$375:$C$383,0)))</f>
        <v/>
      </c>
      <c r="C402" s="292" t="str">
        <f t="shared" ref="C402:C407" si="166">IF($K$13=0,"",$X4)</f>
        <v/>
      </c>
      <c r="D402" s="293" t="str">
        <f t="shared" ref="D402:D407" si="167">IF($C402="","",VLOOKUP($C402,$C$17:$AC$25,25,0))</f>
        <v/>
      </c>
      <c r="E402" s="294" t="str">
        <f t="shared" ref="E402:E407" si="168">IF($C402="","",VLOOKUP($C402,$C$17:$AC$25,26,0))</f>
        <v/>
      </c>
      <c r="F402" s="294" t="str">
        <f t="shared" ref="F402:F407" si="169">IF($C402="","",VLOOKUP($C402,$C$17:$AC$25,27,0))</f>
        <v/>
      </c>
      <c r="G402" s="295" t="str">
        <f t="shared" ref="G402:G407" si="170">IF($C402="","",VLOOKUP($C402,$C$81:$D$89,2,0))</f>
        <v/>
      </c>
      <c r="H402" s="296" t="str">
        <f>""</f>
        <v/>
      </c>
      <c r="I402" s="294" t="str">
        <f>IFERROR(VLOOKUP($C402&amp;I$401,$Z$64:$AB$639,3,0),"")</f>
        <v/>
      </c>
      <c r="J402" s="294" t="str">
        <f>IFERROR(VLOOKUP($C402&amp;J$401,$Z$64:$AB$639,3,0),"")</f>
        <v/>
      </c>
      <c r="K402" s="294" t="str">
        <f>IFERROR(VLOOKUP($C402&amp;K$401,$Z$64:$AB$639,3,0),"")</f>
        <v/>
      </c>
      <c r="L402" s="294" t="str">
        <f>IFERROR(VLOOKUP($C402&amp;L$401,$Z$64:$AB$639,3,0),"")</f>
        <v/>
      </c>
      <c r="M402" s="297" t="str">
        <f>IFERROR(VLOOKUP($C402&amp;M$401,$Z$64:$AB$639,3,0),"")</f>
        <v/>
      </c>
      <c r="N402" s="296" t="str">
        <f>""</f>
        <v/>
      </c>
      <c r="O402" s="294" t="str">
        <f>IFERROR(VLOOKUP($C402&amp;I$401,$AC$64:$AD$639,2,0),"")</f>
        <v/>
      </c>
      <c r="P402" s="294" t="str">
        <f>IFERROR(VLOOKUP($C402&amp;J$401,$AC$64:$AD$639,2,0),"")</f>
        <v/>
      </c>
      <c r="Q402" s="294" t="str">
        <f>IFERROR(VLOOKUP($C402&amp;K$401,$AC$64:$AD$639,2,0),"")</f>
        <v/>
      </c>
      <c r="R402" s="294" t="str">
        <f>IFERROR(VLOOKUP($C402&amp;L$401,$AC$64:$AD$639,2,0),"")</f>
        <v/>
      </c>
      <c r="S402" s="297" t="str">
        <f>IFERROR(VLOOKUP($C402&amp;M$401,$AC$64:$AD$639,2,0),"")</f>
        <v/>
      </c>
      <c r="T402" s="298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 : 4</v>
      </c>
      <c r="AC402" s="169" t="str">
        <f t="shared" si="139"/>
        <v/>
      </c>
      <c r="AD402" s="215" t="str">
        <f t="shared" si="140"/>
        <v/>
      </c>
      <c r="AE402" s="253"/>
      <c r="AF402" s="240"/>
      <c r="AG402" s="240"/>
      <c r="AH402" s="217" t="str">
        <f t="shared" si="141"/>
        <v>SSV WildeckFC Brügge</v>
      </c>
    </row>
    <row r="403" spans="2:34" ht="12" customHeight="1" x14ac:dyDescent="0.2">
      <c r="B403" s="299" t="str">
        <f t="shared" si="165"/>
        <v/>
      </c>
      <c r="C403" s="300" t="str">
        <f t="shared" si="166"/>
        <v/>
      </c>
      <c r="D403" s="301" t="str">
        <f t="shared" si="167"/>
        <v/>
      </c>
      <c r="E403" s="302" t="str">
        <f t="shared" si="168"/>
        <v/>
      </c>
      <c r="F403" s="302" t="str">
        <f t="shared" si="169"/>
        <v/>
      </c>
      <c r="G403" s="303" t="str">
        <f t="shared" si="170"/>
        <v/>
      </c>
      <c r="H403" s="304" t="str">
        <f>IFERROR(VLOOKUP($C403&amp;H$401,$Z$64:$AB$639,3,0),"")</f>
        <v/>
      </c>
      <c r="I403" s="305" t="str">
        <f>""</f>
        <v/>
      </c>
      <c r="J403" s="302" t="str">
        <f>IFERROR(VLOOKUP($C403&amp;J$401,$Z$64:$AB$639,3,0),"")</f>
        <v/>
      </c>
      <c r="K403" s="302" t="str">
        <f>IFERROR(VLOOKUP($C403&amp;K$401,$Z$64:$AB$639,3,0),"")</f>
        <v/>
      </c>
      <c r="L403" s="302" t="str">
        <f>IFERROR(VLOOKUP($C403&amp;L$401,$Z$64:$AB$639,3,0),"")</f>
        <v/>
      </c>
      <c r="M403" s="306" t="str">
        <f>IFERROR(VLOOKUP($C403&amp;M$401,$Z$64:$AB$639,3,0),"")</f>
        <v/>
      </c>
      <c r="N403" s="304" t="str">
        <f>IFERROR(VLOOKUP($C403&amp;H$401,$AC$64:$AD$639,2,0),"")</f>
        <v/>
      </c>
      <c r="O403" s="305" t="str">
        <f>""</f>
        <v/>
      </c>
      <c r="P403" s="302" t="str">
        <f>IFERROR(VLOOKUP($C403&amp;J$401,$AC$64:$AD$639,2,0),"")</f>
        <v/>
      </c>
      <c r="Q403" s="302" t="str">
        <f>IFERROR(VLOOKUP($C403&amp;K$401,$AC$64:$AD$639,2,0),"")</f>
        <v/>
      </c>
      <c r="R403" s="302" t="str">
        <f>IFERROR(VLOOKUP($C403&amp;L$401,$AC$64:$AD$639,2,0),"")</f>
        <v/>
      </c>
      <c r="S403" s="306" t="str">
        <f>IFERROR(VLOOKUP($C403&amp;M$401,$AC$64:$AD$639,2,0),"")</f>
        <v/>
      </c>
      <c r="T403" s="307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 : 0</v>
      </c>
      <c r="AC403" s="169" t="str">
        <f t="shared" si="139"/>
        <v/>
      </c>
      <c r="AD403" s="215" t="str">
        <f t="shared" si="140"/>
        <v/>
      </c>
      <c r="AE403" s="253"/>
      <c r="AF403" s="240"/>
      <c r="AG403" s="240"/>
      <c r="AH403" s="217" t="str">
        <f t="shared" si="141"/>
        <v>Team D2Team D6</v>
      </c>
    </row>
    <row r="404" spans="2:34" ht="12" customHeight="1" x14ac:dyDescent="0.2">
      <c r="B404" s="299" t="str">
        <f t="shared" si="165"/>
        <v/>
      </c>
      <c r="C404" s="300" t="str">
        <f t="shared" si="166"/>
        <v/>
      </c>
      <c r="D404" s="301" t="str">
        <f t="shared" si="167"/>
        <v/>
      </c>
      <c r="E404" s="302" t="str">
        <f t="shared" si="168"/>
        <v/>
      </c>
      <c r="F404" s="302" t="str">
        <f t="shared" si="169"/>
        <v/>
      </c>
      <c r="G404" s="303" t="str">
        <f t="shared" si="170"/>
        <v/>
      </c>
      <c r="H404" s="304" t="str">
        <f>IFERROR(VLOOKUP($C404&amp;H$401,$Z$64:$AB$639,3,0),"")</f>
        <v/>
      </c>
      <c r="I404" s="302" t="str">
        <f>IFERROR(VLOOKUP($C404&amp;I$401,$Z$64:$AB$639,3,0),"")</f>
        <v/>
      </c>
      <c r="J404" s="305" t="str">
        <f>""</f>
        <v/>
      </c>
      <c r="K404" s="302" t="str">
        <f>IFERROR(VLOOKUP($C404&amp;K$401,$Z$64:$AB$639,3,0),"")</f>
        <v/>
      </c>
      <c r="L404" s="302" t="str">
        <f>IFERROR(VLOOKUP($C404&amp;L$401,$Z$64:$AB$639,3,0),"")</f>
        <v/>
      </c>
      <c r="M404" s="306" t="str">
        <f>IFERROR(VLOOKUP($C404&amp;M$401,$Z$64:$AB$639,3,0),"")</f>
        <v/>
      </c>
      <c r="N404" s="304" t="str">
        <f>IFERROR(VLOOKUP($C404&amp;H$401,$AC$64:$AD$639,2,0),"")</f>
        <v/>
      </c>
      <c r="O404" s="302" t="str">
        <f>IFERROR(VLOOKUP($C404&amp;I$401,$AC$64:$AD$639,2,0),"")</f>
        <v/>
      </c>
      <c r="P404" s="305" t="str">
        <f>""</f>
        <v/>
      </c>
      <c r="Q404" s="302" t="str">
        <f>IFERROR(VLOOKUP($C404&amp;K$401,$AC$64:$AD$639,2,0),"")</f>
        <v/>
      </c>
      <c r="R404" s="302" t="str">
        <f>IFERROR(VLOOKUP($C404&amp;L$401,$AC$64:$AD$639,2,0),"")</f>
        <v/>
      </c>
      <c r="S404" s="306" t="str">
        <f>IFERROR(VLOOKUP($C404&amp;M$401,$AC$64:$AD$639,2,0),"")</f>
        <v/>
      </c>
      <c r="T404" s="307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 : 2</v>
      </c>
      <c r="AC404" s="169" t="str">
        <f t="shared" si="139"/>
        <v/>
      </c>
      <c r="AD404" s="215" t="str">
        <f t="shared" si="140"/>
        <v/>
      </c>
      <c r="AE404" s="253"/>
      <c r="AF404" s="240"/>
      <c r="AG404" s="240"/>
      <c r="AH404" s="217" t="str">
        <f t="shared" si="141"/>
        <v>Team E2Team E6</v>
      </c>
    </row>
    <row r="405" spans="2:34" ht="12" customHeight="1" x14ac:dyDescent="0.2">
      <c r="B405" s="299" t="str">
        <f t="shared" si="165"/>
        <v/>
      </c>
      <c r="C405" s="300" t="str">
        <f t="shared" si="166"/>
        <v/>
      </c>
      <c r="D405" s="301" t="str">
        <f t="shared" si="167"/>
        <v/>
      </c>
      <c r="E405" s="302" t="str">
        <f t="shared" si="168"/>
        <v/>
      </c>
      <c r="F405" s="302" t="str">
        <f t="shared" si="169"/>
        <v/>
      </c>
      <c r="G405" s="303" t="str">
        <f t="shared" si="170"/>
        <v/>
      </c>
      <c r="H405" s="304" t="str">
        <f>IFERROR(VLOOKUP($C405&amp;H$401,$Z$64:$AB$639,3,0),"")</f>
        <v/>
      </c>
      <c r="I405" s="302" t="str">
        <f>IFERROR(VLOOKUP($C405&amp;I$401,$Z$64:$AB$639,3,0),"")</f>
        <v/>
      </c>
      <c r="J405" s="302" t="str">
        <f>IFERROR(VLOOKUP($C405&amp;J$401,$Z$64:$AB$639,3,0),"")</f>
        <v/>
      </c>
      <c r="K405" s="305" t="str">
        <f>""</f>
        <v/>
      </c>
      <c r="L405" s="302" t="str">
        <f>IFERROR(VLOOKUP($C405&amp;L$401,$Z$64:$AB$639,3,0),"")</f>
        <v/>
      </c>
      <c r="M405" s="306" t="str">
        <f>IFERROR(VLOOKUP($C405&amp;M$401,$Z$64:$AB$639,3,0),"")</f>
        <v/>
      </c>
      <c r="N405" s="304" t="str">
        <f>IFERROR(VLOOKUP($C405&amp;H$401,$AC$64:$AD$639,2,0),"")</f>
        <v/>
      </c>
      <c r="O405" s="302" t="str">
        <f>IFERROR(VLOOKUP($C405&amp;I$401,$AC$64:$AD$639,2,0),"")</f>
        <v/>
      </c>
      <c r="P405" s="302" t="str">
        <f>IFERROR(VLOOKUP($C405&amp;J$401,$AC$64:$AD$639,2,0),"")</f>
        <v/>
      </c>
      <c r="Q405" s="305" t="str">
        <f>""</f>
        <v/>
      </c>
      <c r="R405" s="302" t="str">
        <f>IFERROR(VLOOKUP($C405&amp;L$401,$AC$64:$AD$639,2,0),"")</f>
        <v/>
      </c>
      <c r="S405" s="306" t="str">
        <f>IFERROR(VLOOKUP($C405&amp;M$401,$AC$64:$AD$639,2,0),"")</f>
        <v/>
      </c>
      <c r="T405" s="307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 : 3</v>
      </c>
      <c r="AC405" s="169" t="str">
        <f t="shared" si="139"/>
        <v/>
      </c>
      <c r="AD405" s="215" t="str">
        <f t="shared" si="140"/>
        <v/>
      </c>
      <c r="AE405" s="253"/>
      <c r="AF405" s="240"/>
      <c r="AG405" s="240"/>
      <c r="AH405" s="217" t="str">
        <f t="shared" si="141"/>
        <v>Team F2Team F6</v>
      </c>
    </row>
    <row r="406" spans="2:34" ht="12" customHeight="1" x14ac:dyDescent="0.2">
      <c r="B406" s="299" t="str">
        <f t="shared" si="165"/>
        <v/>
      </c>
      <c r="C406" s="300" t="str">
        <f t="shared" si="166"/>
        <v/>
      </c>
      <c r="D406" s="301" t="str">
        <f t="shared" si="167"/>
        <v/>
      </c>
      <c r="E406" s="302" t="str">
        <f t="shared" si="168"/>
        <v/>
      </c>
      <c r="F406" s="302" t="str">
        <f t="shared" si="169"/>
        <v/>
      </c>
      <c r="G406" s="303" t="str">
        <f t="shared" si="170"/>
        <v/>
      </c>
      <c r="H406" s="304" t="str">
        <f>IFERROR(VLOOKUP($C406&amp;H$401,$Z$64:$AB$639,3,0),"")</f>
        <v/>
      </c>
      <c r="I406" s="302" t="str">
        <f>IFERROR(VLOOKUP($C406&amp;I$401,$Z$64:$AB$639,3,0),"")</f>
        <v/>
      </c>
      <c r="J406" s="302" t="str">
        <f>IFERROR(VLOOKUP($C406&amp;J$401,$Z$64:$AB$639,3,0),"")</f>
        <v/>
      </c>
      <c r="K406" s="302" t="str">
        <f>IFERROR(VLOOKUP($C406&amp;K$401,$Z$64:$AB$639,3,0),"")</f>
        <v/>
      </c>
      <c r="L406" s="305" t="str">
        <f>""</f>
        <v/>
      </c>
      <c r="M406" s="306" t="str">
        <f>IFERROR(VLOOKUP($C406&amp;M$401,$Z$64:$AB$639,3,0),"")</f>
        <v/>
      </c>
      <c r="N406" s="304" t="str">
        <f>IFERROR(VLOOKUP($C406&amp;H$401,$AC$64:$AD$639,2,0),"")</f>
        <v/>
      </c>
      <c r="O406" s="302" t="str">
        <f>IFERROR(VLOOKUP($C406&amp;I$401,$AC$64:$AD$639,2,0),"")</f>
        <v/>
      </c>
      <c r="P406" s="302" t="str">
        <f>IFERROR(VLOOKUP($C406&amp;J$401,$AC$64:$AD$639,2,0),"")</f>
        <v/>
      </c>
      <c r="Q406" s="302" t="str">
        <f>IFERROR(VLOOKUP($C406&amp;K$401,$AC$64:$AD$639,2,0),"")</f>
        <v/>
      </c>
      <c r="R406" s="305" t="str">
        <f>""</f>
        <v/>
      </c>
      <c r="S406" s="306" t="str">
        <f>IFERROR(VLOOKUP($C406&amp;M$401,$AC$64:$AD$639,2,0),"")</f>
        <v/>
      </c>
      <c r="T406" s="307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 : 3</v>
      </c>
      <c r="AC406" s="169" t="str">
        <f t="shared" si="139"/>
        <v/>
      </c>
      <c r="AD406" s="215" t="str">
        <f t="shared" si="140"/>
        <v/>
      </c>
      <c r="AE406" s="253"/>
      <c r="AF406" s="240"/>
      <c r="AG406" s="240"/>
      <c r="AH406" s="217" t="str">
        <f t="shared" si="141"/>
        <v>1. FC RiedwaldFC Barcelona</v>
      </c>
    </row>
    <row r="407" spans="2:34" ht="12" customHeight="1" thickBot="1" x14ac:dyDescent="0.25">
      <c r="B407" s="308" t="str">
        <f t="shared" si="165"/>
        <v/>
      </c>
      <c r="C407" s="309" t="str">
        <f t="shared" si="166"/>
        <v/>
      </c>
      <c r="D407" s="310" t="str">
        <f t="shared" si="167"/>
        <v/>
      </c>
      <c r="E407" s="311" t="str">
        <f t="shared" si="168"/>
        <v/>
      </c>
      <c r="F407" s="311" t="str">
        <f t="shared" si="169"/>
        <v/>
      </c>
      <c r="G407" s="312" t="str">
        <f t="shared" si="170"/>
        <v/>
      </c>
      <c r="H407" s="313" t="str">
        <f>IFERROR(VLOOKUP($C407&amp;H$401,$Z$64:$AB$639,3,0),"")</f>
        <v/>
      </c>
      <c r="I407" s="311" t="str">
        <f>IFERROR(VLOOKUP($C407&amp;I$401,$Z$64:$AB$639,3,0),"")</f>
        <v/>
      </c>
      <c r="J407" s="311" t="str">
        <f>IFERROR(VLOOKUP($C407&amp;J$401,$Z$64:$AB$639,3,0),"")</f>
        <v/>
      </c>
      <c r="K407" s="311" t="str">
        <f>IFERROR(VLOOKUP($C407&amp;K$401,$Z$64:$AB$639,3,0),"")</f>
        <v/>
      </c>
      <c r="L407" s="311" t="str">
        <f>IFERROR(VLOOKUP($C407&amp;L$401,$Z$64:$AB$639,3,0),"")</f>
        <v/>
      </c>
      <c r="M407" s="314" t="str">
        <f>""</f>
        <v/>
      </c>
      <c r="N407" s="313" t="str">
        <f>IFERROR(VLOOKUP($C407&amp;H$401,$AC$64:$AD$639,2,0),"")</f>
        <v/>
      </c>
      <c r="O407" s="311" t="str">
        <f>IFERROR(VLOOKUP($C407&amp;I$401,$AC$64:$AD$639,2,0),"")</f>
        <v/>
      </c>
      <c r="P407" s="311" t="str">
        <f>IFERROR(VLOOKUP($C407&amp;J$401,$AC$64:$AD$639,2,0),"")</f>
        <v/>
      </c>
      <c r="Q407" s="311" t="str">
        <f>IFERROR(VLOOKUP($C407&amp;K$401,$AC$64:$AD$639,2,0),"")</f>
        <v/>
      </c>
      <c r="R407" s="311" t="str">
        <f>IFERROR(VLOOKUP($C407&amp;L$401,$AC$64:$AD$639,2,0),"")</f>
        <v/>
      </c>
      <c r="S407" s="314" t="str">
        <f>""</f>
        <v/>
      </c>
      <c r="T407" s="315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 : 3</v>
      </c>
      <c r="AC407" s="169" t="str">
        <f t="shared" si="139"/>
        <v/>
      </c>
      <c r="AD407" s="215" t="str">
        <f t="shared" si="140"/>
        <v/>
      </c>
      <c r="AE407" s="253"/>
      <c r="AF407" s="240"/>
      <c r="AG407" s="240"/>
      <c r="AH407" s="217" t="str">
        <f t="shared" si="141"/>
        <v>SSV WildbachArsenal London</v>
      </c>
    </row>
    <row r="408" spans="2:34" ht="12" customHeight="1" thickTop="1" thickBot="1" x14ac:dyDescent="0.25">
      <c r="B408" s="316" t="str">
        <f>""</f>
        <v/>
      </c>
      <c r="C408" s="316" t="str">
        <f>""</f>
        <v/>
      </c>
      <c r="D408" s="316" t="str">
        <f>""</f>
        <v/>
      </c>
      <c r="E408" s="316" t="str">
        <f>""</f>
        <v/>
      </c>
      <c r="F408" s="316" t="str">
        <f>""</f>
        <v/>
      </c>
      <c r="G408" s="316" t="str">
        <f>""</f>
        <v/>
      </c>
      <c r="H408" s="317" t="str">
        <f>""</f>
        <v/>
      </c>
      <c r="I408" s="317" t="str">
        <f>""</f>
        <v/>
      </c>
      <c r="J408" s="317" t="str">
        <f>""</f>
        <v/>
      </c>
      <c r="K408" s="317" t="str">
        <f>""</f>
        <v/>
      </c>
      <c r="L408" s="317" t="str">
        <f>""</f>
        <v/>
      </c>
      <c r="M408" s="317" t="str">
        <f>""</f>
        <v/>
      </c>
      <c r="N408" s="318" t="str">
        <f>""</f>
        <v/>
      </c>
      <c r="O408" s="318" t="str">
        <f>""</f>
        <v/>
      </c>
      <c r="P408" s="318" t="str">
        <f>""</f>
        <v/>
      </c>
      <c r="Q408" s="318" t="str">
        <f>""</f>
        <v/>
      </c>
      <c r="R408" s="318" t="str">
        <f>""</f>
        <v/>
      </c>
      <c r="S408" s="318" t="str">
        <f>""</f>
        <v/>
      </c>
      <c r="T408" s="318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 : 3</v>
      </c>
      <c r="AC408" s="169" t="str">
        <f t="shared" si="139"/>
        <v/>
      </c>
      <c r="AD408" s="215" t="str">
        <f t="shared" si="140"/>
        <v/>
      </c>
      <c r="AE408" s="253"/>
      <c r="AF408" s="240"/>
      <c r="AG408" s="240"/>
      <c r="AH408" s="217" t="str">
        <f t="shared" si="141"/>
        <v>Kickers OffenbachBorussia Dortmund</v>
      </c>
    </row>
    <row r="409" spans="2:34" ht="12" customHeight="1" thickBot="1" x14ac:dyDescent="0.25">
      <c r="B409" s="318" t="str">
        <f>""</f>
        <v/>
      </c>
      <c r="C409" s="318" t="str">
        <f>""</f>
        <v/>
      </c>
      <c r="D409" s="318" t="str">
        <f>""</f>
        <v/>
      </c>
      <c r="E409" s="318" t="str">
        <f>""</f>
        <v/>
      </c>
      <c r="F409" s="318" t="str">
        <f>""</f>
        <v/>
      </c>
      <c r="G409" s="318" t="str">
        <f>""</f>
        <v/>
      </c>
      <c r="H409" s="319" t="str">
        <f t="shared" ref="H409:M409" si="172">IF(LEN(H410)&gt;$J$74,LEFT(H410,$J$74)&amp;".",H410)</f>
        <v/>
      </c>
      <c r="I409" s="320" t="str">
        <f t="shared" si="172"/>
        <v/>
      </c>
      <c r="J409" s="320" t="str">
        <f t="shared" si="172"/>
        <v/>
      </c>
      <c r="K409" s="320" t="str">
        <f t="shared" si="172"/>
        <v/>
      </c>
      <c r="L409" s="320" t="str">
        <f t="shared" si="172"/>
        <v/>
      </c>
      <c r="M409" s="321" t="str">
        <f t="shared" si="172"/>
        <v/>
      </c>
      <c r="N409" s="319" t="str">
        <f>H409</f>
        <v/>
      </c>
      <c r="O409" s="320" t="str">
        <f t="shared" ref="O409:S409" si="173">I409</f>
        <v/>
      </c>
      <c r="P409" s="320" t="str">
        <f t="shared" si="173"/>
        <v/>
      </c>
      <c r="Q409" s="320" t="str">
        <f t="shared" si="173"/>
        <v/>
      </c>
      <c r="R409" s="320" t="str">
        <f t="shared" si="173"/>
        <v/>
      </c>
      <c r="S409" s="321" t="str">
        <f t="shared" si="173"/>
        <v/>
      </c>
      <c r="T409" s="238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 : 3</v>
      </c>
      <c r="AC409" s="169" t="str">
        <f t="shared" si="139"/>
        <v/>
      </c>
      <c r="AD409" s="215" t="str">
        <f t="shared" si="140"/>
        <v/>
      </c>
      <c r="AE409" s="253"/>
      <c r="AF409" s="240"/>
      <c r="AG409" s="240"/>
      <c r="AH409" s="217" t="str">
        <f t="shared" si="141"/>
        <v>Team D1Team D3</v>
      </c>
    </row>
    <row r="410" spans="2:34" ht="12" customHeight="1" thickTop="1" thickBot="1" x14ac:dyDescent="0.25">
      <c r="B410" s="283" t="str">
        <f>""</f>
        <v/>
      </c>
      <c r="C410" s="284" t="s">
        <v>79</v>
      </c>
      <c r="D410" s="285" t="s">
        <v>97</v>
      </c>
      <c r="E410" s="286" t="s">
        <v>174</v>
      </c>
      <c r="F410" s="286" t="s">
        <v>175</v>
      </c>
      <c r="G410" s="287" t="s">
        <v>176</v>
      </c>
      <c r="H410" s="288" t="str">
        <f>C411</f>
        <v/>
      </c>
      <c r="I410" s="289" t="str">
        <f>C412</f>
        <v/>
      </c>
      <c r="J410" s="289" t="str">
        <f>C413</f>
        <v/>
      </c>
      <c r="K410" s="289" t="str">
        <f>C414</f>
        <v/>
      </c>
      <c r="L410" s="289" t="str">
        <f>C415</f>
        <v/>
      </c>
      <c r="M410" s="290" t="str">
        <f>C416</f>
        <v/>
      </c>
      <c r="N410" s="288" t="str">
        <f>C411</f>
        <v/>
      </c>
      <c r="O410" s="289" t="str">
        <f>C412</f>
        <v/>
      </c>
      <c r="P410" s="289" t="str">
        <f>C413</f>
        <v/>
      </c>
      <c r="Q410" s="289" t="str">
        <f>C414</f>
        <v/>
      </c>
      <c r="R410" s="289" t="str">
        <f>C415</f>
        <v/>
      </c>
      <c r="S410" s="290" t="str">
        <f>C416</f>
        <v/>
      </c>
      <c r="T410" s="238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 : 5</v>
      </c>
      <c r="AC410" s="169" t="str">
        <f t="shared" si="139"/>
        <v/>
      </c>
      <c r="AD410" s="215" t="str">
        <f t="shared" si="140"/>
        <v/>
      </c>
      <c r="AE410" s="253"/>
      <c r="AF410" s="240"/>
      <c r="AG410" s="240"/>
      <c r="AH410" s="217" t="str">
        <f t="shared" si="141"/>
        <v>Team E1Team E3</v>
      </c>
    </row>
    <row r="411" spans="2:34" ht="12" customHeight="1" x14ac:dyDescent="0.2">
      <c r="B411" s="291" t="str">
        <f t="shared" ref="B411:B416" si="174">IF($C411="","",INDEX($B$375:$B$383,MATCH($C411,$C$375:$C$383,0)))</f>
        <v/>
      </c>
      <c r="C411" s="292" t="str">
        <f t="shared" ref="C411:C416" si="175">IF($K$13=0,"",$AC4)</f>
        <v/>
      </c>
      <c r="D411" s="293" t="str">
        <f t="shared" ref="D411:D416" si="176">IF($C411="","",VLOOKUP($C411,$C$17:$AC$25,25,0))</f>
        <v/>
      </c>
      <c r="E411" s="294" t="str">
        <f t="shared" ref="E411:E416" si="177">IF($C411="","",VLOOKUP($C411,$C$17:$AC$25,26,0))</f>
        <v/>
      </c>
      <c r="F411" s="294" t="str">
        <f t="shared" ref="F411:F416" si="178">IF($C411="","",VLOOKUP($C411,$C$17:$AC$25,27,0))</f>
        <v/>
      </c>
      <c r="G411" s="295" t="str">
        <f t="shared" ref="G411:G416" si="179">IF($C411="","",VLOOKUP($C411,$C$81:$D$89,2,0))</f>
        <v/>
      </c>
      <c r="H411" s="296" t="str">
        <f>""</f>
        <v/>
      </c>
      <c r="I411" s="294" t="str">
        <f>IFERROR(VLOOKUP($C411&amp;I$410,$Z$64:$AB$639,3,0),"")</f>
        <v/>
      </c>
      <c r="J411" s="294" t="str">
        <f>IFERROR(VLOOKUP($C411&amp;J$410,$Z$64:$AB$639,3,0),"")</f>
        <v/>
      </c>
      <c r="K411" s="294" t="str">
        <f>IFERROR(VLOOKUP($C411&amp;K$410,$Z$64:$AB$639,3,0),"")</f>
        <v/>
      </c>
      <c r="L411" s="294" t="str">
        <f>IFERROR(VLOOKUP($C411&amp;L$410,$Z$64:$AB$639,3,0),"")</f>
        <v/>
      </c>
      <c r="M411" s="297" t="str">
        <f>IFERROR(VLOOKUP($C411&amp;M$410,$Z$64:$AB$639,3,0),"")</f>
        <v/>
      </c>
      <c r="N411" s="296" t="str">
        <f>""</f>
        <v/>
      </c>
      <c r="O411" s="294" t="str">
        <f>IFERROR(VLOOKUP($C411&amp;I$410,$AC$64:$AD$639,2,0),"")</f>
        <v/>
      </c>
      <c r="P411" s="294" t="str">
        <f>IFERROR(VLOOKUP($C411&amp;J$410,$AC$64:$AD$639,2,0),"")</f>
        <v/>
      </c>
      <c r="Q411" s="294" t="str">
        <f>IFERROR(VLOOKUP($C411&amp;K$410,$AC$64:$AD$639,2,0),"")</f>
        <v/>
      </c>
      <c r="R411" s="294" t="str">
        <f>IFERROR(VLOOKUP($C411&amp;L$410,$AC$64:$AD$639,2,0),"")</f>
        <v/>
      </c>
      <c r="S411" s="297" t="str">
        <f>IFERROR(VLOOKUP($C411&amp;M$410,$AC$64:$AD$639,2,0),"")</f>
        <v/>
      </c>
      <c r="T411" s="298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 : 6</v>
      </c>
      <c r="AC411" s="169" t="str">
        <f t="shared" si="139"/>
        <v/>
      </c>
      <c r="AD411" s="215" t="str">
        <f t="shared" si="140"/>
        <v/>
      </c>
      <c r="AE411" s="253"/>
      <c r="AF411" s="240"/>
      <c r="AG411" s="240"/>
      <c r="AH411" s="217" t="str">
        <f t="shared" si="141"/>
        <v>Team F1Team F3</v>
      </c>
    </row>
    <row r="412" spans="2:34" ht="12" customHeight="1" x14ac:dyDescent="0.2">
      <c r="B412" s="299" t="str">
        <f t="shared" si="174"/>
        <v/>
      </c>
      <c r="C412" s="300" t="str">
        <f t="shared" si="175"/>
        <v/>
      </c>
      <c r="D412" s="301" t="str">
        <f t="shared" si="176"/>
        <v/>
      </c>
      <c r="E412" s="302" t="str">
        <f t="shared" si="177"/>
        <v/>
      </c>
      <c r="F412" s="302" t="str">
        <f t="shared" si="178"/>
        <v/>
      </c>
      <c r="G412" s="303" t="str">
        <f t="shared" si="179"/>
        <v/>
      </c>
      <c r="H412" s="304" t="str">
        <f>IFERROR(VLOOKUP($C412&amp;H$410,$Z$64:$AB$639,3,0),"")</f>
        <v/>
      </c>
      <c r="I412" s="305" t="str">
        <f>""</f>
        <v/>
      </c>
      <c r="J412" s="302" t="str">
        <f>IFERROR(VLOOKUP($C412&amp;J$410,$Z$64:$AB$639,3,0),"")</f>
        <v/>
      </c>
      <c r="K412" s="302" t="str">
        <f>IFERROR(VLOOKUP($C412&amp;K$410,$Z$64:$AB$639,3,0),"")</f>
        <v/>
      </c>
      <c r="L412" s="302" t="str">
        <f>IFERROR(VLOOKUP($C412&amp;L$410,$Z$64:$AB$639,3,0),"")</f>
        <v/>
      </c>
      <c r="M412" s="306" t="str">
        <f>IFERROR(VLOOKUP($C412&amp;M$410,$Z$64:$AB$639,3,0),"")</f>
        <v/>
      </c>
      <c r="N412" s="304" t="str">
        <f>IFERROR(VLOOKUP($C412&amp;H$410,$AC$64:$AD$639,2,0),"")</f>
        <v/>
      </c>
      <c r="O412" s="305" t="str">
        <f>""</f>
        <v/>
      </c>
      <c r="P412" s="302" t="str">
        <f>IFERROR(VLOOKUP($C412&amp;J$410,$AC$64:$AD$639,2,0),"")</f>
        <v/>
      </c>
      <c r="Q412" s="302" t="str">
        <f>IFERROR(VLOOKUP($C412&amp;K$410,$AC$64:$AD$639,2,0),"")</f>
        <v/>
      </c>
      <c r="R412" s="302" t="str">
        <f>IFERROR(VLOOKUP($C412&amp;L$410,$AC$64:$AD$639,2,0),"")</f>
        <v/>
      </c>
      <c r="S412" s="306" t="str">
        <f>IFERROR(VLOOKUP($C412&amp;M$410,$AC$64:$AD$639,2,0),"")</f>
        <v/>
      </c>
      <c r="T412" s="307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 : 5</v>
      </c>
      <c r="AC412" s="169" t="str">
        <f t="shared" si="139"/>
        <v/>
      </c>
      <c r="AD412" s="215" t="str">
        <f t="shared" si="140"/>
        <v/>
      </c>
      <c r="AE412" s="253"/>
      <c r="AF412" s="240"/>
      <c r="AG412" s="240"/>
      <c r="AH412" s="217" t="str">
        <f t="shared" si="141"/>
        <v>Maibach 1822 eVEintracht Frankfurt</v>
      </c>
    </row>
    <row r="413" spans="2:34" ht="12" customHeight="1" x14ac:dyDescent="0.2">
      <c r="B413" s="299" t="str">
        <f t="shared" si="174"/>
        <v/>
      </c>
      <c r="C413" s="300" t="str">
        <f t="shared" si="175"/>
        <v/>
      </c>
      <c r="D413" s="301" t="str">
        <f t="shared" si="176"/>
        <v/>
      </c>
      <c r="E413" s="302" t="str">
        <f t="shared" si="177"/>
        <v/>
      </c>
      <c r="F413" s="302" t="str">
        <f t="shared" si="178"/>
        <v/>
      </c>
      <c r="G413" s="303" t="str">
        <f t="shared" si="179"/>
        <v/>
      </c>
      <c r="H413" s="304" t="str">
        <f>IFERROR(VLOOKUP($C413&amp;H$410,$Z$64:$AB$639,3,0),"")</f>
        <v/>
      </c>
      <c r="I413" s="302" t="str">
        <f>IFERROR(VLOOKUP($C413&amp;I$410,$Z$64:$AB$639,3,0),"")</f>
        <v/>
      </c>
      <c r="J413" s="305" t="str">
        <f>""</f>
        <v/>
      </c>
      <c r="K413" s="302" t="str">
        <f>IFERROR(VLOOKUP($C413&amp;K$410,$Z$64:$AB$639,3,0),"")</f>
        <v/>
      </c>
      <c r="L413" s="302" t="str">
        <f>IFERROR(VLOOKUP($C413&amp;L$410,$Z$64:$AB$639,3,0),"")</f>
        <v/>
      </c>
      <c r="M413" s="306" t="str">
        <f>IFERROR(VLOOKUP($C413&amp;M$410,$Z$64:$AB$639,3,0),"")</f>
        <v/>
      </c>
      <c r="N413" s="304" t="str">
        <f>IFERROR(VLOOKUP($C413&amp;H$410,$AC$64:$AD$639,2,0),"")</f>
        <v/>
      </c>
      <c r="O413" s="302" t="str">
        <f>IFERROR(VLOOKUP($C413&amp;I$410,$AC$64:$AD$639,2,0),"")</f>
        <v/>
      </c>
      <c r="P413" s="305" t="str">
        <f>""</f>
        <v/>
      </c>
      <c r="Q413" s="302" t="str">
        <f>IFERROR(VLOOKUP($C413&amp;K$410,$AC$64:$AD$639,2,0),"")</f>
        <v/>
      </c>
      <c r="R413" s="302" t="str">
        <f>IFERROR(VLOOKUP($C413&amp;L$410,$AC$64:$AD$639,2,0),"")</f>
        <v/>
      </c>
      <c r="S413" s="306" t="str">
        <f>IFERROR(VLOOKUP($C413&amp;M$410,$AC$64:$AD$639,2,0),"")</f>
        <v/>
      </c>
      <c r="T413" s="307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 : 4</v>
      </c>
      <c r="AC413" s="169" t="str">
        <f t="shared" si="139"/>
        <v/>
      </c>
      <c r="AD413" s="215" t="str">
        <f t="shared" si="140"/>
        <v/>
      </c>
      <c r="AE413" s="253"/>
      <c r="AF413" s="240"/>
      <c r="AG413" s="240"/>
      <c r="AH413" s="217" t="str">
        <f t="shared" si="141"/>
        <v>FC GrönlingenManchester City</v>
      </c>
    </row>
    <row r="414" spans="2:34" ht="12" customHeight="1" x14ac:dyDescent="0.2">
      <c r="B414" s="299" t="str">
        <f t="shared" si="174"/>
        <v/>
      </c>
      <c r="C414" s="300" t="str">
        <f t="shared" si="175"/>
        <v/>
      </c>
      <c r="D414" s="301" t="str">
        <f t="shared" si="176"/>
        <v/>
      </c>
      <c r="E414" s="302" t="str">
        <f t="shared" si="177"/>
        <v/>
      </c>
      <c r="F414" s="302" t="str">
        <f t="shared" si="178"/>
        <v/>
      </c>
      <c r="G414" s="303" t="str">
        <f t="shared" si="179"/>
        <v/>
      </c>
      <c r="H414" s="304" t="str">
        <f>IFERROR(VLOOKUP($C414&amp;H$410,$Z$64:$AB$639,3,0),"")</f>
        <v/>
      </c>
      <c r="I414" s="302" t="str">
        <f>IFERROR(VLOOKUP($C414&amp;I$410,$Z$64:$AB$639,3,0),"")</f>
        <v/>
      </c>
      <c r="J414" s="302" t="str">
        <f>IFERROR(VLOOKUP($C414&amp;J$410,$Z$64:$AB$639,3,0),"")</f>
        <v/>
      </c>
      <c r="K414" s="305" t="str">
        <f>""</f>
        <v/>
      </c>
      <c r="L414" s="302" t="str">
        <f>IFERROR(VLOOKUP($C414&amp;L$410,$Z$64:$AB$639,3,0),"")</f>
        <v/>
      </c>
      <c r="M414" s="306" t="str">
        <f>IFERROR(VLOOKUP($C414&amp;M$410,$Z$64:$AB$639,3,0),"")</f>
        <v/>
      </c>
      <c r="N414" s="304" t="str">
        <f>IFERROR(VLOOKUP($C414&amp;H$410,$AC$64:$AD$639,2,0),"")</f>
        <v/>
      </c>
      <c r="O414" s="302" t="str">
        <f>IFERROR(VLOOKUP($C414&amp;I$410,$AC$64:$AD$639,2,0),"")</f>
        <v/>
      </c>
      <c r="P414" s="302" t="str">
        <f>IFERROR(VLOOKUP($C414&amp;J$410,$AC$64:$AD$639,2,0),"")</f>
        <v/>
      </c>
      <c r="Q414" s="305" t="str">
        <f>""</f>
        <v/>
      </c>
      <c r="R414" s="302" t="str">
        <f>IFERROR(VLOOKUP($C414&amp;L$410,$AC$64:$AD$639,2,0),"")</f>
        <v/>
      </c>
      <c r="S414" s="306" t="str">
        <f>IFERROR(VLOOKUP($C414&amp;M$410,$AC$64:$AD$639,2,0),"")</f>
        <v/>
      </c>
      <c r="T414" s="307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 : 3</v>
      </c>
      <c r="AC414" s="169" t="str">
        <f t="shared" si="139"/>
        <v/>
      </c>
      <c r="AD414" s="215" t="str">
        <f t="shared" si="140"/>
        <v/>
      </c>
      <c r="AE414" s="253"/>
      <c r="AF414" s="240"/>
      <c r="AG414" s="240"/>
      <c r="AH414" s="217" t="str">
        <f t="shared" si="141"/>
        <v>HSVSSV Wildeck</v>
      </c>
    </row>
    <row r="415" spans="2:34" ht="12" customHeight="1" x14ac:dyDescent="0.2">
      <c r="B415" s="299" t="str">
        <f t="shared" si="174"/>
        <v/>
      </c>
      <c r="C415" s="300" t="str">
        <f t="shared" si="175"/>
        <v/>
      </c>
      <c r="D415" s="301" t="str">
        <f t="shared" si="176"/>
        <v/>
      </c>
      <c r="E415" s="302" t="str">
        <f t="shared" si="177"/>
        <v/>
      </c>
      <c r="F415" s="302" t="str">
        <f t="shared" si="178"/>
        <v/>
      </c>
      <c r="G415" s="303" t="str">
        <f t="shared" si="179"/>
        <v/>
      </c>
      <c r="H415" s="304" t="str">
        <f>IFERROR(VLOOKUP($C415&amp;H$410,$Z$64:$AB$639,3,0),"")</f>
        <v/>
      </c>
      <c r="I415" s="302" t="str">
        <f>IFERROR(VLOOKUP($C415&amp;I$410,$Z$64:$AB$639,3,0),"")</f>
        <v/>
      </c>
      <c r="J415" s="302" t="str">
        <f>IFERROR(VLOOKUP($C415&amp;J$410,$Z$64:$AB$639,3,0),"")</f>
        <v/>
      </c>
      <c r="K415" s="302" t="str">
        <f>IFERROR(VLOOKUP($C415&amp;K$410,$Z$64:$AB$639,3,0),"")</f>
        <v/>
      </c>
      <c r="L415" s="305" t="str">
        <f>""</f>
        <v/>
      </c>
      <c r="M415" s="306" t="str">
        <f>IFERROR(VLOOKUP($C415&amp;M$410,$Z$64:$AB$639,3,0),"")</f>
        <v/>
      </c>
      <c r="N415" s="304" t="str">
        <f>IFERROR(VLOOKUP($C415&amp;H$410,$AC$64:$AD$639,2,0),"")</f>
        <v/>
      </c>
      <c r="O415" s="302" t="str">
        <f>IFERROR(VLOOKUP($C415&amp;I$410,$AC$64:$AD$639,2,0),"")</f>
        <v/>
      </c>
      <c r="P415" s="302" t="str">
        <f>IFERROR(VLOOKUP($C415&amp;J$410,$AC$64:$AD$639,2,0),"")</f>
        <v/>
      </c>
      <c r="Q415" s="302" t="str">
        <f>IFERROR(VLOOKUP($C415&amp;K$410,$AC$64:$AD$639,2,0),"")</f>
        <v/>
      </c>
      <c r="R415" s="305" t="str">
        <f>""</f>
        <v/>
      </c>
      <c r="S415" s="306" t="str">
        <f>IFERROR(VLOOKUP($C415&amp;M$410,$AC$64:$AD$639,2,0),"")</f>
        <v/>
      </c>
      <c r="T415" s="307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 : 5</v>
      </c>
      <c r="AC415" s="169" t="str">
        <f t="shared" si="139"/>
        <v/>
      </c>
      <c r="AD415" s="215" t="str">
        <f t="shared" si="140"/>
        <v/>
      </c>
      <c r="AE415" s="253"/>
      <c r="AF415" s="240"/>
      <c r="AG415" s="240"/>
      <c r="AH415" s="217" t="str">
        <f t="shared" si="141"/>
        <v>Team D4Team D2</v>
      </c>
    </row>
    <row r="416" spans="2:34" ht="12" customHeight="1" thickBot="1" x14ac:dyDescent="0.25">
      <c r="B416" s="308" t="str">
        <f t="shared" si="174"/>
        <v/>
      </c>
      <c r="C416" s="309" t="str">
        <f t="shared" si="175"/>
        <v/>
      </c>
      <c r="D416" s="310" t="str">
        <f t="shared" si="176"/>
        <v/>
      </c>
      <c r="E416" s="311" t="str">
        <f t="shared" si="177"/>
        <v/>
      </c>
      <c r="F416" s="311" t="str">
        <f t="shared" si="178"/>
        <v/>
      </c>
      <c r="G416" s="312" t="str">
        <f t="shared" si="179"/>
        <v/>
      </c>
      <c r="H416" s="313" t="str">
        <f>IFERROR(VLOOKUP($C416&amp;H$410,$Z$64:$AB$639,3,0),"")</f>
        <v/>
      </c>
      <c r="I416" s="311" t="str">
        <f>IFERROR(VLOOKUP($C416&amp;I$410,$Z$64:$AB$639,3,0),"")</f>
        <v/>
      </c>
      <c r="J416" s="311" t="str">
        <f>IFERROR(VLOOKUP($C416&amp;J$410,$Z$64:$AB$639,3,0),"")</f>
        <v/>
      </c>
      <c r="K416" s="311" t="str">
        <f>IFERROR(VLOOKUP($C416&amp;K$410,$Z$64:$AB$639,3,0),"")</f>
        <v/>
      </c>
      <c r="L416" s="311" t="str">
        <f>IFERROR(VLOOKUP($C416&amp;L$410,$Z$64:$AB$639,3,0),"")</f>
        <v/>
      </c>
      <c r="M416" s="314" t="str">
        <f>""</f>
        <v/>
      </c>
      <c r="N416" s="313" t="str">
        <f>IFERROR(VLOOKUP($C416&amp;H$410,$AC$64:$AD$639,2,0),"")</f>
        <v/>
      </c>
      <c r="O416" s="311" t="str">
        <f>IFERROR(VLOOKUP($C416&amp;I$410,$AC$64:$AD$639,2,0),"")</f>
        <v/>
      </c>
      <c r="P416" s="311" t="str">
        <f>IFERROR(VLOOKUP($C416&amp;J$410,$AC$64:$AD$639,2,0),"")</f>
        <v/>
      </c>
      <c r="Q416" s="311" t="str">
        <f>IFERROR(VLOOKUP($C416&amp;K$410,$AC$64:$AD$639,2,0),"")</f>
        <v/>
      </c>
      <c r="R416" s="311" t="str">
        <f>IFERROR(VLOOKUP($C416&amp;L$410,$AC$64:$AD$639,2,0),"")</f>
        <v/>
      </c>
      <c r="S416" s="314" t="str">
        <f>""</f>
        <v/>
      </c>
      <c r="T416" s="315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 : 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3"/>
      <c r="AF416" s="240"/>
      <c r="AG416" s="240"/>
      <c r="AH416" s="217" t="str">
        <f t="shared" si="141"/>
        <v>Team E4Team E2</v>
      </c>
    </row>
    <row r="417" spans="2:34" ht="12" customHeight="1" thickTop="1" thickBot="1" x14ac:dyDescent="0.25">
      <c r="B417" s="316" t="str">
        <f>""</f>
        <v/>
      </c>
      <c r="C417" s="316" t="str">
        <f>""</f>
        <v/>
      </c>
      <c r="D417" s="316" t="str">
        <f>""</f>
        <v/>
      </c>
      <c r="E417" s="316" t="str">
        <f>""</f>
        <v/>
      </c>
      <c r="F417" s="316" t="str">
        <f>""</f>
        <v/>
      </c>
      <c r="G417" s="316" t="str">
        <f>""</f>
        <v/>
      </c>
      <c r="H417" s="317" t="str">
        <f>""</f>
        <v/>
      </c>
      <c r="I417" s="317" t="str">
        <f>""</f>
        <v/>
      </c>
      <c r="J417" s="317" t="str">
        <f>""</f>
        <v/>
      </c>
      <c r="K417" s="317" t="str">
        <f>""</f>
        <v/>
      </c>
      <c r="L417" s="317" t="str">
        <f>""</f>
        <v/>
      </c>
      <c r="M417" s="317" t="str">
        <f>""</f>
        <v/>
      </c>
      <c r="N417" s="318" t="str">
        <f>""</f>
        <v/>
      </c>
      <c r="O417" s="318" t="str">
        <f>""</f>
        <v/>
      </c>
      <c r="P417" s="318" t="str">
        <f>""</f>
        <v/>
      </c>
      <c r="Q417" s="318" t="str">
        <f>""</f>
        <v/>
      </c>
      <c r="R417" s="318" t="str">
        <f>""</f>
        <v/>
      </c>
      <c r="S417" s="318" t="str">
        <f>""</f>
        <v/>
      </c>
      <c r="T417" s="318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 : 1</v>
      </c>
      <c r="AC417" s="169" t="str">
        <f t="shared" si="184"/>
        <v/>
      </c>
      <c r="AD417" s="215" t="str">
        <f t="shared" si="185"/>
        <v/>
      </c>
      <c r="AE417" s="253"/>
      <c r="AF417" s="240"/>
      <c r="AG417" s="240"/>
      <c r="AH417" s="217" t="str">
        <f t="shared" si="141"/>
        <v>Team F4Team F2</v>
      </c>
    </row>
    <row r="418" spans="2:34" ht="12" customHeight="1" thickBot="1" x14ac:dyDescent="0.25">
      <c r="B418" s="318" t="str">
        <f>""</f>
        <v/>
      </c>
      <c r="C418" s="318" t="str">
        <f>""</f>
        <v/>
      </c>
      <c r="D418" s="318" t="str">
        <f>""</f>
        <v/>
      </c>
      <c r="E418" s="318" t="str">
        <f>""</f>
        <v/>
      </c>
      <c r="F418" s="318" t="str">
        <f>""</f>
        <v/>
      </c>
      <c r="G418" s="318" t="str">
        <f>""</f>
        <v/>
      </c>
      <c r="H418" s="319" t="str">
        <f t="shared" ref="H418:M418" si="186">IF(LEN(H419)&gt;$J$74,LEFT(H419,$J$74)&amp;".",H419)</f>
        <v/>
      </c>
      <c r="I418" s="320" t="str">
        <f t="shared" si="186"/>
        <v/>
      </c>
      <c r="J418" s="320" t="str">
        <f t="shared" si="186"/>
        <v/>
      </c>
      <c r="K418" s="320" t="str">
        <f t="shared" si="186"/>
        <v/>
      </c>
      <c r="L418" s="320" t="str">
        <f t="shared" si="186"/>
        <v/>
      </c>
      <c r="M418" s="321" t="str">
        <f t="shared" si="186"/>
        <v/>
      </c>
      <c r="N418" s="319" t="str">
        <f>H418</f>
        <v/>
      </c>
      <c r="O418" s="320" t="str">
        <f t="shared" ref="O418:S418" si="187">I418</f>
        <v/>
      </c>
      <c r="P418" s="320" t="str">
        <f t="shared" si="187"/>
        <v/>
      </c>
      <c r="Q418" s="320" t="str">
        <f t="shared" si="187"/>
        <v/>
      </c>
      <c r="R418" s="320" t="str">
        <f t="shared" si="187"/>
        <v/>
      </c>
      <c r="S418" s="321" t="str">
        <f t="shared" si="187"/>
        <v/>
      </c>
      <c r="T418" s="238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 : 2</v>
      </c>
      <c r="AC418" s="169" t="str">
        <f t="shared" si="184"/>
        <v/>
      </c>
      <c r="AD418" s="215" t="str">
        <f t="shared" si="185"/>
        <v/>
      </c>
      <c r="AE418" s="253"/>
      <c r="AF418" s="240"/>
      <c r="AG418" s="240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83" t="str">
        <f>""</f>
        <v/>
      </c>
      <c r="C419" s="284" t="s">
        <v>79</v>
      </c>
      <c r="D419" s="285" t="s">
        <v>97</v>
      </c>
      <c r="E419" s="286" t="s">
        <v>174</v>
      </c>
      <c r="F419" s="286" t="s">
        <v>175</v>
      </c>
      <c r="G419" s="287" t="s">
        <v>176</v>
      </c>
      <c r="H419" s="288" t="str">
        <f>C420</f>
        <v/>
      </c>
      <c r="I419" s="289" t="str">
        <f>C421</f>
        <v/>
      </c>
      <c r="J419" s="289" t="str">
        <f>C422</f>
        <v/>
      </c>
      <c r="K419" s="289" t="str">
        <f>C423</f>
        <v/>
      </c>
      <c r="L419" s="289" t="str">
        <f>C424</f>
        <v/>
      </c>
      <c r="M419" s="290" t="str">
        <f>C425</f>
        <v/>
      </c>
      <c r="N419" s="288" t="str">
        <f>C420</f>
        <v/>
      </c>
      <c r="O419" s="289" t="str">
        <f>C421</f>
        <v/>
      </c>
      <c r="P419" s="289" t="str">
        <f>C422</f>
        <v/>
      </c>
      <c r="Q419" s="289" t="str">
        <f>C423</f>
        <v/>
      </c>
      <c r="R419" s="289" t="str">
        <f>C424</f>
        <v/>
      </c>
      <c r="S419" s="290" t="str">
        <f>C425</f>
        <v/>
      </c>
      <c r="T419" s="238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 : 4</v>
      </c>
      <c r="AC419" s="169" t="str">
        <f t="shared" si="184"/>
        <v/>
      </c>
      <c r="AD419" s="215" t="str">
        <f t="shared" si="185"/>
        <v/>
      </c>
      <c r="AE419" s="253"/>
      <c r="AF419" s="240"/>
      <c r="AG419" s="240"/>
      <c r="AH419" s="217" t="str">
        <f t="shared" si="188"/>
        <v>Lok LeipzigSC Waldbach</v>
      </c>
    </row>
    <row r="420" spans="2:34" ht="12" customHeight="1" x14ac:dyDescent="0.2">
      <c r="B420" s="291" t="str">
        <f t="shared" ref="B420:B425" si="189">IF($C420="","",INDEX($B$375:$B$383,MATCH($C420,$C$375:$C$383,0)))</f>
        <v/>
      </c>
      <c r="C420" s="292" t="str">
        <f t="shared" ref="C420:C425" si="190">IF($K$13=0,"",$AH4)</f>
        <v/>
      </c>
      <c r="D420" s="293" t="str">
        <f t="shared" ref="D420:D425" si="191">IF($C420="","",VLOOKUP($C420,$C$17:$AC$25,25,0))</f>
        <v/>
      </c>
      <c r="E420" s="294" t="str">
        <f t="shared" ref="E420:E425" si="192">IF($C420="","",VLOOKUP($C420,$C$17:$AC$25,26,0))</f>
        <v/>
      </c>
      <c r="F420" s="294" t="str">
        <f t="shared" ref="F420:F425" si="193">IF($C420="","",VLOOKUP($C420,$C$17:$AC$25,27,0))</f>
        <v/>
      </c>
      <c r="G420" s="295" t="str">
        <f t="shared" ref="G420:G425" si="194">IF($C420="","",VLOOKUP($C420,$C$81:$D$89,2,0))</f>
        <v/>
      </c>
      <c r="H420" s="296" t="str">
        <f>""</f>
        <v/>
      </c>
      <c r="I420" s="294" t="str">
        <f>IFERROR(VLOOKUP($C420&amp;I$419,$Z$64:$AB$639,3,0),"")</f>
        <v/>
      </c>
      <c r="J420" s="294" t="str">
        <f>IFERROR(VLOOKUP($C420&amp;J$419,$Z$64:$AB$639,3,0),"")</f>
        <v/>
      </c>
      <c r="K420" s="294" t="str">
        <f>IFERROR(VLOOKUP($C420&amp;K$419,$Z$64:$AB$639,3,0),"")</f>
        <v/>
      </c>
      <c r="L420" s="294" t="str">
        <f>IFERROR(VLOOKUP($C420&amp;L$419,$Z$64:$AB$639,3,0),"")</f>
        <v/>
      </c>
      <c r="M420" s="297" t="str">
        <f>IFERROR(VLOOKUP($C420&amp;M$419,$Z$64:$AB$639,3,0),"")</f>
        <v/>
      </c>
      <c r="N420" s="296" t="str">
        <f>""</f>
        <v/>
      </c>
      <c r="O420" s="294" t="str">
        <f>IFERROR(VLOOKUP($C420&amp;I$419,$AC$64:$AD$639,2,0),"")</f>
        <v/>
      </c>
      <c r="P420" s="294" t="str">
        <f>IFERROR(VLOOKUP($C420&amp;J$419,$AC$64:$AD$639,2,0),"")</f>
        <v/>
      </c>
      <c r="Q420" s="294" t="str">
        <f>IFERROR(VLOOKUP($C420&amp;K$419,$AC$64:$AD$639,2,0),"")</f>
        <v/>
      </c>
      <c r="R420" s="294" t="str">
        <f>IFERROR(VLOOKUP($C420&amp;L$419,$AC$64:$AD$639,2,0),"")</f>
        <v/>
      </c>
      <c r="S420" s="297" t="str">
        <f>IFERROR(VLOOKUP($C420&amp;M$419,$AC$64:$AD$639,2,0),"")</f>
        <v/>
      </c>
      <c r="T420" s="298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 : 0</v>
      </c>
      <c r="AC420" s="169" t="str">
        <f t="shared" si="184"/>
        <v/>
      </c>
      <c r="AD420" s="215" t="str">
        <f t="shared" si="185"/>
        <v/>
      </c>
      <c r="AE420" s="253"/>
      <c r="AF420" s="240"/>
      <c r="AG420" s="240"/>
      <c r="AH420" s="217" t="str">
        <f t="shared" si="188"/>
        <v>FC BrüggeFV Lübeck</v>
      </c>
    </row>
    <row r="421" spans="2:34" ht="12" customHeight="1" x14ac:dyDescent="0.2">
      <c r="B421" s="299" t="str">
        <f t="shared" si="189"/>
        <v/>
      </c>
      <c r="C421" s="300" t="str">
        <f t="shared" si="190"/>
        <v/>
      </c>
      <c r="D421" s="301" t="str">
        <f t="shared" si="191"/>
        <v/>
      </c>
      <c r="E421" s="302" t="str">
        <f t="shared" si="192"/>
        <v/>
      </c>
      <c r="F421" s="302" t="str">
        <f t="shared" si="193"/>
        <v/>
      </c>
      <c r="G421" s="303" t="str">
        <f t="shared" si="194"/>
        <v/>
      </c>
      <c r="H421" s="304" t="str">
        <f>IFERROR(VLOOKUP($C421&amp;H$419,$Z$64:$AB$639,3,0),"")</f>
        <v/>
      </c>
      <c r="I421" s="305" t="str">
        <f>""</f>
        <v/>
      </c>
      <c r="J421" s="302" t="str">
        <f>IFERROR(VLOOKUP($C421&amp;J$419,$Z$64:$AB$639,3,0),"")</f>
        <v/>
      </c>
      <c r="K421" s="302" t="str">
        <f>IFERROR(VLOOKUP($C421&amp;K$419,$Z$64:$AB$639,3,0),"")</f>
        <v/>
      </c>
      <c r="L421" s="302" t="str">
        <f>IFERROR(VLOOKUP($C421&amp;L$419,$Z$64:$AB$639,3,0),"")</f>
        <v/>
      </c>
      <c r="M421" s="306" t="str">
        <f>IFERROR(VLOOKUP($C421&amp;M$419,$Z$64:$AB$639,3,0),"")</f>
        <v/>
      </c>
      <c r="N421" s="304" t="str">
        <f>IFERROR(VLOOKUP($C421&amp;H$419,$AC$64:$AD$639,2,0),"")</f>
        <v/>
      </c>
      <c r="O421" s="305" t="str">
        <f>""</f>
        <v/>
      </c>
      <c r="P421" s="302" t="str">
        <f>IFERROR(VLOOKUP($C421&amp;J$419,$AC$64:$AD$639,2,0),"")</f>
        <v/>
      </c>
      <c r="Q421" s="302" t="str">
        <f>IFERROR(VLOOKUP($C421&amp;K$419,$AC$64:$AD$639,2,0),"")</f>
        <v/>
      </c>
      <c r="R421" s="302" t="str">
        <f>IFERROR(VLOOKUP($C421&amp;L$419,$AC$64:$AD$639,2,0),"")</f>
        <v/>
      </c>
      <c r="S421" s="306" t="str">
        <f>IFERROR(VLOOKUP($C421&amp;M$419,$AC$64:$AD$639,2,0),"")</f>
        <v/>
      </c>
      <c r="T421" s="307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 : 2</v>
      </c>
      <c r="AC421" s="169" t="str">
        <f t="shared" si="184"/>
        <v/>
      </c>
      <c r="AD421" s="215" t="str">
        <f t="shared" si="185"/>
        <v/>
      </c>
      <c r="AE421" s="253"/>
      <c r="AF421" s="240"/>
      <c r="AG421" s="240"/>
      <c r="AH421" s="217" t="str">
        <f t="shared" si="188"/>
        <v>Team D6Team D5</v>
      </c>
    </row>
    <row r="422" spans="2:34" ht="12" customHeight="1" x14ac:dyDescent="0.2">
      <c r="B422" s="299" t="str">
        <f t="shared" si="189"/>
        <v/>
      </c>
      <c r="C422" s="300" t="str">
        <f t="shared" si="190"/>
        <v/>
      </c>
      <c r="D422" s="301" t="str">
        <f t="shared" si="191"/>
        <v/>
      </c>
      <c r="E422" s="302" t="str">
        <f t="shared" si="192"/>
        <v/>
      </c>
      <c r="F422" s="302" t="str">
        <f t="shared" si="193"/>
        <v/>
      </c>
      <c r="G422" s="303" t="str">
        <f t="shared" si="194"/>
        <v/>
      </c>
      <c r="H422" s="304" t="str">
        <f>IFERROR(VLOOKUP($C422&amp;H$419,$Z$64:$AB$639,3,0),"")</f>
        <v/>
      </c>
      <c r="I422" s="302" t="str">
        <f>IFERROR(VLOOKUP($C422&amp;I$419,$Z$64:$AB$639,3,0),"")</f>
        <v/>
      </c>
      <c r="J422" s="305" t="str">
        <f>""</f>
        <v/>
      </c>
      <c r="K422" s="302" t="str">
        <f>IFERROR(VLOOKUP($C422&amp;K$419,$Z$64:$AB$639,3,0),"")</f>
        <v/>
      </c>
      <c r="L422" s="302" t="str">
        <f>IFERROR(VLOOKUP($C422&amp;L$419,$Z$64:$AB$639,3,0),"")</f>
        <v/>
      </c>
      <c r="M422" s="306" t="str">
        <f>IFERROR(VLOOKUP($C422&amp;M$419,$Z$64:$AB$639,3,0),"")</f>
        <v/>
      </c>
      <c r="N422" s="304" t="str">
        <f>IFERROR(VLOOKUP($C422&amp;H$419,$AC$64:$AD$639,2,0),"")</f>
        <v/>
      </c>
      <c r="O422" s="302" t="str">
        <f>IFERROR(VLOOKUP($C422&amp;I$419,$AC$64:$AD$639,2,0),"")</f>
        <v/>
      </c>
      <c r="P422" s="305" t="str">
        <f>""</f>
        <v/>
      </c>
      <c r="Q422" s="302" t="str">
        <f>IFERROR(VLOOKUP($C422&amp;K$419,$AC$64:$AD$639,2,0),"")</f>
        <v/>
      </c>
      <c r="R422" s="302" t="str">
        <f>IFERROR(VLOOKUP($C422&amp;L$419,$AC$64:$AD$639,2,0),"")</f>
        <v/>
      </c>
      <c r="S422" s="306" t="str">
        <f>IFERROR(VLOOKUP($C422&amp;M$419,$AC$64:$AD$639,2,0),"")</f>
        <v/>
      </c>
      <c r="T422" s="307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 : 3</v>
      </c>
      <c r="AC422" s="169" t="str">
        <f t="shared" si="184"/>
        <v/>
      </c>
      <c r="AD422" s="215" t="str">
        <f t="shared" si="185"/>
        <v/>
      </c>
      <c r="AE422" s="253"/>
      <c r="AF422" s="240"/>
      <c r="AG422" s="240"/>
      <c r="AH422" s="217" t="str">
        <f t="shared" si="188"/>
        <v>Team E6Team E5</v>
      </c>
    </row>
    <row r="423" spans="2:34" ht="12" customHeight="1" x14ac:dyDescent="0.2">
      <c r="B423" s="299" t="str">
        <f t="shared" si="189"/>
        <v/>
      </c>
      <c r="C423" s="300" t="str">
        <f t="shared" si="190"/>
        <v/>
      </c>
      <c r="D423" s="301" t="str">
        <f t="shared" si="191"/>
        <v/>
      </c>
      <c r="E423" s="302" t="str">
        <f t="shared" si="192"/>
        <v/>
      </c>
      <c r="F423" s="302" t="str">
        <f t="shared" si="193"/>
        <v/>
      </c>
      <c r="G423" s="303" t="str">
        <f t="shared" si="194"/>
        <v/>
      </c>
      <c r="H423" s="304" t="str">
        <f>IFERROR(VLOOKUP($C423&amp;H$419,$Z$64:$AB$639,3,0),"")</f>
        <v/>
      </c>
      <c r="I423" s="302" t="str">
        <f>IFERROR(VLOOKUP($C423&amp;I$419,$Z$64:$AB$639,3,0),"")</f>
        <v/>
      </c>
      <c r="J423" s="302" t="str">
        <f>IFERROR(VLOOKUP($C423&amp;J$419,$Z$64:$AB$639,3,0),"")</f>
        <v/>
      </c>
      <c r="K423" s="305" t="str">
        <f>""</f>
        <v/>
      </c>
      <c r="L423" s="302" t="str">
        <f>IFERROR(VLOOKUP($C423&amp;L$419,$Z$64:$AB$639,3,0),"")</f>
        <v/>
      </c>
      <c r="M423" s="306" t="str">
        <f>IFERROR(VLOOKUP($C423&amp;M$419,$Z$64:$AB$639,3,0),"")</f>
        <v/>
      </c>
      <c r="N423" s="304" t="str">
        <f>IFERROR(VLOOKUP($C423&amp;H$419,$AC$64:$AD$639,2,0),"")</f>
        <v/>
      </c>
      <c r="O423" s="302" t="str">
        <f>IFERROR(VLOOKUP($C423&amp;I$419,$AC$64:$AD$639,2,0),"")</f>
        <v/>
      </c>
      <c r="P423" s="302" t="str">
        <f>IFERROR(VLOOKUP($C423&amp;J$419,$AC$64:$AD$639,2,0),"")</f>
        <v/>
      </c>
      <c r="Q423" s="305" t="str">
        <f>""</f>
        <v/>
      </c>
      <c r="R423" s="302" t="str">
        <f>IFERROR(VLOOKUP($C423&amp;L$419,$AC$64:$AD$639,2,0),"")</f>
        <v/>
      </c>
      <c r="S423" s="306" t="str">
        <f>IFERROR(VLOOKUP($C423&amp;M$419,$AC$64:$AD$639,2,0),"")</f>
        <v/>
      </c>
      <c r="T423" s="307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 : 0</v>
      </c>
      <c r="AC423" s="169" t="str">
        <f t="shared" si="184"/>
        <v/>
      </c>
      <c r="AD423" s="215" t="str">
        <f t="shared" si="185"/>
        <v/>
      </c>
      <c r="AE423" s="253"/>
      <c r="AF423" s="240"/>
      <c r="AG423" s="240"/>
      <c r="AH423" s="217" t="str">
        <f t="shared" si="188"/>
        <v>Team F6Team F5</v>
      </c>
    </row>
    <row r="424" spans="2:34" ht="12" customHeight="1" x14ac:dyDescent="0.2">
      <c r="B424" s="299" t="str">
        <f t="shared" si="189"/>
        <v/>
      </c>
      <c r="C424" s="300" t="str">
        <f t="shared" si="190"/>
        <v/>
      </c>
      <c r="D424" s="301" t="str">
        <f t="shared" si="191"/>
        <v/>
      </c>
      <c r="E424" s="302" t="str">
        <f t="shared" si="192"/>
        <v/>
      </c>
      <c r="F424" s="302" t="str">
        <f t="shared" si="193"/>
        <v/>
      </c>
      <c r="G424" s="303" t="str">
        <f t="shared" si="194"/>
        <v/>
      </c>
      <c r="H424" s="304" t="str">
        <f>IFERROR(VLOOKUP($C424&amp;H$419,$Z$64:$AB$639,3,0),"")</f>
        <v/>
      </c>
      <c r="I424" s="302" t="str">
        <f>IFERROR(VLOOKUP($C424&amp;I$419,$Z$64:$AB$639,3,0),"")</f>
        <v/>
      </c>
      <c r="J424" s="302" t="str">
        <f>IFERROR(VLOOKUP($C424&amp;J$419,$Z$64:$AB$639,3,0),"")</f>
        <v/>
      </c>
      <c r="K424" s="302" t="str">
        <f>IFERROR(VLOOKUP($C424&amp;K$419,$Z$64:$AB$639,3,0),"")</f>
        <v/>
      </c>
      <c r="L424" s="305" t="str">
        <f>""</f>
        <v/>
      </c>
      <c r="M424" s="306" t="str">
        <f>IFERROR(VLOOKUP($C424&amp;M$419,$Z$64:$AB$639,3,0),"")</f>
        <v/>
      </c>
      <c r="N424" s="304" t="str">
        <f>IFERROR(VLOOKUP($C424&amp;H$419,$AC$64:$AD$639,2,0),"")</f>
        <v/>
      </c>
      <c r="O424" s="302" t="str">
        <f>IFERROR(VLOOKUP($C424&amp;I$419,$AC$64:$AD$639,2,0),"")</f>
        <v/>
      </c>
      <c r="P424" s="302" t="str">
        <f>IFERROR(VLOOKUP($C424&amp;J$419,$AC$64:$AD$639,2,0),"")</f>
        <v/>
      </c>
      <c r="Q424" s="302" t="str">
        <f>IFERROR(VLOOKUP($C424&amp;K$419,$AC$64:$AD$639,2,0),"")</f>
        <v/>
      </c>
      <c r="R424" s="305" t="str">
        <f>""</f>
        <v/>
      </c>
      <c r="S424" s="306" t="str">
        <f>IFERROR(VLOOKUP($C424&amp;M$419,$AC$64:$AD$639,2,0),"")</f>
        <v/>
      </c>
      <c r="T424" s="307" t="str">
        <f t="shared" si="195"/>
        <v/>
      </c>
      <c r="Y424" s="211" t="s">
        <v>231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 : 5</v>
      </c>
      <c r="AC424" s="169" t="str">
        <f t="shared" si="184"/>
        <v/>
      </c>
      <c r="AD424" s="215" t="str">
        <f t="shared" si="185"/>
        <v/>
      </c>
      <c r="AE424" s="253"/>
      <c r="AF424" s="240"/>
      <c r="AG424" s="240"/>
      <c r="AH424" s="217" t="str">
        <f t="shared" si="188"/>
        <v>Eintracht Frankfurt1. FC Riedwald</v>
      </c>
    </row>
    <row r="425" spans="2:34" ht="12" customHeight="1" thickBot="1" x14ac:dyDescent="0.25">
      <c r="B425" s="308" t="str">
        <f t="shared" si="189"/>
        <v/>
      </c>
      <c r="C425" s="309" t="str">
        <f t="shared" si="190"/>
        <v/>
      </c>
      <c r="D425" s="310" t="str">
        <f t="shared" si="191"/>
        <v/>
      </c>
      <c r="E425" s="311" t="str">
        <f t="shared" si="192"/>
        <v/>
      </c>
      <c r="F425" s="311" t="str">
        <f t="shared" si="193"/>
        <v/>
      </c>
      <c r="G425" s="312" t="str">
        <f t="shared" si="194"/>
        <v/>
      </c>
      <c r="H425" s="313" t="str">
        <f>IFERROR(VLOOKUP($C425&amp;H$419,$Z$64:$AB$639,3,0),"")</f>
        <v/>
      </c>
      <c r="I425" s="311" t="str">
        <f>IFERROR(VLOOKUP($C425&amp;I$419,$Z$64:$AB$639,3,0),"")</f>
        <v/>
      </c>
      <c r="J425" s="311" t="str">
        <f>IFERROR(VLOOKUP($C425&amp;J$419,$Z$64:$AB$639,3,0),"")</f>
        <v/>
      </c>
      <c r="K425" s="311" t="str">
        <f>IFERROR(VLOOKUP($C425&amp;K$419,$Z$64:$AB$639,3,0),"")</f>
        <v/>
      </c>
      <c r="L425" s="311" t="str">
        <f>IFERROR(VLOOKUP($C425&amp;L$419,$Z$64:$AB$639,3,0),"")</f>
        <v/>
      </c>
      <c r="M425" s="314" t="str">
        <f>""</f>
        <v/>
      </c>
      <c r="N425" s="313" t="str">
        <f>IFERROR(VLOOKUP($C425&amp;H$419,$AC$64:$AD$639,2,0),"")</f>
        <v/>
      </c>
      <c r="O425" s="311" t="str">
        <f>IFERROR(VLOOKUP($C425&amp;I$419,$AC$64:$AD$639,2,0),"")</f>
        <v/>
      </c>
      <c r="P425" s="311" t="str">
        <f>IFERROR(VLOOKUP($C425&amp;J$419,$AC$64:$AD$639,2,0),"")</f>
        <v/>
      </c>
      <c r="Q425" s="311" t="str">
        <f>IFERROR(VLOOKUP($C425&amp;K$419,$AC$64:$AD$639,2,0),"")</f>
        <v/>
      </c>
      <c r="R425" s="311" t="str">
        <f>IFERROR(VLOOKUP($C425&amp;L$419,$AC$64:$AD$639,2,0),"")</f>
        <v/>
      </c>
      <c r="S425" s="314" t="str">
        <f>""</f>
        <v/>
      </c>
      <c r="T425" s="315" t="str">
        <f t="shared" si="195"/>
        <v/>
      </c>
      <c r="Y425" s="211" t="s">
        <v>232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 : 0</v>
      </c>
      <c r="AC425" s="169" t="str">
        <f t="shared" si="184"/>
        <v/>
      </c>
      <c r="AD425" s="215" t="str">
        <f t="shared" si="185"/>
        <v/>
      </c>
      <c r="AE425" s="253"/>
      <c r="AF425" s="240"/>
      <c r="AG425" s="240"/>
      <c r="AH425" s="217" t="str">
        <f t="shared" si="188"/>
        <v>Manchester CitySSV Wildbach</v>
      </c>
    </row>
    <row r="426" spans="2:34" ht="12" customHeight="1" thickTop="1" thickBot="1" x14ac:dyDescent="0.25">
      <c r="B426" s="316" t="str">
        <f>""</f>
        <v/>
      </c>
      <c r="C426" s="316" t="str">
        <f>""</f>
        <v/>
      </c>
      <c r="D426" s="316" t="str">
        <f>""</f>
        <v/>
      </c>
      <c r="E426" s="316" t="str">
        <f>""</f>
        <v/>
      </c>
      <c r="F426" s="316" t="str">
        <f>""</f>
        <v/>
      </c>
      <c r="G426" s="316" t="str">
        <f>""</f>
        <v/>
      </c>
      <c r="H426" s="317" t="str">
        <f>""</f>
        <v/>
      </c>
      <c r="I426" s="317" t="str">
        <f>""</f>
        <v/>
      </c>
      <c r="J426" s="317" t="str">
        <f>""</f>
        <v/>
      </c>
      <c r="K426" s="317" t="str">
        <f>""</f>
        <v/>
      </c>
      <c r="L426" s="317" t="str">
        <f>""</f>
        <v/>
      </c>
      <c r="M426" s="317" t="str">
        <f>""</f>
        <v/>
      </c>
      <c r="N426" s="318" t="str">
        <f>""</f>
        <v/>
      </c>
      <c r="O426" s="318" t="str">
        <f>""</f>
        <v/>
      </c>
      <c r="P426" s="318" t="str">
        <f>""</f>
        <v/>
      </c>
      <c r="Q426" s="318" t="str">
        <f>""</f>
        <v/>
      </c>
      <c r="R426" s="318" t="str">
        <f>""</f>
        <v/>
      </c>
      <c r="S426" s="318" t="str">
        <f>""</f>
        <v/>
      </c>
      <c r="T426" s="318" t="str">
        <f>""</f>
        <v/>
      </c>
      <c r="Y426" s="211" t="s">
        <v>233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 : 1</v>
      </c>
      <c r="AC426" s="169" t="str">
        <f t="shared" si="184"/>
        <v/>
      </c>
      <c r="AD426" s="215" t="str">
        <f t="shared" si="185"/>
        <v/>
      </c>
      <c r="AE426" s="253"/>
      <c r="AF426" s="240"/>
      <c r="AG426" s="240"/>
      <c r="AH426" s="217" t="str">
        <f t="shared" si="188"/>
        <v>SSV WildeckKickers Offenbach</v>
      </c>
    </row>
    <row r="427" spans="2:34" ht="12" customHeight="1" thickBot="1" x14ac:dyDescent="0.25">
      <c r="B427" s="318" t="str">
        <f>""</f>
        <v/>
      </c>
      <c r="C427" s="318" t="str">
        <f>""</f>
        <v/>
      </c>
      <c r="D427" s="318" t="str">
        <f>""</f>
        <v/>
      </c>
      <c r="E427" s="318" t="str">
        <f>""</f>
        <v/>
      </c>
      <c r="F427" s="318" t="str">
        <f>""</f>
        <v/>
      </c>
      <c r="G427" s="318" t="str">
        <f>""</f>
        <v/>
      </c>
      <c r="H427" s="319" t="str">
        <f t="shared" ref="H427:M427" si="196">IF(LEN(H428)&gt;$J$74,LEFT(H428,$J$74)&amp;".",H428)</f>
        <v/>
      </c>
      <c r="I427" s="320" t="str">
        <f t="shared" si="196"/>
        <v/>
      </c>
      <c r="J427" s="320" t="str">
        <f t="shared" si="196"/>
        <v/>
      </c>
      <c r="K427" s="320" t="str">
        <f t="shared" si="196"/>
        <v/>
      </c>
      <c r="L427" s="320" t="str">
        <f t="shared" si="196"/>
        <v/>
      </c>
      <c r="M427" s="321" t="str">
        <f t="shared" si="196"/>
        <v/>
      </c>
      <c r="N427" s="319" t="str">
        <f>H427</f>
        <v/>
      </c>
      <c r="O427" s="320" t="str">
        <f t="shared" ref="O427:S427" si="197">I427</f>
        <v/>
      </c>
      <c r="P427" s="320" t="str">
        <f t="shared" si="197"/>
        <v/>
      </c>
      <c r="Q427" s="320" t="str">
        <f t="shared" si="197"/>
        <v/>
      </c>
      <c r="R427" s="320" t="str">
        <f t="shared" si="197"/>
        <v/>
      </c>
      <c r="S427" s="321" t="str">
        <f t="shared" si="197"/>
        <v/>
      </c>
      <c r="T427" s="238" t="str">
        <f>""</f>
        <v/>
      </c>
      <c r="Y427" s="211" t="s">
        <v>234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 : 2</v>
      </c>
      <c r="AC427" s="169" t="str">
        <f t="shared" si="184"/>
        <v/>
      </c>
      <c r="AD427" s="215" t="str">
        <f t="shared" si="185"/>
        <v/>
      </c>
      <c r="AE427" s="253"/>
      <c r="AF427" s="240"/>
      <c r="AG427" s="240"/>
      <c r="AH427" s="217" t="str">
        <f t="shared" si="188"/>
        <v>Team D2Team D1</v>
      </c>
    </row>
    <row r="428" spans="2:34" ht="12" customHeight="1" thickTop="1" thickBot="1" x14ac:dyDescent="0.25">
      <c r="B428" s="283" t="str">
        <f>""</f>
        <v/>
      </c>
      <c r="C428" s="284" t="s">
        <v>79</v>
      </c>
      <c r="D428" s="285" t="s">
        <v>97</v>
      </c>
      <c r="E428" s="286" t="s">
        <v>174</v>
      </c>
      <c r="F428" s="286" t="s">
        <v>175</v>
      </c>
      <c r="G428" s="287" t="s">
        <v>176</v>
      </c>
      <c r="H428" s="288" t="str">
        <f>C429</f>
        <v/>
      </c>
      <c r="I428" s="289" t="str">
        <f>C430</f>
        <v/>
      </c>
      <c r="J428" s="289" t="str">
        <f>C431</f>
        <v/>
      </c>
      <c r="K428" s="289" t="str">
        <f>C432</f>
        <v/>
      </c>
      <c r="L428" s="289" t="str">
        <f>C433</f>
        <v/>
      </c>
      <c r="M428" s="290" t="str">
        <f>C434</f>
        <v/>
      </c>
      <c r="N428" s="288" t="str">
        <f>C429</f>
        <v/>
      </c>
      <c r="O428" s="289" t="str">
        <f>C430</f>
        <v/>
      </c>
      <c r="P428" s="289" t="str">
        <f>C431</f>
        <v/>
      </c>
      <c r="Q428" s="289" t="str">
        <f>C432</f>
        <v/>
      </c>
      <c r="R428" s="289" t="str">
        <f>C433</f>
        <v/>
      </c>
      <c r="S428" s="290" t="str">
        <f>C434</f>
        <v/>
      </c>
      <c r="T428" s="238" t="str">
        <f>""</f>
        <v/>
      </c>
      <c r="Y428" s="211" t="s">
        <v>235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 : 4</v>
      </c>
      <c r="AC428" s="169" t="str">
        <f t="shared" si="184"/>
        <v/>
      </c>
      <c r="AD428" s="215" t="str">
        <f t="shared" si="185"/>
        <v/>
      </c>
      <c r="AE428" s="253"/>
      <c r="AF428" s="240"/>
      <c r="AG428" s="240"/>
      <c r="AH428" s="217" t="str">
        <f t="shared" si="188"/>
        <v>Team E2Team E1</v>
      </c>
    </row>
    <row r="429" spans="2:34" ht="12" customHeight="1" x14ac:dyDescent="0.2">
      <c r="B429" s="291" t="str">
        <f t="shared" ref="B429:B434" si="198">IF($C429="","",INDEX($B$375:$B$383,MATCH($C429,$C$375:$C$383,0)))</f>
        <v/>
      </c>
      <c r="C429" s="292" t="str">
        <f t="shared" ref="C429:C434" si="199">IF($K$13=0,"",$AM4)</f>
        <v/>
      </c>
      <c r="D429" s="293" t="str">
        <f t="shared" ref="D429:D434" si="200">IF($C429="","",VLOOKUP($C429,$C$17:$AC$25,25,0))</f>
        <v/>
      </c>
      <c r="E429" s="294" t="str">
        <f t="shared" ref="E429:E434" si="201">IF($C429="","",VLOOKUP($C429,$C$17:$AC$25,26,0))</f>
        <v/>
      </c>
      <c r="F429" s="294" t="str">
        <f t="shared" ref="F429:F434" si="202">IF($C429="","",VLOOKUP($C429,$C$17:$AC$25,27,0))</f>
        <v/>
      </c>
      <c r="G429" s="295" t="str">
        <f t="shared" ref="G429:G434" si="203">IF($C429="","",VLOOKUP($C429,$C$81:$D$89,2,0))</f>
        <v/>
      </c>
      <c r="H429" s="296" t="str">
        <f>""</f>
        <v/>
      </c>
      <c r="I429" s="294" t="str">
        <f>IFERROR(VLOOKUP($C429&amp;I$428,$Z$64:$AB$639,3,0),"")</f>
        <v/>
      </c>
      <c r="J429" s="294" t="str">
        <f>IFERROR(VLOOKUP($C429&amp;J$428,$Z$64:$AB$639,3,0),"")</f>
        <v/>
      </c>
      <c r="K429" s="294" t="str">
        <f>IFERROR(VLOOKUP($C429&amp;K$428,$Z$64:$AB$639,3,0),"")</f>
        <v/>
      </c>
      <c r="L429" s="294" t="str">
        <f>IFERROR(VLOOKUP($C429&amp;L$428,$Z$64:$AB$639,3,0),"")</f>
        <v/>
      </c>
      <c r="M429" s="297" t="str">
        <f>IFERROR(VLOOKUP($C429&amp;M$428,$Z$64:$AB$639,3,0),"")</f>
        <v/>
      </c>
      <c r="N429" s="296" t="str">
        <f>""</f>
        <v/>
      </c>
      <c r="O429" s="294" t="str">
        <f>IFERROR(VLOOKUP($C429&amp;I$428,$AC$64:$AD$639,2,0),"")</f>
        <v/>
      </c>
      <c r="P429" s="294" t="str">
        <f>IFERROR(VLOOKUP($C429&amp;J$428,$AC$64:$AD$639,2,0),"")</f>
        <v/>
      </c>
      <c r="Q429" s="294" t="str">
        <f>IFERROR(VLOOKUP($C429&amp;K$428,$AC$64:$AD$639,2,0),"")</f>
        <v/>
      </c>
      <c r="R429" s="294" t="str">
        <f>IFERROR(VLOOKUP($C429&amp;L$428,$AC$64:$AD$639,2,0),"")</f>
        <v/>
      </c>
      <c r="S429" s="297" t="str">
        <f>IFERROR(VLOOKUP($C429&amp;M$428,$AC$64:$AD$639,2,0),"")</f>
        <v/>
      </c>
      <c r="T429" s="298" t="str">
        <f t="shared" ref="T429:T434" si="204">C429</f>
        <v/>
      </c>
      <c r="Y429" s="211" t="s">
        <v>236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 : 0</v>
      </c>
      <c r="AC429" s="169" t="str">
        <f t="shared" si="184"/>
        <v/>
      </c>
      <c r="AD429" s="215" t="str">
        <f t="shared" si="185"/>
        <v/>
      </c>
      <c r="AE429" s="253"/>
      <c r="AF429" s="240"/>
      <c r="AG429" s="240"/>
      <c r="AH429" s="217" t="str">
        <f t="shared" si="188"/>
        <v>Team F2Team F1</v>
      </c>
    </row>
    <row r="430" spans="2:34" ht="12" customHeight="1" x14ac:dyDescent="0.2">
      <c r="B430" s="299" t="str">
        <f t="shared" si="198"/>
        <v/>
      </c>
      <c r="C430" s="300" t="str">
        <f t="shared" si="199"/>
        <v/>
      </c>
      <c r="D430" s="301" t="str">
        <f t="shared" si="200"/>
        <v/>
      </c>
      <c r="E430" s="302" t="str">
        <f t="shared" si="201"/>
        <v/>
      </c>
      <c r="F430" s="302" t="str">
        <f t="shared" si="202"/>
        <v/>
      </c>
      <c r="G430" s="303" t="str">
        <f t="shared" si="203"/>
        <v/>
      </c>
      <c r="H430" s="304" t="str">
        <f>IFERROR(VLOOKUP($C430&amp;H$428,$Z$64:$AB$639,3,0),"")</f>
        <v/>
      </c>
      <c r="I430" s="305" t="str">
        <f>""</f>
        <v/>
      </c>
      <c r="J430" s="302" t="str">
        <f>IFERROR(VLOOKUP($C430&amp;J$428,$Z$64:$AB$639,3,0),"")</f>
        <v/>
      </c>
      <c r="K430" s="302" t="str">
        <f>IFERROR(VLOOKUP($C430&amp;K$428,$Z$64:$AB$639,3,0),"")</f>
        <v/>
      </c>
      <c r="L430" s="302" t="str">
        <f>IFERROR(VLOOKUP($C430&amp;L$428,$Z$64:$AB$639,3,0),"")</f>
        <v/>
      </c>
      <c r="M430" s="306" t="str">
        <f>IFERROR(VLOOKUP($C430&amp;M$428,$Z$64:$AB$639,3,0),"")</f>
        <v/>
      </c>
      <c r="N430" s="304" t="str">
        <f>IFERROR(VLOOKUP($C430&amp;H$428,$AC$64:$AD$639,2,0),"")</f>
        <v/>
      </c>
      <c r="O430" s="305" t="str">
        <f>""</f>
        <v/>
      </c>
      <c r="P430" s="302" t="str">
        <f>IFERROR(VLOOKUP($C430&amp;J$428,$AC$64:$AD$639,2,0),"")</f>
        <v/>
      </c>
      <c r="Q430" s="302" t="str">
        <f>IFERROR(VLOOKUP($C430&amp;K$428,$AC$64:$AD$639,2,0),"")</f>
        <v/>
      </c>
      <c r="R430" s="302" t="str">
        <f>IFERROR(VLOOKUP($C430&amp;L$428,$AC$64:$AD$639,2,0),"")</f>
        <v/>
      </c>
      <c r="S430" s="306" t="str">
        <f>IFERROR(VLOOKUP($C430&amp;M$428,$AC$64:$AD$639,2,0),"")</f>
        <v/>
      </c>
      <c r="T430" s="307" t="str">
        <f t="shared" si="204"/>
        <v/>
      </c>
      <c r="Y430" s="211" t="s">
        <v>237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 : 2</v>
      </c>
      <c r="AC430" s="169" t="str">
        <f t="shared" si="184"/>
        <v/>
      </c>
      <c r="AD430" s="215" t="str">
        <f t="shared" si="185"/>
        <v/>
      </c>
      <c r="AE430" s="253"/>
      <c r="AF430" s="240"/>
      <c r="AG430" s="240"/>
      <c r="AH430" s="217" t="str">
        <f t="shared" si="188"/>
        <v>FC BarcelonaFV Zahnschmerzen</v>
      </c>
    </row>
    <row r="431" spans="2:34" ht="12" customHeight="1" x14ac:dyDescent="0.2">
      <c r="B431" s="299" t="str">
        <f t="shared" si="198"/>
        <v/>
      </c>
      <c r="C431" s="300" t="str">
        <f t="shared" si="199"/>
        <v/>
      </c>
      <c r="D431" s="301" t="str">
        <f t="shared" si="200"/>
        <v/>
      </c>
      <c r="E431" s="302" t="str">
        <f t="shared" si="201"/>
        <v/>
      </c>
      <c r="F431" s="302" t="str">
        <f t="shared" si="202"/>
        <v/>
      </c>
      <c r="G431" s="303" t="str">
        <f t="shared" si="203"/>
        <v/>
      </c>
      <c r="H431" s="304" t="str">
        <f>IFERROR(VLOOKUP($C431&amp;H$428,$Z$64:$AB$639,3,0),"")</f>
        <v/>
      </c>
      <c r="I431" s="302" t="str">
        <f>IFERROR(VLOOKUP($C431&amp;I$428,$Z$64:$AB$639,3,0),"")</f>
        <v/>
      </c>
      <c r="J431" s="305" t="str">
        <f>""</f>
        <v/>
      </c>
      <c r="K431" s="302" t="str">
        <f>IFERROR(VLOOKUP($C431&amp;K$428,$Z$64:$AB$639,3,0),"")</f>
        <v/>
      </c>
      <c r="L431" s="302" t="str">
        <f>IFERROR(VLOOKUP($C431&amp;L$428,$Z$64:$AB$639,3,0),"")</f>
        <v/>
      </c>
      <c r="M431" s="306" t="str">
        <f>IFERROR(VLOOKUP($C431&amp;M$428,$Z$64:$AB$639,3,0),"")</f>
        <v/>
      </c>
      <c r="N431" s="304" t="str">
        <f>IFERROR(VLOOKUP($C431&amp;H$428,$AC$64:$AD$639,2,0),"")</f>
        <v/>
      </c>
      <c r="O431" s="302" t="str">
        <f>IFERROR(VLOOKUP($C431&amp;I$428,$AC$64:$AD$639,2,0),"")</f>
        <v/>
      </c>
      <c r="P431" s="305" t="str">
        <f>""</f>
        <v/>
      </c>
      <c r="Q431" s="302" t="str">
        <f>IFERROR(VLOOKUP($C431&amp;K$428,$AC$64:$AD$639,2,0),"")</f>
        <v/>
      </c>
      <c r="R431" s="302" t="str">
        <f>IFERROR(VLOOKUP($C431&amp;L$428,$AC$64:$AD$639,2,0),"")</f>
        <v/>
      </c>
      <c r="S431" s="306" t="str">
        <f>IFERROR(VLOOKUP($C431&amp;M$428,$AC$64:$AD$639,2,0),"")</f>
        <v/>
      </c>
      <c r="T431" s="307" t="str">
        <f t="shared" si="204"/>
        <v/>
      </c>
      <c r="Y431" s="211" t="s">
        <v>238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 : 3</v>
      </c>
      <c r="AC431" s="169" t="str">
        <f t="shared" si="184"/>
        <v/>
      </c>
      <c r="AD431" s="215" t="str">
        <f t="shared" si="185"/>
        <v/>
      </c>
      <c r="AE431" s="253"/>
      <c r="AF431" s="240"/>
      <c r="AG431" s="240"/>
      <c r="AH431" s="217" t="str">
        <f t="shared" si="188"/>
        <v>Arsenal LondonLok Leipzig</v>
      </c>
    </row>
    <row r="432" spans="2:34" ht="12" customHeight="1" x14ac:dyDescent="0.2">
      <c r="B432" s="299" t="str">
        <f t="shared" si="198"/>
        <v/>
      </c>
      <c r="C432" s="300" t="str">
        <f t="shared" si="199"/>
        <v/>
      </c>
      <c r="D432" s="301" t="str">
        <f t="shared" si="200"/>
        <v/>
      </c>
      <c r="E432" s="302" t="str">
        <f t="shared" si="201"/>
        <v/>
      </c>
      <c r="F432" s="302" t="str">
        <f t="shared" si="202"/>
        <v/>
      </c>
      <c r="G432" s="303" t="str">
        <f t="shared" si="203"/>
        <v/>
      </c>
      <c r="H432" s="304" t="str">
        <f>IFERROR(VLOOKUP($C432&amp;H$428,$Z$64:$AB$639,3,0),"")</f>
        <v/>
      </c>
      <c r="I432" s="302" t="str">
        <f>IFERROR(VLOOKUP($C432&amp;I$428,$Z$64:$AB$639,3,0),"")</f>
        <v/>
      </c>
      <c r="J432" s="302" t="str">
        <f>IFERROR(VLOOKUP($C432&amp;J$428,$Z$64:$AB$639,3,0),"")</f>
        <v/>
      </c>
      <c r="K432" s="305" t="str">
        <f>""</f>
        <v/>
      </c>
      <c r="L432" s="302" t="str">
        <f>IFERROR(VLOOKUP($C432&amp;L$428,$Z$64:$AB$639,3,0),"")</f>
        <v/>
      </c>
      <c r="M432" s="306" t="str">
        <f>IFERROR(VLOOKUP($C432&amp;M$428,$Z$64:$AB$639,3,0),"")</f>
        <v/>
      </c>
      <c r="N432" s="304" t="str">
        <f>IFERROR(VLOOKUP($C432&amp;H$428,$AC$64:$AD$639,2,0),"")</f>
        <v/>
      </c>
      <c r="O432" s="302" t="str">
        <f>IFERROR(VLOOKUP($C432&amp;I$428,$AC$64:$AD$639,2,0),"")</f>
        <v/>
      </c>
      <c r="P432" s="302" t="str">
        <f>IFERROR(VLOOKUP($C432&amp;J$428,$AC$64:$AD$639,2,0),"")</f>
        <v/>
      </c>
      <c r="Q432" s="305" t="str">
        <f>""</f>
        <v/>
      </c>
      <c r="R432" s="302" t="str">
        <f>IFERROR(VLOOKUP($C432&amp;L$428,$AC$64:$AD$639,2,0),"")</f>
        <v/>
      </c>
      <c r="S432" s="306" t="str">
        <f>IFERROR(VLOOKUP($C432&amp;M$428,$AC$64:$AD$639,2,0),"")</f>
        <v/>
      </c>
      <c r="T432" s="307" t="str">
        <f t="shared" si="204"/>
        <v/>
      </c>
      <c r="Y432" s="211" t="s">
        <v>239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 : 0</v>
      </c>
      <c r="AC432" s="169" t="str">
        <f t="shared" si="184"/>
        <v/>
      </c>
      <c r="AD432" s="215" t="str">
        <f t="shared" si="185"/>
        <v/>
      </c>
      <c r="AE432" s="253"/>
      <c r="AF432" s="240"/>
      <c r="AG432" s="240"/>
      <c r="AH432" s="217" t="str">
        <f t="shared" si="188"/>
        <v>Borussia DortmundFC Brügge</v>
      </c>
    </row>
    <row r="433" spans="2:34" ht="12" customHeight="1" x14ac:dyDescent="0.2">
      <c r="B433" s="299" t="str">
        <f t="shared" si="198"/>
        <v/>
      </c>
      <c r="C433" s="300" t="str">
        <f t="shared" si="199"/>
        <v/>
      </c>
      <c r="D433" s="301" t="str">
        <f t="shared" si="200"/>
        <v/>
      </c>
      <c r="E433" s="302" t="str">
        <f t="shared" si="201"/>
        <v/>
      </c>
      <c r="F433" s="302" t="str">
        <f t="shared" si="202"/>
        <v/>
      </c>
      <c r="G433" s="303" t="str">
        <f t="shared" si="203"/>
        <v/>
      </c>
      <c r="H433" s="304" t="str">
        <f>IFERROR(VLOOKUP($C433&amp;H$428,$Z$64:$AB$639,3,0),"")</f>
        <v/>
      </c>
      <c r="I433" s="302" t="str">
        <f>IFERROR(VLOOKUP($C433&amp;I$428,$Z$64:$AB$639,3,0),"")</f>
        <v/>
      </c>
      <c r="J433" s="302" t="str">
        <f>IFERROR(VLOOKUP($C433&amp;J$428,$Z$64:$AB$639,3,0),"")</f>
        <v/>
      </c>
      <c r="K433" s="302" t="str">
        <f>IFERROR(VLOOKUP($C433&amp;K$428,$Z$64:$AB$639,3,0),"")</f>
        <v/>
      </c>
      <c r="L433" s="305" t="str">
        <f>""</f>
        <v/>
      </c>
      <c r="M433" s="306" t="str">
        <f>IFERROR(VLOOKUP($C433&amp;M$428,$Z$64:$AB$639,3,0),"")</f>
        <v/>
      </c>
      <c r="N433" s="304" t="str">
        <f>IFERROR(VLOOKUP($C433&amp;H$428,$AC$64:$AD$639,2,0),"")</f>
        <v/>
      </c>
      <c r="O433" s="302" t="str">
        <f>IFERROR(VLOOKUP($C433&amp;I$428,$AC$64:$AD$639,2,0),"")</f>
        <v/>
      </c>
      <c r="P433" s="302" t="str">
        <f>IFERROR(VLOOKUP($C433&amp;J$428,$AC$64:$AD$639,2,0),"")</f>
        <v/>
      </c>
      <c r="Q433" s="302" t="str">
        <f>IFERROR(VLOOKUP($C433&amp;K$428,$AC$64:$AD$639,2,0),"")</f>
        <v/>
      </c>
      <c r="R433" s="305" t="str">
        <f>""</f>
        <v/>
      </c>
      <c r="S433" s="306" t="str">
        <f>IFERROR(VLOOKUP($C433&amp;M$428,$AC$64:$AD$639,2,0),"")</f>
        <v/>
      </c>
      <c r="T433" s="307" t="str">
        <f t="shared" si="204"/>
        <v/>
      </c>
      <c r="Y433" s="211" t="s">
        <v>240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 : 5</v>
      </c>
      <c r="AC433" s="169" t="str">
        <f t="shared" si="184"/>
        <v/>
      </c>
      <c r="AD433" s="215" t="str">
        <f t="shared" si="185"/>
        <v/>
      </c>
      <c r="AE433" s="253"/>
      <c r="AF433" s="240"/>
      <c r="AG433" s="240"/>
      <c r="AH433" s="217" t="str">
        <f t="shared" si="188"/>
        <v>Team D3Team D6</v>
      </c>
    </row>
    <row r="434" spans="2:34" ht="12" customHeight="1" thickBot="1" x14ac:dyDescent="0.25">
      <c r="B434" s="308" t="str">
        <f t="shared" si="198"/>
        <v/>
      </c>
      <c r="C434" s="309" t="str">
        <f t="shared" si="199"/>
        <v/>
      </c>
      <c r="D434" s="310" t="str">
        <f t="shared" si="200"/>
        <v/>
      </c>
      <c r="E434" s="311" t="str">
        <f t="shared" si="201"/>
        <v/>
      </c>
      <c r="F434" s="311" t="str">
        <f t="shared" si="202"/>
        <v/>
      </c>
      <c r="G434" s="312" t="str">
        <f t="shared" si="203"/>
        <v/>
      </c>
      <c r="H434" s="313" t="str">
        <f>IFERROR(VLOOKUP($C434&amp;H$428,$Z$64:$AB$639,3,0),"")</f>
        <v/>
      </c>
      <c r="I434" s="311" t="str">
        <f>IFERROR(VLOOKUP($C434&amp;I$428,$Z$64:$AB$639,3,0),"")</f>
        <v/>
      </c>
      <c r="J434" s="311" t="str">
        <f>IFERROR(VLOOKUP($C434&amp;J$428,$Z$64:$AB$639,3,0),"")</f>
        <v/>
      </c>
      <c r="K434" s="311" t="str">
        <f>IFERROR(VLOOKUP($C434&amp;K$428,$Z$64:$AB$639,3,0),"")</f>
        <v/>
      </c>
      <c r="L434" s="311" t="str">
        <f>IFERROR(VLOOKUP($C434&amp;L$428,$Z$64:$AB$639,3,0),"")</f>
        <v/>
      </c>
      <c r="M434" s="314" t="str">
        <f>""</f>
        <v/>
      </c>
      <c r="N434" s="313" t="str">
        <f>IFERROR(VLOOKUP($C434&amp;H$428,$AC$64:$AD$639,2,0),"")</f>
        <v/>
      </c>
      <c r="O434" s="311" t="str">
        <f>IFERROR(VLOOKUP($C434&amp;I$428,$AC$64:$AD$639,2,0),"")</f>
        <v/>
      </c>
      <c r="P434" s="311" t="str">
        <f>IFERROR(VLOOKUP($C434&amp;J$428,$AC$64:$AD$639,2,0),"")</f>
        <v/>
      </c>
      <c r="Q434" s="311" t="str">
        <f>IFERROR(VLOOKUP($C434&amp;K$428,$AC$64:$AD$639,2,0),"")</f>
        <v/>
      </c>
      <c r="R434" s="311" t="str">
        <f>IFERROR(VLOOKUP($C434&amp;L$428,$AC$64:$AD$639,2,0),"")</f>
        <v/>
      </c>
      <c r="S434" s="314" t="str">
        <f>""</f>
        <v/>
      </c>
      <c r="T434" s="315" t="str">
        <f t="shared" si="204"/>
        <v/>
      </c>
      <c r="Y434" s="211" t="s">
        <v>241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 : 0</v>
      </c>
      <c r="AC434" s="169" t="str">
        <f t="shared" si="184"/>
        <v/>
      </c>
      <c r="AD434" s="215" t="str">
        <f t="shared" si="185"/>
        <v/>
      </c>
      <c r="AE434" s="253"/>
      <c r="AF434" s="240"/>
      <c r="AG434" s="240"/>
      <c r="AH434" s="217" t="str">
        <f t="shared" si="188"/>
        <v>Team E3Team E6</v>
      </c>
    </row>
    <row r="435" spans="2:34" ht="12.75" thickTop="1" x14ac:dyDescent="0.2">
      <c r="Y435" s="211" t="s">
        <v>242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 : 1</v>
      </c>
      <c r="AC435" s="169" t="str">
        <f t="shared" si="184"/>
        <v/>
      </c>
      <c r="AD435" s="215" t="str">
        <f t="shared" si="185"/>
        <v/>
      </c>
      <c r="AE435" s="253"/>
      <c r="AF435" s="240"/>
      <c r="AG435" s="240"/>
      <c r="AH435" s="217" t="str">
        <f t="shared" si="188"/>
        <v>Team F3Team F6</v>
      </c>
    </row>
    <row r="436" spans="2:34" x14ac:dyDescent="0.2">
      <c r="Y436" s="211" t="s">
        <v>243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 : 2</v>
      </c>
      <c r="AC436" s="169" t="str">
        <f t="shared" si="184"/>
        <v/>
      </c>
      <c r="AD436" s="215" t="str">
        <f t="shared" si="185"/>
        <v/>
      </c>
      <c r="AE436" s="253"/>
      <c r="AF436" s="240"/>
      <c r="AG436" s="240"/>
      <c r="AH436" s="217" t="str">
        <f t="shared" si="188"/>
        <v>Beinbruch SCMaibach 1822 eV</v>
      </c>
    </row>
    <row r="437" spans="2:34" x14ac:dyDescent="0.2">
      <c r="Y437" s="211" t="s">
        <v>244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 : 4</v>
      </c>
      <c r="AC437" s="169" t="str">
        <f t="shared" si="184"/>
        <v/>
      </c>
      <c r="AD437" s="215" t="str">
        <f t="shared" si="185"/>
        <v/>
      </c>
      <c r="AE437" s="253"/>
      <c r="AF437" s="240"/>
      <c r="AG437" s="240"/>
      <c r="AH437" s="217" t="str">
        <f t="shared" si="188"/>
        <v>SC WaldbachFC Grönlingen</v>
      </c>
    </row>
    <row r="438" spans="2:34" x14ac:dyDescent="0.2">
      <c r="Y438" s="211" t="s">
        <v>245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 : 0</v>
      </c>
      <c r="AC438" s="169" t="str">
        <f t="shared" si="184"/>
        <v/>
      </c>
      <c r="AD438" s="215" t="str">
        <f t="shared" si="185"/>
        <v/>
      </c>
      <c r="AE438" s="253"/>
      <c r="AF438" s="240"/>
      <c r="AG438" s="240"/>
      <c r="AH438" s="217" t="str">
        <f t="shared" si="188"/>
        <v>FV LübeckHSV</v>
      </c>
    </row>
    <row r="439" spans="2:34" x14ac:dyDescent="0.2">
      <c r="Y439" s="211" t="s">
        <v>246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 : 2</v>
      </c>
      <c r="AC439" s="169" t="str">
        <f t="shared" si="184"/>
        <v/>
      </c>
      <c r="AD439" s="215" t="str">
        <f t="shared" si="185"/>
        <v/>
      </c>
      <c r="AE439" s="253"/>
      <c r="AF439" s="240"/>
      <c r="AG439" s="240"/>
      <c r="AH439" s="217" t="str">
        <f t="shared" si="188"/>
        <v>Team D5Team D4</v>
      </c>
    </row>
    <row r="440" spans="2:34" x14ac:dyDescent="0.2">
      <c r="Y440" s="211" t="s">
        <v>247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 : 3</v>
      </c>
      <c r="AC440" s="169" t="str">
        <f t="shared" si="184"/>
        <v/>
      </c>
      <c r="AD440" s="215" t="str">
        <f t="shared" si="185"/>
        <v/>
      </c>
      <c r="AE440" s="253"/>
      <c r="AF440" s="240"/>
      <c r="AG440" s="240"/>
      <c r="AH440" s="217" t="str">
        <f t="shared" si="188"/>
        <v>Team E5Team E4</v>
      </c>
    </row>
    <row r="441" spans="2:34" x14ac:dyDescent="0.2">
      <c r="Y441" s="211" t="s">
        <v>248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 : 14</v>
      </c>
      <c r="AC441" s="169" t="str">
        <f t="shared" si="184"/>
        <v/>
      </c>
      <c r="AD441" s="215" t="str">
        <f t="shared" si="185"/>
        <v/>
      </c>
      <c r="AE441" s="253"/>
      <c r="AF441" s="240"/>
      <c r="AG441" s="240"/>
      <c r="AH441" s="217" t="str">
        <f t="shared" si="188"/>
        <v>Team F5Team F4</v>
      </c>
    </row>
    <row r="442" spans="2:34" x14ac:dyDescent="0.2">
      <c r="Y442" s="211" t="s">
        <v>249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3"/>
      <c r="AF442" s="240"/>
      <c r="AG442" s="240"/>
      <c r="AH442" s="217" t="str">
        <f t="shared" si="188"/>
        <v/>
      </c>
    </row>
    <row r="443" spans="2:34" x14ac:dyDescent="0.2">
      <c r="Y443" s="211" t="s">
        <v>250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3"/>
      <c r="AF443" s="240"/>
      <c r="AG443" s="240"/>
      <c r="AH443" s="217" t="str">
        <f t="shared" si="188"/>
        <v/>
      </c>
    </row>
    <row r="444" spans="2:34" x14ac:dyDescent="0.2">
      <c r="Y444" s="211" t="s">
        <v>251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3"/>
      <c r="AF444" s="240"/>
      <c r="AG444" s="240"/>
      <c r="AH444" s="217" t="str">
        <f t="shared" si="188"/>
        <v/>
      </c>
    </row>
    <row r="445" spans="2:34" x14ac:dyDescent="0.2">
      <c r="Y445" s="211" t="s">
        <v>252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3"/>
      <c r="AF445" s="240"/>
      <c r="AG445" s="240"/>
      <c r="AH445" s="217" t="str">
        <f t="shared" si="188"/>
        <v/>
      </c>
    </row>
    <row r="446" spans="2:34" x14ac:dyDescent="0.2">
      <c r="Y446" s="211" t="s">
        <v>253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3"/>
      <c r="AF446" s="240"/>
      <c r="AG446" s="240"/>
      <c r="AH446" s="217" t="str">
        <f t="shared" si="188"/>
        <v/>
      </c>
    </row>
    <row r="447" spans="2:34" x14ac:dyDescent="0.2">
      <c r="Y447" s="211" t="s">
        <v>254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3"/>
      <c r="AF447" s="240"/>
      <c r="AG447" s="240"/>
      <c r="AH447" s="217" t="str">
        <f t="shared" si="188"/>
        <v/>
      </c>
    </row>
    <row r="448" spans="2:34" x14ac:dyDescent="0.2">
      <c r="Y448" s="211" t="s">
        <v>255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3"/>
      <c r="AF448" s="240"/>
      <c r="AG448" s="240"/>
      <c r="AH448" s="217" t="str">
        <f t="shared" si="188"/>
        <v/>
      </c>
    </row>
    <row r="449" spans="25:34" x14ac:dyDescent="0.2">
      <c r="Y449" s="211" t="s">
        <v>256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3"/>
      <c r="AF449" s="240"/>
      <c r="AG449" s="240"/>
      <c r="AH449" s="217" t="str">
        <f t="shared" si="188"/>
        <v/>
      </c>
    </row>
    <row r="450" spans="25:34" x14ac:dyDescent="0.2">
      <c r="Y450" s="211" t="s">
        <v>257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3"/>
      <c r="AF450" s="240"/>
      <c r="AG450" s="240"/>
      <c r="AH450" s="217" t="str">
        <f t="shared" si="188"/>
        <v/>
      </c>
    </row>
    <row r="451" spans="25:34" x14ac:dyDescent="0.2">
      <c r="Y451" s="211" t="s">
        <v>258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3"/>
      <c r="AF451" s="240"/>
      <c r="AG451" s="240"/>
      <c r="AH451" s="217" t="str">
        <f t="shared" si="188"/>
        <v/>
      </c>
    </row>
    <row r="452" spans="25:34" x14ac:dyDescent="0.2">
      <c r="Y452" s="211" t="s">
        <v>259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3"/>
      <c r="AF452" s="240"/>
      <c r="AG452" s="240"/>
      <c r="AH452" s="217" t="str">
        <f t="shared" si="188"/>
        <v/>
      </c>
    </row>
    <row r="453" spans="25:34" x14ac:dyDescent="0.2">
      <c r="Y453" s="211" t="s">
        <v>260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3"/>
      <c r="AF453" s="240"/>
      <c r="AG453" s="240"/>
      <c r="AH453" s="217" t="str">
        <f t="shared" si="188"/>
        <v/>
      </c>
    </row>
    <row r="454" spans="25:34" x14ac:dyDescent="0.2">
      <c r="Y454" s="211" t="s">
        <v>261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3"/>
      <c r="AF454" s="240"/>
      <c r="AG454" s="240"/>
      <c r="AH454" s="217" t="str">
        <f t="shared" si="188"/>
        <v/>
      </c>
    </row>
    <row r="455" spans="25:34" x14ac:dyDescent="0.2">
      <c r="Y455" s="211" t="s">
        <v>262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3"/>
      <c r="AF455" s="240"/>
      <c r="AG455" s="240"/>
      <c r="AH455" s="217" t="str">
        <f t="shared" si="188"/>
        <v/>
      </c>
    </row>
    <row r="456" spans="25:34" x14ac:dyDescent="0.2">
      <c r="Y456" s="211" t="s">
        <v>263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3"/>
      <c r="AF456" s="240"/>
      <c r="AG456" s="240"/>
      <c r="AH456" s="217" t="str">
        <f t="shared" si="188"/>
        <v/>
      </c>
    </row>
    <row r="457" spans="25:34" x14ac:dyDescent="0.2">
      <c r="Y457" s="211" t="s">
        <v>264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3"/>
      <c r="AF457" s="240"/>
      <c r="AG457" s="240"/>
      <c r="AH457" s="217" t="str">
        <f t="shared" si="188"/>
        <v/>
      </c>
    </row>
    <row r="458" spans="25:34" x14ac:dyDescent="0.2">
      <c r="Y458" s="211" t="s">
        <v>265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3"/>
      <c r="AF458" s="240"/>
      <c r="AG458" s="240"/>
      <c r="AH458" s="217" t="str">
        <f t="shared" si="188"/>
        <v/>
      </c>
    </row>
    <row r="459" spans="25:34" x14ac:dyDescent="0.2">
      <c r="Y459" s="211" t="s">
        <v>266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3"/>
      <c r="AF459" s="240"/>
      <c r="AG459" s="240"/>
      <c r="AH459" s="217" t="str">
        <f t="shared" si="188"/>
        <v/>
      </c>
    </row>
    <row r="460" spans="25:34" x14ac:dyDescent="0.2">
      <c r="Y460" s="211" t="s">
        <v>267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3"/>
      <c r="AF460" s="240"/>
      <c r="AG460" s="240"/>
      <c r="AH460" s="217" t="str">
        <f t="shared" si="188"/>
        <v/>
      </c>
    </row>
    <row r="461" spans="25:34" x14ac:dyDescent="0.2">
      <c r="Y461" s="211" t="s">
        <v>268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3"/>
      <c r="AF461" s="240"/>
      <c r="AG461" s="240"/>
      <c r="AH461" s="217" t="str">
        <f t="shared" si="188"/>
        <v/>
      </c>
    </row>
    <row r="462" spans="25:34" x14ac:dyDescent="0.2">
      <c r="Y462" s="211" t="s">
        <v>269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3"/>
      <c r="AF462" s="240"/>
      <c r="AG462" s="240"/>
      <c r="AH462" s="217" t="str">
        <f t="shared" si="188"/>
        <v/>
      </c>
    </row>
    <row r="463" spans="25:34" x14ac:dyDescent="0.2">
      <c r="Y463" s="211" t="s">
        <v>270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3"/>
      <c r="AF463" s="240"/>
      <c r="AG463" s="240"/>
      <c r="AH463" s="217" t="str">
        <f t="shared" si="188"/>
        <v/>
      </c>
    </row>
    <row r="464" spans="25:34" x14ac:dyDescent="0.2">
      <c r="Y464" s="211" t="s">
        <v>271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3"/>
      <c r="AF464" s="240"/>
      <c r="AG464" s="240"/>
      <c r="AH464" s="217" t="str">
        <f t="shared" si="188"/>
        <v/>
      </c>
    </row>
    <row r="465" spans="25:34" x14ac:dyDescent="0.2">
      <c r="Y465" s="211" t="s">
        <v>272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3"/>
      <c r="AF465" s="240"/>
      <c r="AG465" s="240"/>
      <c r="AH465" s="217" t="str">
        <f t="shared" si="188"/>
        <v/>
      </c>
    </row>
    <row r="466" spans="25:34" x14ac:dyDescent="0.2">
      <c r="Y466" s="211" t="s">
        <v>273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3"/>
      <c r="AF466" s="240"/>
      <c r="AG466" s="240"/>
      <c r="AH466" s="217" t="str">
        <f t="shared" si="188"/>
        <v/>
      </c>
    </row>
    <row r="467" spans="25:34" x14ac:dyDescent="0.2">
      <c r="Y467" s="211" t="s">
        <v>274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3"/>
      <c r="AF467" s="240"/>
      <c r="AG467" s="240"/>
      <c r="AH467" s="217" t="str">
        <f t="shared" si="188"/>
        <v/>
      </c>
    </row>
    <row r="468" spans="25:34" x14ac:dyDescent="0.2">
      <c r="Y468" s="211" t="s">
        <v>275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3"/>
      <c r="AF468" s="240"/>
      <c r="AG468" s="240"/>
      <c r="AH468" s="217" t="str">
        <f t="shared" si="188"/>
        <v/>
      </c>
    </row>
    <row r="469" spans="25:34" x14ac:dyDescent="0.2">
      <c r="Y469" s="211" t="s">
        <v>276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3"/>
      <c r="AF469" s="240"/>
      <c r="AG469" s="240"/>
      <c r="AH469" s="217" t="str">
        <f t="shared" si="188"/>
        <v/>
      </c>
    </row>
    <row r="470" spans="25:34" x14ac:dyDescent="0.2">
      <c r="Y470" s="211" t="s">
        <v>277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3"/>
      <c r="AF470" s="240"/>
      <c r="AG470" s="240"/>
      <c r="AH470" s="217" t="str">
        <f t="shared" si="188"/>
        <v/>
      </c>
    </row>
    <row r="471" spans="25:34" x14ac:dyDescent="0.2">
      <c r="Y471" s="211" t="s">
        <v>278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3"/>
      <c r="AF471" s="240"/>
      <c r="AG471" s="240"/>
      <c r="AH471" s="217" t="str">
        <f t="shared" si="188"/>
        <v/>
      </c>
    </row>
    <row r="472" spans="25:34" x14ac:dyDescent="0.2">
      <c r="Y472" s="211" t="s">
        <v>279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3"/>
      <c r="AF472" s="240"/>
      <c r="AG472" s="240"/>
      <c r="AH472" s="217" t="str">
        <f t="shared" si="188"/>
        <v/>
      </c>
    </row>
    <row r="473" spans="25:34" x14ac:dyDescent="0.2">
      <c r="Y473" s="211" t="s">
        <v>280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3"/>
      <c r="AF473" s="240"/>
      <c r="AG473" s="240"/>
      <c r="AH473" s="217" t="str">
        <f t="shared" si="188"/>
        <v/>
      </c>
    </row>
    <row r="474" spans="25:34" x14ac:dyDescent="0.2">
      <c r="Y474" s="211" t="s">
        <v>281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3"/>
      <c r="AF474" s="240"/>
      <c r="AG474" s="240"/>
      <c r="AH474" s="217" t="str">
        <f t="shared" si="188"/>
        <v/>
      </c>
    </row>
    <row r="475" spans="25:34" x14ac:dyDescent="0.2">
      <c r="Y475" s="211" t="s">
        <v>282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3"/>
      <c r="AF475" s="240"/>
      <c r="AG475" s="240"/>
      <c r="AH475" s="217" t="str">
        <f t="shared" si="188"/>
        <v/>
      </c>
    </row>
    <row r="476" spans="25:34" x14ac:dyDescent="0.2">
      <c r="Y476" s="211" t="s">
        <v>283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3"/>
      <c r="AF476" s="240"/>
      <c r="AG476" s="240"/>
      <c r="AH476" s="217" t="str">
        <f t="shared" si="188"/>
        <v/>
      </c>
    </row>
    <row r="477" spans="25:34" x14ac:dyDescent="0.2">
      <c r="Y477" s="211" t="s">
        <v>284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3"/>
      <c r="AF477" s="240"/>
      <c r="AG477" s="240"/>
      <c r="AH477" s="217" t="str">
        <f t="shared" si="188"/>
        <v/>
      </c>
    </row>
    <row r="478" spans="25:34" x14ac:dyDescent="0.2">
      <c r="Y478" s="211" t="s">
        <v>285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3"/>
      <c r="AF478" s="240"/>
      <c r="AG478" s="240"/>
      <c r="AH478" s="217" t="str">
        <f t="shared" si="188"/>
        <v/>
      </c>
    </row>
    <row r="479" spans="25:34" x14ac:dyDescent="0.2">
      <c r="Y479" s="211" t="s">
        <v>286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3"/>
      <c r="AF479" s="240"/>
      <c r="AG479" s="240"/>
      <c r="AH479" s="217" t="str">
        <f t="shared" si="188"/>
        <v/>
      </c>
    </row>
    <row r="480" spans="25:34" x14ac:dyDescent="0.2">
      <c r="Y480" s="211" t="s">
        <v>287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3"/>
      <c r="AF480" s="240"/>
      <c r="AG480" s="240"/>
      <c r="AH480" s="217" t="str">
        <f t="shared" si="188"/>
        <v/>
      </c>
    </row>
    <row r="481" spans="25:34" x14ac:dyDescent="0.2">
      <c r="Y481" s="211" t="s">
        <v>288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3"/>
      <c r="AF481" s="240"/>
      <c r="AG481" s="240"/>
      <c r="AH481" s="217" t="str">
        <f t="shared" si="188"/>
        <v/>
      </c>
    </row>
    <row r="482" spans="25:34" x14ac:dyDescent="0.2">
      <c r="Y482" s="211" t="s">
        <v>289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3"/>
      <c r="AF482" s="240"/>
      <c r="AG482" s="240"/>
      <c r="AH482" s="217" t="str">
        <f t="shared" ref="AH482:AH545" si="210">Z482</f>
        <v/>
      </c>
    </row>
    <row r="483" spans="25:34" x14ac:dyDescent="0.2">
      <c r="Y483" s="211" t="s">
        <v>290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3"/>
      <c r="AF483" s="240"/>
      <c r="AG483" s="240"/>
      <c r="AH483" s="217" t="str">
        <f t="shared" si="210"/>
        <v/>
      </c>
    </row>
    <row r="484" spans="25:34" x14ac:dyDescent="0.2">
      <c r="Y484" s="211" t="s">
        <v>291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3"/>
      <c r="AF484" s="240"/>
      <c r="AG484" s="240"/>
      <c r="AH484" s="217" t="str">
        <f t="shared" si="210"/>
        <v/>
      </c>
    </row>
    <row r="485" spans="25:34" x14ac:dyDescent="0.2">
      <c r="Y485" s="211" t="s">
        <v>292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3"/>
      <c r="AF485" s="240"/>
      <c r="AG485" s="240"/>
      <c r="AH485" s="217" t="str">
        <f t="shared" si="210"/>
        <v/>
      </c>
    </row>
    <row r="486" spans="25:34" x14ac:dyDescent="0.2">
      <c r="Y486" s="211" t="s">
        <v>293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3"/>
      <c r="AF486" s="240"/>
      <c r="AG486" s="240"/>
      <c r="AH486" s="217" t="str">
        <f t="shared" si="210"/>
        <v/>
      </c>
    </row>
    <row r="487" spans="25:34" x14ac:dyDescent="0.2">
      <c r="Y487" s="211" t="s">
        <v>294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3"/>
      <c r="AF487" s="240"/>
      <c r="AG487" s="240"/>
      <c r="AH487" s="217" t="str">
        <f t="shared" si="210"/>
        <v/>
      </c>
    </row>
    <row r="488" spans="25:34" x14ac:dyDescent="0.2">
      <c r="Y488" s="211" t="s">
        <v>295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3"/>
      <c r="AF488" s="240"/>
      <c r="AG488" s="240"/>
      <c r="AH488" s="217" t="str">
        <f t="shared" si="210"/>
        <v/>
      </c>
    </row>
    <row r="489" spans="25:34" x14ac:dyDescent="0.2">
      <c r="Y489" s="211" t="s">
        <v>296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3"/>
      <c r="AF489" s="240"/>
      <c r="AG489" s="240"/>
      <c r="AH489" s="217" t="str">
        <f t="shared" si="210"/>
        <v/>
      </c>
    </row>
    <row r="490" spans="25:34" x14ac:dyDescent="0.2">
      <c r="Y490" s="211" t="s">
        <v>297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3"/>
      <c r="AF490" s="240"/>
      <c r="AG490" s="240"/>
      <c r="AH490" s="217" t="str">
        <f t="shared" si="210"/>
        <v/>
      </c>
    </row>
    <row r="491" spans="25:34" x14ac:dyDescent="0.2">
      <c r="Y491" s="211" t="s">
        <v>298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3"/>
      <c r="AF491" s="240"/>
      <c r="AG491" s="240"/>
      <c r="AH491" s="217" t="str">
        <f t="shared" si="210"/>
        <v/>
      </c>
    </row>
    <row r="492" spans="25:34" x14ac:dyDescent="0.2">
      <c r="Y492" s="211" t="s">
        <v>299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3"/>
      <c r="AF492" s="240"/>
      <c r="AG492" s="240"/>
      <c r="AH492" s="217" t="str">
        <f t="shared" si="210"/>
        <v/>
      </c>
    </row>
    <row r="493" spans="25:34" x14ac:dyDescent="0.2">
      <c r="Y493" s="211" t="s">
        <v>300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3"/>
      <c r="AF493" s="240"/>
      <c r="AG493" s="240"/>
      <c r="AH493" s="217" t="str">
        <f t="shared" si="210"/>
        <v/>
      </c>
    </row>
    <row r="494" spans="25:34" x14ac:dyDescent="0.2">
      <c r="Y494" s="211" t="s">
        <v>301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3"/>
      <c r="AF494" s="240"/>
      <c r="AG494" s="240"/>
      <c r="AH494" s="217" t="str">
        <f t="shared" si="210"/>
        <v/>
      </c>
    </row>
    <row r="495" spans="25:34" x14ac:dyDescent="0.2">
      <c r="Y495" s="211" t="s">
        <v>302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3"/>
      <c r="AF495" s="240"/>
      <c r="AG495" s="240"/>
      <c r="AH495" s="217" t="str">
        <f t="shared" si="210"/>
        <v/>
      </c>
    </row>
    <row r="496" spans="25:34" x14ac:dyDescent="0.2">
      <c r="Y496" s="211" t="s">
        <v>303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3"/>
      <c r="AF496" s="240"/>
      <c r="AG496" s="240"/>
      <c r="AH496" s="217" t="str">
        <f t="shared" si="210"/>
        <v/>
      </c>
    </row>
    <row r="497" spans="25:34" x14ac:dyDescent="0.2">
      <c r="Y497" s="211" t="s">
        <v>304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3"/>
      <c r="AF497" s="240"/>
      <c r="AG497" s="240"/>
      <c r="AH497" s="217" t="str">
        <f t="shared" si="210"/>
        <v/>
      </c>
    </row>
    <row r="498" spans="25:34" x14ac:dyDescent="0.2">
      <c r="Y498" s="211" t="s">
        <v>305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3"/>
      <c r="AF498" s="240"/>
      <c r="AG498" s="240"/>
      <c r="AH498" s="217" t="str">
        <f t="shared" si="210"/>
        <v/>
      </c>
    </row>
    <row r="499" spans="25:34" x14ac:dyDescent="0.2">
      <c r="Y499" s="211" t="s">
        <v>306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3"/>
      <c r="AF499" s="240"/>
      <c r="AG499" s="240"/>
      <c r="AH499" s="217" t="str">
        <f t="shared" si="210"/>
        <v/>
      </c>
    </row>
    <row r="500" spans="25:34" x14ac:dyDescent="0.2">
      <c r="Y500" s="211" t="s">
        <v>307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3"/>
      <c r="AF500" s="240"/>
      <c r="AG500" s="240"/>
      <c r="AH500" s="217" t="str">
        <f t="shared" si="210"/>
        <v/>
      </c>
    </row>
    <row r="501" spans="25:34" x14ac:dyDescent="0.2">
      <c r="Y501" s="211" t="s">
        <v>308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3"/>
      <c r="AF501" s="240"/>
      <c r="AG501" s="240"/>
      <c r="AH501" s="217" t="str">
        <f t="shared" si="210"/>
        <v/>
      </c>
    </row>
    <row r="502" spans="25:34" x14ac:dyDescent="0.2">
      <c r="Y502" s="211" t="s">
        <v>309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3"/>
      <c r="AF502" s="240"/>
      <c r="AG502" s="240"/>
      <c r="AH502" s="217" t="str">
        <f t="shared" si="210"/>
        <v/>
      </c>
    </row>
    <row r="503" spans="25:34" x14ac:dyDescent="0.2">
      <c r="Y503" s="211" t="s">
        <v>310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3"/>
      <c r="AF503" s="240"/>
      <c r="AG503" s="240"/>
      <c r="AH503" s="217" t="str">
        <f t="shared" si="210"/>
        <v/>
      </c>
    </row>
    <row r="504" spans="25:34" x14ac:dyDescent="0.2">
      <c r="Y504" s="211" t="s">
        <v>311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3"/>
      <c r="AF504" s="240"/>
      <c r="AG504" s="240"/>
      <c r="AH504" s="217" t="str">
        <f t="shared" si="210"/>
        <v/>
      </c>
    </row>
    <row r="505" spans="25:34" x14ac:dyDescent="0.2">
      <c r="Y505" s="211" t="s">
        <v>312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3"/>
      <c r="AF505" s="240"/>
      <c r="AG505" s="240"/>
      <c r="AH505" s="217" t="str">
        <f t="shared" si="210"/>
        <v/>
      </c>
    </row>
    <row r="506" spans="25:34" x14ac:dyDescent="0.2">
      <c r="Y506" s="211" t="s">
        <v>313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3"/>
      <c r="AF506" s="240"/>
      <c r="AG506" s="240"/>
      <c r="AH506" s="217" t="str">
        <f t="shared" si="210"/>
        <v/>
      </c>
    </row>
    <row r="507" spans="25:34" x14ac:dyDescent="0.2">
      <c r="Y507" s="211" t="s">
        <v>314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3"/>
      <c r="AF507" s="240"/>
      <c r="AG507" s="240"/>
      <c r="AH507" s="217" t="str">
        <f t="shared" si="210"/>
        <v/>
      </c>
    </row>
    <row r="508" spans="25:34" x14ac:dyDescent="0.2">
      <c r="Y508" s="211" t="s">
        <v>315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3"/>
      <c r="AF508" s="240"/>
      <c r="AG508" s="240"/>
      <c r="AH508" s="217" t="str">
        <f t="shared" si="210"/>
        <v/>
      </c>
    </row>
    <row r="509" spans="25:34" x14ac:dyDescent="0.2">
      <c r="Y509" s="211" t="s">
        <v>316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3"/>
      <c r="AF509" s="240"/>
      <c r="AG509" s="240"/>
      <c r="AH509" s="217" t="str">
        <f t="shared" si="210"/>
        <v/>
      </c>
    </row>
    <row r="510" spans="25:34" x14ac:dyDescent="0.2">
      <c r="Y510" s="211" t="s">
        <v>317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3"/>
      <c r="AF510" s="240"/>
      <c r="AG510" s="240"/>
      <c r="AH510" s="217" t="str">
        <f t="shared" si="210"/>
        <v/>
      </c>
    </row>
    <row r="511" spans="25:34" x14ac:dyDescent="0.2">
      <c r="Y511" s="211" t="s">
        <v>318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3"/>
      <c r="AF511" s="240"/>
      <c r="AG511" s="240"/>
      <c r="AH511" s="217" t="str">
        <f t="shared" si="210"/>
        <v/>
      </c>
    </row>
    <row r="512" spans="25:34" x14ac:dyDescent="0.2">
      <c r="Y512" s="211" t="s">
        <v>319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3"/>
      <c r="AF512" s="240"/>
      <c r="AG512" s="240"/>
      <c r="AH512" s="217" t="str">
        <f t="shared" si="210"/>
        <v/>
      </c>
    </row>
    <row r="513" spans="25:34" x14ac:dyDescent="0.2">
      <c r="Y513" s="211" t="s">
        <v>320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3"/>
      <c r="AF513" s="240"/>
      <c r="AG513" s="240"/>
      <c r="AH513" s="217" t="str">
        <f t="shared" si="210"/>
        <v/>
      </c>
    </row>
    <row r="514" spans="25:34" x14ac:dyDescent="0.2">
      <c r="Y514" s="211" t="s">
        <v>321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3"/>
      <c r="AF514" s="240"/>
      <c r="AG514" s="240"/>
      <c r="AH514" s="217" t="str">
        <f t="shared" si="210"/>
        <v/>
      </c>
    </row>
    <row r="515" spans="25:34" x14ac:dyDescent="0.2">
      <c r="Y515" s="211" t="s">
        <v>322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3"/>
      <c r="AF515" s="240"/>
      <c r="AG515" s="240"/>
      <c r="AH515" s="217" t="str">
        <f t="shared" si="210"/>
        <v/>
      </c>
    </row>
    <row r="516" spans="25:34" x14ac:dyDescent="0.2">
      <c r="Y516" s="211" t="s">
        <v>323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3"/>
      <c r="AF516" s="240"/>
      <c r="AG516" s="240"/>
      <c r="AH516" s="217" t="str">
        <f t="shared" si="210"/>
        <v/>
      </c>
    </row>
    <row r="517" spans="25:34" x14ac:dyDescent="0.2">
      <c r="Y517" s="211" t="s">
        <v>324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3"/>
      <c r="AF517" s="240"/>
      <c r="AG517" s="240"/>
      <c r="AH517" s="217" t="str">
        <f t="shared" si="210"/>
        <v/>
      </c>
    </row>
    <row r="518" spans="25:34" x14ac:dyDescent="0.2">
      <c r="Y518" s="211" t="s">
        <v>325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3"/>
      <c r="AF518" s="240"/>
      <c r="AG518" s="240"/>
      <c r="AH518" s="217" t="str">
        <f t="shared" si="210"/>
        <v/>
      </c>
    </row>
    <row r="519" spans="25:34" x14ac:dyDescent="0.2">
      <c r="Y519" s="211" t="s">
        <v>326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3"/>
      <c r="AF519" s="240"/>
      <c r="AG519" s="240"/>
      <c r="AH519" s="217" t="str">
        <f t="shared" si="210"/>
        <v/>
      </c>
    </row>
    <row r="520" spans="25:34" x14ac:dyDescent="0.2">
      <c r="Y520" s="211" t="s">
        <v>327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3"/>
      <c r="AF520" s="240"/>
      <c r="AG520" s="240"/>
      <c r="AH520" s="217" t="str">
        <f t="shared" si="210"/>
        <v/>
      </c>
    </row>
    <row r="521" spans="25:34" x14ac:dyDescent="0.2">
      <c r="Y521" s="211" t="s">
        <v>328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3"/>
      <c r="AF521" s="240"/>
      <c r="AG521" s="240"/>
      <c r="AH521" s="217" t="str">
        <f t="shared" si="210"/>
        <v/>
      </c>
    </row>
    <row r="522" spans="25:34" x14ac:dyDescent="0.2">
      <c r="Y522" s="211" t="s">
        <v>329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3"/>
      <c r="AF522" s="240"/>
      <c r="AG522" s="240"/>
      <c r="AH522" s="217" t="str">
        <f t="shared" si="210"/>
        <v/>
      </c>
    </row>
    <row r="523" spans="25:34" x14ac:dyDescent="0.2">
      <c r="Y523" s="211" t="s">
        <v>330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3"/>
      <c r="AF523" s="240"/>
      <c r="AG523" s="240"/>
      <c r="AH523" s="217" t="str">
        <f t="shared" si="210"/>
        <v/>
      </c>
    </row>
    <row r="524" spans="25:34" x14ac:dyDescent="0.2">
      <c r="Y524" s="211" t="s">
        <v>331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3"/>
      <c r="AF524" s="240"/>
      <c r="AG524" s="240"/>
      <c r="AH524" s="217" t="str">
        <f t="shared" si="210"/>
        <v/>
      </c>
    </row>
    <row r="525" spans="25:34" x14ac:dyDescent="0.2">
      <c r="Y525" s="211" t="s">
        <v>332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3"/>
      <c r="AF525" s="240"/>
      <c r="AG525" s="240"/>
      <c r="AH525" s="217" t="str">
        <f t="shared" si="210"/>
        <v/>
      </c>
    </row>
    <row r="526" spans="25:34" x14ac:dyDescent="0.2">
      <c r="Y526" s="211" t="s">
        <v>333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3"/>
      <c r="AF526" s="240"/>
      <c r="AG526" s="240"/>
      <c r="AH526" s="217" t="str">
        <f t="shared" si="210"/>
        <v/>
      </c>
    </row>
    <row r="527" spans="25:34" x14ac:dyDescent="0.2">
      <c r="Y527" s="211" t="s">
        <v>334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3"/>
      <c r="AF527" s="240"/>
      <c r="AG527" s="240"/>
      <c r="AH527" s="217" t="str">
        <f t="shared" si="210"/>
        <v/>
      </c>
    </row>
    <row r="528" spans="25:34" x14ac:dyDescent="0.2">
      <c r="Y528" s="211" t="s">
        <v>335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3"/>
      <c r="AF528" s="240"/>
      <c r="AG528" s="240"/>
      <c r="AH528" s="217" t="str">
        <f t="shared" si="210"/>
        <v/>
      </c>
    </row>
    <row r="529" spans="25:34" x14ac:dyDescent="0.2">
      <c r="Y529" s="211" t="s">
        <v>336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3"/>
      <c r="AF529" s="240"/>
      <c r="AG529" s="240"/>
      <c r="AH529" s="217" t="str">
        <f t="shared" si="210"/>
        <v/>
      </c>
    </row>
    <row r="530" spans="25:34" x14ac:dyDescent="0.2">
      <c r="Y530" s="211" t="s">
        <v>337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3"/>
      <c r="AF530" s="240"/>
      <c r="AG530" s="240"/>
      <c r="AH530" s="217" t="str">
        <f t="shared" si="210"/>
        <v/>
      </c>
    </row>
    <row r="531" spans="25:34" x14ac:dyDescent="0.2">
      <c r="Y531" s="211" t="s">
        <v>338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3"/>
      <c r="AF531" s="240"/>
      <c r="AG531" s="240"/>
      <c r="AH531" s="217" t="str">
        <f t="shared" si="210"/>
        <v/>
      </c>
    </row>
    <row r="532" spans="25:34" x14ac:dyDescent="0.2">
      <c r="Y532" s="211" t="s">
        <v>339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3"/>
      <c r="AF532" s="240"/>
      <c r="AG532" s="240"/>
      <c r="AH532" s="217" t="str">
        <f t="shared" si="210"/>
        <v/>
      </c>
    </row>
    <row r="533" spans="25:34" x14ac:dyDescent="0.2">
      <c r="Y533" s="211" t="s">
        <v>340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3"/>
      <c r="AF533" s="240"/>
      <c r="AG533" s="240"/>
      <c r="AH533" s="217" t="str">
        <f t="shared" si="210"/>
        <v/>
      </c>
    </row>
    <row r="534" spans="25:34" x14ac:dyDescent="0.2">
      <c r="Y534" s="211" t="s">
        <v>341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3"/>
      <c r="AF534" s="240"/>
      <c r="AG534" s="240"/>
      <c r="AH534" s="217" t="str">
        <f t="shared" si="210"/>
        <v/>
      </c>
    </row>
    <row r="535" spans="25:34" x14ac:dyDescent="0.2">
      <c r="Y535" s="211" t="s">
        <v>342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3"/>
      <c r="AF535" s="240"/>
      <c r="AG535" s="240"/>
      <c r="AH535" s="217" t="str">
        <f t="shared" si="210"/>
        <v/>
      </c>
    </row>
    <row r="536" spans="25:34" x14ac:dyDescent="0.2">
      <c r="Y536" s="211" t="s">
        <v>343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3"/>
      <c r="AF536" s="240"/>
      <c r="AG536" s="240"/>
      <c r="AH536" s="217" t="str">
        <f t="shared" si="210"/>
        <v/>
      </c>
    </row>
    <row r="537" spans="25:34" x14ac:dyDescent="0.2">
      <c r="Y537" s="211" t="s">
        <v>344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3"/>
      <c r="AF537" s="240"/>
      <c r="AG537" s="240"/>
      <c r="AH537" s="217" t="str">
        <f t="shared" si="210"/>
        <v/>
      </c>
    </row>
    <row r="538" spans="25:34" x14ac:dyDescent="0.2">
      <c r="Y538" s="211" t="s">
        <v>345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3"/>
      <c r="AF538" s="240"/>
      <c r="AG538" s="240"/>
      <c r="AH538" s="217" t="str">
        <f t="shared" si="210"/>
        <v/>
      </c>
    </row>
    <row r="539" spans="25:34" x14ac:dyDescent="0.2">
      <c r="Y539" s="211" t="s">
        <v>346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3"/>
      <c r="AF539" s="240"/>
      <c r="AG539" s="240"/>
      <c r="AH539" s="217" t="str">
        <f t="shared" si="210"/>
        <v/>
      </c>
    </row>
    <row r="540" spans="25:34" x14ac:dyDescent="0.2">
      <c r="Y540" s="211" t="s">
        <v>347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3"/>
      <c r="AF540" s="240"/>
      <c r="AG540" s="240"/>
      <c r="AH540" s="217" t="str">
        <f t="shared" si="210"/>
        <v/>
      </c>
    </row>
    <row r="541" spans="25:34" x14ac:dyDescent="0.2">
      <c r="Y541" s="211" t="s">
        <v>348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3"/>
      <c r="AF541" s="240"/>
      <c r="AG541" s="240"/>
      <c r="AH541" s="217" t="str">
        <f t="shared" si="210"/>
        <v/>
      </c>
    </row>
    <row r="542" spans="25:34" x14ac:dyDescent="0.2">
      <c r="Y542" s="211" t="s">
        <v>349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3"/>
      <c r="AF542" s="240"/>
      <c r="AG542" s="240"/>
      <c r="AH542" s="217" t="str">
        <f t="shared" si="210"/>
        <v/>
      </c>
    </row>
    <row r="543" spans="25:34" x14ac:dyDescent="0.2">
      <c r="Y543" s="211" t="s">
        <v>350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3"/>
      <c r="AF543" s="240"/>
      <c r="AG543" s="240"/>
      <c r="AH543" s="217" t="str">
        <f t="shared" si="210"/>
        <v/>
      </c>
    </row>
    <row r="544" spans="25:34" x14ac:dyDescent="0.2">
      <c r="Y544" s="211" t="s">
        <v>351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3"/>
      <c r="AF544" s="240"/>
      <c r="AG544" s="240"/>
      <c r="AH544" s="217" t="str">
        <f t="shared" si="210"/>
        <v/>
      </c>
    </row>
    <row r="545" spans="25:34" x14ac:dyDescent="0.2">
      <c r="Y545" s="211" t="s">
        <v>352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3"/>
      <c r="AF545" s="240"/>
      <c r="AG545" s="240"/>
      <c r="AH545" s="217" t="str">
        <f t="shared" si="210"/>
        <v/>
      </c>
    </row>
    <row r="546" spans="25:34" x14ac:dyDescent="0.2">
      <c r="Y546" s="211" t="s">
        <v>353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3"/>
      <c r="AF546" s="240"/>
      <c r="AG546" s="240"/>
      <c r="AH546" s="217" t="str">
        <f t="shared" ref="AH546:AH609" si="216">Z546</f>
        <v/>
      </c>
    </row>
    <row r="547" spans="25:34" x14ac:dyDescent="0.2">
      <c r="Y547" s="211" t="s">
        <v>354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3"/>
      <c r="AF547" s="240"/>
      <c r="AG547" s="240"/>
      <c r="AH547" s="217" t="str">
        <f t="shared" si="216"/>
        <v/>
      </c>
    </row>
    <row r="548" spans="25:34" x14ac:dyDescent="0.2">
      <c r="Y548" s="211" t="s">
        <v>355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3"/>
      <c r="AF548" s="240"/>
      <c r="AG548" s="240"/>
      <c r="AH548" s="217" t="str">
        <f t="shared" si="216"/>
        <v/>
      </c>
    </row>
    <row r="549" spans="25:34" x14ac:dyDescent="0.2">
      <c r="Y549" s="211" t="s">
        <v>356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3"/>
      <c r="AF549" s="240"/>
      <c r="AG549" s="240"/>
      <c r="AH549" s="217" t="str">
        <f t="shared" si="216"/>
        <v/>
      </c>
    </row>
    <row r="550" spans="25:34" x14ac:dyDescent="0.2">
      <c r="Y550" s="211" t="s">
        <v>357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3"/>
      <c r="AF550" s="240"/>
      <c r="AG550" s="240"/>
      <c r="AH550" s="217" t="str">
        <f t="shared" si="216"/>
        <v/>
      </c>
    </row>
    <row r="551" spans="25:34" x14ac:dyDescent="0.2">
      <c r="Y551" s="211" t="s">
        <v>358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3"/>
      <c r="AF551" s="240"/>
      <c r="AG551" s="240"/>
      <c r="AH551" s="217" t="str">
        <f t="shared" si="216"/>
        <v/>
      </c>
    </row>
    <row r="552" spans="25:34" x14ac:dyDescent="0.2">
      <c r="Y552" s="211" t="s">
        <v>359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3"/>
      <c r="AF552" s="240"/>
      <c r="AG552" s="240"/>
      <c r="AH552" s="217" t="str">
        <f t="shared" si="216"/>
        <v/>
      </c>
    </row>
    <row r="553" spans="25:34" x14ac:dyDescent="0.2">
      <c r="Y553" s="211" t="s">
        <v>360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3"/>
      <c r="AF553" s="240"/>
      <c r="AG553" s="240"/>
      <c r="AH553" s="217" t="str">
        <f t="shared" si="216"/>
        <v/>
      </c>
    </row>
    <row r="554" spans="25:34" x14ac:dyDescent="0.2">
      <c r="Y554" s="211" t="s">
        <v>361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3"/>
      <c r="AF554" s="240"/>
      <c r="AG554" s="240"/>
      <c r="AH554" s="217" t="str">
        <f t="shared" si="216"/>
        <v/>
      </c>
    </row>
    <row r="555" spans="25:34" x14ac:dyDescent="0.2">
      <c r="Y555" s="211" t="s">
        <v>362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3"/>
      <c r="AF555" s="240"/>
      <c r="AG555" s="240"/>
      <c r="AH555" s="217" t="str">
        <f t="shared" si="216"/>
        <v/>
      </c>
    </row>
    <row r="556" spans="25:34" x14ac:dyDescent="0.2">
      <c r="Y556" s="211" t="s">
        <v>363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3"/>
      <c r="AF556" s="240"/>
      <c r="AG556" s="240"/>
      <c r="AH556" s="217" t="str">
        <f t="shared" si="216"/>
        <v/>
      </c>
    </row>
    <row r="557" spans="25:34" x14ac:dyDescent="0.2">
      <c r="Y557" s="211" t="s">
        <v>364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3"/>
      <c r="AF557" s="240"/>
      <c r="AG557" s="240"/>
      <c r="AH557" s="217" t="str">
        <f t="shared" si="216"/>
        <v/>
      </c>
    </row>
    <row r="558" spans="25:34" x14ac:dyDescent="0.2">
      <c r="Y558" s="211" t="s">
        <v>365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3"/>
      <c r="AF558" s="240"/>
      <c r="AG558" s="240"/>
      <c r="AH558" s="217" t="str">
        <f t="shared" si="216"/>
        <v/>
      </c>
    </row>
    <row r="559" spans="25:34" x14ac:dyDescent="0.2">
      <c r="Y559" s="211" t="s">
        <v>366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3"/>
      <c r="AF559" s="240"/>
      <c r="AG559" s="240"/>
      <c r="AH559" s="217" t="str">
        <f t="shared" si="216"/>
        <v/>
      </c>
    </row>
    <row r="560" spans="25:34" x14ac:dyDescent="0.2">
      <c r="Y560" s="211" t="s">
        <v>367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3"/>
      <c r="AF560" s="240"/>
      <c r="AG560" s="240"/>
      <c r="AH560" s="217" t="str">
        <f t="shared" si="216"/>
        <v/>
      </c>
    </row>
    <row r="561" spans="25:34" x14ac:dyDescent="0.2">
      <c r="Y561" s="211" t="s">
        <v>368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3"/>
      <c r="AF561" s="240"/>
      <c r="AG561" s="240"/>
      <c r="AH561" s="217" t="str">
        <f t="shared" si="216"/>
        <v/>
      </c>
    </row>
    <row r="562" spans="25:34" x14ac:dyDescent="0.2">
      <c r="Y562" s="211" t="s">
        <v>369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3"/>
      <c r="AF562" s="240"/>
      <c r="AG562" s="240"/>
      <c r="AH562" s="217" t="str">
        <f t="shared" si="216"/>
        <v/>
      </c>
    </row>
    <row r="563" spans="25:34" x14ac:dyDescent="0.2">
      <c r="Y563" s="211" t="s">
        <v>370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3"/>
      <c r="AF563" s="240"/>
      <c r="AG563" s="240"/>
      <c r="AH563" s="217" t="str">
        <f t="shared" si="216"/>
        <v/>
      </c>
    </row>
    <row r="564" spans="25:34" x14ac:dyDescent="0.2">
      <c r="Y564" s="211" t="s">
        <v>371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3"/>
      <c r="AF564" s="240"/>
      <c r="AG564" s="240"/>
      <c r="AH564" s="217" t="str">
        <f t="shared" si="216"/>
        <v/>
      </c>
    </row>
    <row r="565" spans="25:34" x14ac:dyDescent="0.2">
      <c r="Y565" s="211" t="s">
        <v>372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3"/>
      <c r="AF565" s="240"/>
      <c r="AG565" s="240"/>
      <c r="AH565" s="217" t="str">
        <f t="shared" si="216"/>
        <v/>
      </c>
    </row>
    <row r="566" spans="25:34" x14ac:dyDescent="0.2">
      <c r="Y566" s="211" t="s">
        <v>373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3"/>
      <c r="AF566" s="240"/>
      <c r="AG566" s="240"/>
      <c r="AH566" s="217" t="str">
        <f t="shared" si="216"/>
        <v/>
      </c>
    </row>
    <row r="567" spans="25:34" x14ac:dyDescent="0.2">
      <c r="Y567" s="211" t="s">
        <v>374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3"/>
      <c r="AF567" s="240"/>
      <c r="AG567" s="240"/>
      <c r="AH567" s="217" t="str">
        <f t="shared" si="216"/>
        <v/>
      </c>
    </row>
    <row r="568" spans="25:34" x14ac:dyDescent="0.2">
      <c r="Y568" s="211" t="s">
        <v>375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3"/>
      <c r="AF568" s="240"/>
      <c r="AG568" s="240"/>
      <c r="AH568" s="217" t="str">
        <f t="shared" si="216"/>
        <v/>
      </c>
    </row>
    <row r="569" spans="25:34" x14ac:dyDescent="0.2">
      <c r="Y569" s="211" t="s">
        <v>376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3"/>
      <c r="AF569" s="240"/>
      <c r="AG569" s="240"/>
      <c r="AH569" s="217" t="str">
        <f t="shared" si="216"/>
        <v/>
      </c>
    </row>
    <row r="570" spans="25:34" x14ac:dyDescent="0.2">
      <c r="Y570" s="211" t="s">
        <v>377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3"/>
      <c r="AF570" s="240"/>
      <c r="AG570" s="240"/>
      <c r="AH570" s="217" t="str">
        <f t="shared" si="216"/>
        <v/>
      </c>
    </row>
    <row r="571" spans="25:34" x14ac:dyDescent="0.2">
      <c r="Y571" s="211" t="s">
        <v>378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3"/>
      <c r="AF571" s="240"/>
      <c r="AG571" s="240"/>
      <c r="AH571" s="217" t="str">
        <f t="shared" si="216"/>
        <v/>
      </c>
    </row>
    <row r="572" spans="25:34" x14ac:dyDescent="0.2">
      <c r="Y572" s="211" t="s">
        <v>379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3"/>
      <c r="AF572" s="240"/>
      <c r="AG572" s="240"/>
      <c r="AH572" s="217" t="str">
        <f t="shared" si="216"/>
        <v/>
      </c>
    </row>
    <row r="573" spans="25:34" x14ac:dyDescent="0.2">
      <c r="Y573" s="211" t="s">
        <v>380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3"/>
      <c r="AF573" s="240"/>
      <c r="AG573" s="240"/>
      <c r="AH573" s="217" t="str">
        <f t="shared" si="216"/>
        <v/>
      </c>
    </row>
    <row r="574" spans="25:34" x14ac:dyDescent="0.2">
      <c r="Y574" s="211" t="s">
        <v>381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3"/>
      <c r="AF574" s="240"/>
      <c r="AG574" s="240"/>
      <c r="AH574" s="217" t="str">
        <f t="shared" si="216"/>
        <v/>
      </c>
    </row>
    <row r="575" spans="25:34" x14ac:dyDescent="0.2">
      <c r="Y575" s="211" t="s">
        <v>382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3"/>
      <c r="AF575" s="240"/>
      <c r="AG575" s="240"/>
      <c r="AH575" s="217" t="str">
        <f t="shared" si="216"/>
        <v/>
      </c>
    </row>
    <row r="576" spans="25:34" x14ac:dyDescent="0.2">
      <c r="Y576" s="211" t="s">
        <v>383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3"/>
      <c r="AF576" s="240"/>
      <c r="AG576" s="240"/>
      <c r="AH576" s="217" t="str">
        <f t="shared" si="216"/>
        <v/>
      </c>
    </row>
    <row r="577" spans="25:34" x14ac:dyDescent="0.2">
      <c r="Y577" s="211" t="s">
        <v>384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3"/>
      <c r="AF577" s="240"/>
      <c r="AG577" s="240"/>
      <c r="AH577" s="217" t="str">
        <f t="shared" si="216"/>
        <v/>
      </c>
    </row>
    <row r="578" spans="25:34" x14ac:dyDescent="0.2">
      <c r="Y578" s="211" t="s">
        <v>385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3"/>
      <c r="AF578" s="240"/>
      <c r="AG578" s="240"/>
      <c r="AH578" s="217" t="str">
        <f t="shared" si="216"/>
        <v/>
      </c>
    </row>
    <row r="579" spans="25:34" x14ac:dyDescent="0.2">
      <c r="Y579" s="211" t="s">
        <v>386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3"/>
      <c r="AF579" s="240"/>
      <c r="AG579" s="240"/>
      <c r="AH579" s="217" t="str">
        <f t="shared" si="216"/>
        <v/>
      </c>
    </row>
    <row r="580" spans="25:34" x14ac:dyDescent="0.2">
      <c r="Y580" s="211" t="s">
        <v>387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3"/>
      <c r="AF580" s="240"/>
      <c r="AG580" s="240"/>
      <c r="AH580" s="217" t="str">
        <f t="shared" si="216"/>
        <v/>
      </c>
    </row>
    <row r="581" spans="25:34" x14ac:dyDescent="0.2">
      <c r="Y581" s="211" t="s">
        <v>388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3"/>
      <c r="AF581" s="240"/>
      <c r="AG581" s="240"/>
      <c r="AH581" s="217" t="str">
        <f t="shared" si="216"/>
        <v/>
      </c>
    </row>
    <row r="582" spans="25:34" x14ac:dyDescent="0.2">
      <c r="Y582" s="211" t="s">
        <v>389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3"/>
      <c r="AF582" s="240"/>
      <c r="AG582" s="240"/>
      <c r="AH582" s="217" t="str">
        <f t="shared" si="216"/>
        <v/>
      </c>
    </row>
    <row r="583" spans="25:34" x14ac:dyDescent="0.2">
      <c r="Y583" s="211" t="s">
        <v>390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3"/>
      <c r="AF583" s="240"/>
      <c r="AG583" s="240"/>
      <c r="AH583" s="217" t="str">
        <f t="shared" si="216"/>
        <v/>
      </c>
    </row>
    <row r="584" spans="25:34" x14ac:dyDescent="0.2">
      <c r="Y584" s="211" t="s">
        <v>391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3"/>
      <c r="AF584" s="240"/>
      <c r="AG584" s="240"/>
      <c r="AH584" s="217" t="str">
        <f t="shared" si="216"/>
        <v/>
      </c>
    </row>
    <row r="585" spans="25:34" x14ac:dyDescent="0.2">
      <c r="Y585" s="211" t="s">
        <v>392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3"/>
      <c r="AF585" s="240"/>
      <c r="AG585" s="240"/>
      <c r="AH585" s="217" t="str">
        <f t="shared" si="216"/>
        <v/>
      </c>
    </row>
    <row r="586" spans="25:34" x14ac:dyDescent="0.2">
      <c r="Y586" s="211" t="s">
        <v>393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3"/>
      <c r="AF586" s="240"/>
      <c r="AG586" s="240"/>
      <c r="AH586" s="217" t="str">
        <f t="shared" si="216"/>
        <v/>
      </c>
    </row>
    <row r="587" spans="25:34" x14ac:dyDescent="0.2">
      <c r="Y587" s="211" t="s">
        <v>394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3"/>
      <c r="AF587" s="240"/>
      <c r="AG587" s="240"/>
      <c r="AH587" s="217" t="str">
        <f t="shared" si="216"/>
        <v/>
      </c>
    </row>
    <row r="588" spans="25:34" x14ac:dyDescent="0.2">
      <c r="Y588" s="211" t="s">
        <v>395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3"/>
      <c r="AF588" s="240"/>
      <c r="AG588" s="240"/>
      <c r="AH588" s="217" t="str">
        <f t="shared" si="216"/>
        <v/>
      </c>
    </row>
    <row r="589" spans="25:34" x14ac:dyDescent="0.2">
      <c r="Y589" s="211" t="s">
        <v>396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3"/>
      <c r="AF589" s="240"/>
      <c r="AG589" s="240"/>
      <c r="AH589" s="217" t="str">
        <f t="shared" si="216"/>
        <v/>
      </c>
    </row>
    <row r="590" spans="25:34" x14ac:dyDescent="0.2">
      <c r="Y590" s="211" t="s">
        <v>397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3"/>
      <c r="AF590" s="240"/>
      <c r="AG590" s="240"/>
      <c r="AH590" s="217" t="str">
        <f t="shared" si="216"/>
        <v/>
      </c>
    </row>
    <row r="591" spans="25:34" x14ac:dyDescent="0.2">
      <c r="Y591" s="211" t="s">
        <v>398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3"/>
      <c r="AF591" s="240"/>
      <c r="AG591" s="240"/>
      <c r="AH591" s="217" t="str">
        <f t="shared" si="216"/>
        <v/>
      </c>
    </row>
    <row r="592" spans="25:34" x14ac:dyDescent="0.2">
      <c r="Y592" s="211" t="s">
        <v>399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3"/>
      <c r="AF592" s="240"/>
      <c r="AG592" s="240"/>
      <c r="AH592" s="217" t="str">
        <f t="shared" si="216"/>
        <v/>
      </c>
    </row>
    <row r="593" spans="25:34" x14ac:dyDescent="0.2">
      <c r="Y593" s="211" t="s">
        <v>400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3"/>
      <c r="AF593" s="240"/>
      <c r="AG593" s="240"/>
      <c r="AH593" s="217" t="str">
        <f t="shared" si="216"/>
        <v/>
      </c>
    </row>
    <row r="594" spans="25:34" x14ac:dyDescent="0.2">
      <c r="Y594" s="211" t="s">
        <v>401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3"/>
      <c r="AF594" s="240"/>
      <c r="AG594" s="240"/>
      <c r="AH594" s="217" t="str">
        <f t="shared" si="216"/>
        <v/>
      </c>
    </row>
    <row r="595" spans="25:34" x14ac:dyDescent="0.2">
      <c r="Y595" s="211" t="s">
        <v>402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3"/>
      <c r="AF595" s="240"/>
      <c r="AG595" s="240"/>
      <c r="AH595" s="217" t="str">
        <f t="shared" si="216"/>
        <v/>
      </c>
    </row>
    <row r="596" spans="25:34" x14ac:dyDescent="0.2">
      <c r="Y596" s="211" t="s">
        <v>403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3"/>
      <c r="AF596" s="240"/>
      <c r="AG596" s="240"/>
      <c r="AH596" s="217" t="str">
        <f t="shared" si="216"/>
        <v/>
      </c>
    </row>
    <row r="597" spans="25:34" x14ac:dyDescent="0.2">
      <c r="Y597" s="211" t="s">
        <v>404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3"/>
      <c r="AF597" s="240"/>
      <c r="AG597" s="240"/>
      <c r="AH597" s="217" t="str">
        <f t="shared" si="216"/>
        <v/>
      </c>
    </row>
    <row r="598" spans="25:34" x14ac:dyDescent="0.2">
      <c r="Y598" s="211" t="s">
        <v>405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3"/>
      <c r="AF598" s="240"/>
      <c r="AG598" s="240"/>
      <c r="AH598" s="217" t="str">
        <f t="shared" si="216"/>
        <v/>
      </c>
    </row>
    <row r="599" spans="25:34" x14ac:dyDescent="0.2">
      <c r="Y599" s="211" t="s">
        <v>406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3"/>
      <c r="AF599" s="240"/>
      <c r="AG599" s="240"/>
      <c r="AH599" s="217" t="str">
        <f t="shared" si="216"/>
        <v/>
      </c>
    </row>
    <row r="600" spans="25:34" x14ac:dyDescent="0.2">
      <c r="Y600" s="211" t="s">
        <v>407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3"/>
      <c r="AF600" s="240"/>
      <c r="AG600" s="240"/>
      <c r="AH600" s="217" t="str">
        <f t="shared" si="216"/>
        <v/>
      </c>
    </row>
    <row r="601" spans="25:34" x14ac:dyDescent="0.2">
      <c r="Y601" s="211" t="s">
        <v>408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3"/>
      <c r="AF601" s="240"/>
      <c r="AG601" s="240"/>
      <c r="AH601" s="217" t="str">
        <f t="shared" si="216"/>
        <v/>
      </c>
    </row>
    <row r="602" spans="25:34" x14ac:dyDescent="0.2">
      <c r="Y602" s="211" t="s">
        <v>409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3"/>
      <c r="AF602" s="240"/>
      <c r="AG602" s="240"/>
      <c r="AH602" s="217" t="str">
        <f t="shared" si="216"/>
        <v/>
      </c>
    </row>
    <row r="603" spans="25:34" x14ac:dyDescent="0.2">
      <c r="Y603" s="211" t="s">
        <v>410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3"/>
      <c r="AF603" s="240"/>
      <c r="AG603" s="240"/>
      <c r="AH603" s="217" t="str">
        <f t="shared" si="216"/>
        <v/>
      </c>
    </row>
    <row r="604" spans="25:34" x14ac:dyDescent="0.2">
      <c r="Y604" s="211" t="s">
        <v>411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3"/>
      <c r="AF604" s="240"/>
      <c r="AG604" s="240"/>
      <c r="AH604" s="217" t="str">
        <f t="shared" si="216"/>
        <v/>
      </c>
    </row>
    <row r="605" spans="25:34" x14ac:dyDescent="0.2">
      <c r="Y605" s="211" t="s">
        <v>412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3"/>
      <c r="AF605" s="240"/>
      <c r="AG605" s="240"/>
      <c r="AH605" s="217" t="str">
        <f t="shared" si="216"/>
        <v/>
      </c>
    </row>
    <row r="606" spans="25:34" x14ac:dyDescent="0.2">
      <c r="Y606" s="211" t="s">
        <v>413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3"/>
      <c r="AF606" s="240"/>
      <c r="AG606" s="240"/>
      <c r="AH606" s="217" t="str">
        <f t="shared" si="216"/>
        <v/>
      </c>
    </row>
    <row r="607" spans="25:34" x14ac:dyDescent="0.2">
      <c r="Y607" s="211" t="s">
        <v>414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3"/>
      <c r="AF607" s="240"/>
      <c r="AG607" s="240"/>
      <c r="AH607" s="217" t="str">
        <f t="shared" si="216"/>
        <v/>
      </c>
    </row>
    <row r="608" spans="25:34" x14ac:dyDescent="0.2">
      <c r="Y608" s="211" t="s">
        <v>415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3"/>
      <c r="AF608" s="240"/>
      <c r="AG608" s="240"/>
      <c r="AH608" s="217" t="str">
        <f t="shared" si="216"/>
        <v/>
      </c>
    </row>
    <row r="609" spans="25:34" x14ac:dyDescent="0.2">
      <c r="Y609" s="211" t="s">
        <v>416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3"/>
      <c r="AF609" s="240"/>
      <c r="AG609" s="240"/>
      <c r="AH609" s="217" t="str">
        <f t="shared" si="216"/>
        <v/>
      </c>
    </row>
    <row r="610" spans="25:34" x14ac:dyDescent="0.2">
      <c r="Y610" s="211" t="s">
        <v>417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3"/>
      <c r="AF610" s="240"/>
      <c r="AG610" s="240"/>
      <c r="AH610" s="217" t="str">
        <f t="shared" ref="AH610:AH639" si="222">Z610</f>
        <v/>
      </c>
    </row>
    <row r="611" spans="25:34" x14ac:dyDescent="0.2">
      <c r="Y611" s="211" t="s">
        <v>418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3"/>
      <c r="AF611" s="240"/>
      <c r="AG611" s="240"/>
      <c r="AH611" s="217" t="str">
        <f t="shared" si="222"/>
        <v/>
      </c>
    </row>
    <row r="612" spans="25:34" x14ac:dyDescent="0.2">
      <c r="Y612" s="211" t="s">
        <v>419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3"/>
      <c r="AF612" s="240"/>
      <c r="AG612" s="240"/>
      <c r="AH612" s="217" t="str">
        <f t="shared" si="222"/>
        <v/>
      </c>
    </row>
    <row r="613" spans="25:34" x14ac:dyDescent="0.2">
      <c r="Y613" s="211" t="s">
        <v>420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3"/>
      <c r="AF613" s="240"/>
      <c r="AG613" s="240"/>
      <c r="AH613" s="217" t="str">
        <f t="shared" si="222"/>
        <v/>
      </c>
    </row>
    <row r="614" spans="25:34" x14ac:dyDescent="0.2">
      <c r="Y614" s="211" t="s">
        <v>421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3"/>
      <c r="AF614" s="240"/>
      <c r="AG614" s="240"/>
      <c r="AH614" s="217" t="str">
        <f t="shared" si="222"/>
        <v/>
      </c>
    </row>
    <row r="615" spans="25:34" x14ac:dyDescent="0.2">
      <c r="Y615" s="211" t="s">
        <v>422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3"/>
      <c r="AF615" s="240"/>
      <c r="AG615" s="240"/>
      <c r="AH615" s="217" t="str">
        <f t="shared" si="222"/>
        <v/>
      </c>
    </row>
    <row r="616" spans="25:34" x14ac:dyDescent="0.2">
      <c r="Y616" s="211" t="s">
        <v>423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3"/>
      <c r="AF616" s="240"/>
      <c r="AG616" s="240"/>
      <c r="AH616" s="217" t="str">
        <f t="shared" si="222"/>
        <v/>
      </c>
    </row>
    <row r="617" spans="25:34" x14ac:dyDescent="0.2">
      <c r="Y617" s="211" t="s">
        <v>424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3"/>
      <c r="AF617" s="240"/>
      <c r="AG617" s="240"/>
      <c r="AH617" s="217" t="str">
        <f t="shared" si="222"/>
        <v/>
      </c>
    </row>
    <row r="618" spans="25:34" x14ac:dyDescent="0.2">
      <c r="Y618" s="211" t="s">
        <v>425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3"/>
      <c r="AF618" s="240"/>
      <c r="AG618" s="240"/>
      <c r="AH618" s="217" t="str">
        <f t="shared" si="222"/>
        <v/>
      </c>
    </row>
    <row r="619" spans="25:34" x14ac:dyDescent="0.2">
      <c r="Y619" s="211" t="s">
        <v>426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3"/>
      <c r="AF619" s="240"/>
      <c r="AG619" s="240"/>
      <c r="AH619" s="217" t="str">
        <f t="shared" si="222"/>
        <v/>
      </c>
    </row>
    <row r="620" spans="25:34" x14ac:dyDescent="0.2">
      <c r="Y620" s="211" t="s">
        <v>427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3"/>
      <c r="AF620" s="240"/>
      <c r="AG620" s="240"/>
      <c r="AH620" s="217" t="str">
        <f t="shared" si="222"/>
        <v/>
      </c>
    </row>
    <row r="621" spans="25:34" x14ac:dyDescent="0.2">
      <c r="Y621" s="211" t="s">
        <v>428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3"/>
      <c r="AF621" s="240"/>
      <c r="AG621" s="240"/>
      <c r="AH621" s="217" t="str">
        <f t="shared" si="222"/>
        <v/>
      </c>
    </row>
    <row r="622" spans="25:34" x14ac:dyDescent="0.2">
      <c r="Y622" s="211" t="s">
        <v>429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3"/>
      <c r="AF622" s="240"/>
      <c r="AG622" s="240"/>
      <c r="AH622" s="217" t="str">
        <f t="shared" si="222"/>
        <v/>
      </c>
    </row>
    <row r="623" spans="25:34" x14ac:dyDescent="0.2">
      <c r="Y623" s="211" t="s">
        <v>430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3"/>
      <c r="AF623" s="240"/>
      <c r="AG623" s="240"/>
      <c r="AH623" s="217" t="str">
        <f t="shared" si="222"/>
        <v/>
      </c>
    </row>
    <row r="624" spans="25:34" x14ac:dyDescent="0.2">
      <c r="Y624" s="211" t="s">
        <v>431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3"/>
      <c r="AF624" s="240"/>
      <c r="AG624" s="240"/>
      <c r="AH624" s="217" t="str">
        <f t="shared" si="222"/>
        <v/>
      </c>
    </row>
    <row r="625" spans="25:34" x14ac:dyDescent="0.2">
      <c r="Y625" s="211" t="s">
        <v>432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3"/>
      <c r="AF625" s="240"/>
      <c r="AG625" s="240"/>
      <c r="AH625" s="217" t="str">
        <f t="shared" si="222"/>
        <v/>
      </c>
    </row>
    <row r="626" spans="25:34" x14ac:dyDescent="0.2">
      <c r="Y626" s="211" t="s">
        <v>433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3"/>
      <c r="AF626" s="240"/>
      <c r="AG626" s="240"/>
      <c r="AH626" s="217" t="str">
        <f t="shared" si="222"/>
        <v/>
      </c>
    </row>
    <row r="627" spans="25:34" x14ac:dyDescent="0.2">
      <c r="Y627" s="211" t="s">
        <v>434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3"/>
      <c r="AF627" s="240"/>
      <c r="AG627" s="240"/>
      <c r="AH627" s="217" t="str">
        <f t="shared" si="222"/>
        <v/>
      </c>
    </row>
    <row r="628" spans="25:34" x14ac:dyDescent="0.2">
      <c r="Y628" s="211" t="s">
        <v>435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3"/>
      <c r="AF628" s="240"/>
      <c r="AG628" s="240"/>
      <c r="AH628" s="217" t="str">
        <f t="shared" si="222"/>
        <v/>
      </c>
    </row>
    <row r="629" spans="25:34" x14ac:dyDescent="0.2">
      <c r="Y629" s="211" t="s">
        <v>436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3"/>
      <c r="AF629" s="240"/>
      <c r="AG629" s="240"/>
      <c r="AH629" s="217" t="str">
        <f t="shared" si="222"/>
        <v/>
      </c>
    </row>
    <row r="630" spans="25:34" x14ac:dyDescent="0.2">
      <c r="Y630" s="211" t="s">
        <v>437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3"/>
      <c r="AF630" s="240"/>
      <c r="AG630" s="240"/>
      <c r="AH630" s="217" t="str">
        <f t="shared" si="222"/>
        <v/>
      </c>
    </row>
    <row r="631" spans="25:34" x14ac:dyDescent="0.2">
      <c r="Y631" s="211" t="s">
        <v>438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3"/>
      <c r="AF631" s="240"/>
      <c r="AG631" s="240"/>
      <c r="AH631" s="217" t="str">
        <f t="shared" si="222"/>
        <v/>
      </c>
    </row>
    <row r="632" spans="25:34" x14ac:dyDescent="0.2">
      <c r="Y632" s="211" t="s">
        <v>439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3"/>
      <c r="AF632" s="240"/>
      <c r="AG632" s="240"/>
      <c r="AH632" s="217" t="str">
        <f t="shared" si="222"/>
        <v/>
      </c>
    </row>
    <row r="633" spans="25:34" x14ac:dyDescent="0.2">
      <c r="Y633" s="211" t="s">
        <v>440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3"/>
      <c r="AF633" s="240"/>
      <c r="AG633" s="240"/>
      <c r="AH633" s="217" t="str">
        <f t="shared" si="222"/>
        <v/>
      </c>
    </row>
    <row r="634" spans="25:34" x14ac:dyDescent="0.2">
      <c r="Y634" s="211" t="s">
        <v>441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3"/>
      <c r="AF634" s="240"/>
      <c r="AG634" s="240"/>
      <c r="AH634" s="217" t="str">
        <f t="shared" si="222"/>
        <v/>
      </c>
    </row>
    <row r="635" spans="25:34" x14ac:dyDescent="0.2">
      <c r="Y635" s="211" t="s">
        <v>442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3"/>
      <c r="AF635" s="240"/>
      <c r="AG635" s="240"/>
      <c r="AH635" s="217" t="str">
        <f t="shared" si="222"/>
        <v/>
      </c>
    </row>
    <row r="636" spans="25:34" x14ac:dyDescent="0.2">
      <c r="Y636" s="211" t="s">
        <v>443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3"/>
      <c r="AF636" s="240"/>
      <c r="AG636" s="240"/>
      <c r="AH636" s="217" t="str">
        <f t="shared" si="222"/>
        <v/>
      </c>
    </row>
    <row r="637" spans="25:34" x14ac:dyDescent="0.2">
      <c r="Y637" s="211" t="s">
        <v>444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3"/>
      <c r="AF637" s="240"/>
      <c r="AG637" s="240"/>
      <c r="AH637" s="217" t="str">
        <f t="shared" si="222"/>
        <v/>
      </c>
    </row>
    <row r="638" spans="25:34" x14ac:dyDescent="0.2">
      <c r="Y638" s="211" t="s">
        <v>445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3"/>
      <c r="AF638" s="240"/>
      <c r="AG638" s="240"/>
      <c r="AH638" s="217" t="str">
        <f t="shared" si="222"/>
        <v/>
      </c>
    </row>
    <row r="639" spans="25:34" ht="12.75" thickBot="1" x14ac:dyDescent="0.25">
      <c r="Y639" s="244" t="s">
        <v>446</v>
      </c>
      <c r="Z639" s="322" t="str">
        <f t="shared" si="217"/>
        <v/>
      </c>
      <c r="AA639" s="246">
        <f t="shared" si="218"/>
        <v>0</v>
      </c>
      <c r="AB639" s="246" t="str">
        <f t="shared" si="219"/>
        <v/>
      </c>
      <c r="AC639" s="323" t="str">
        <f t="shared" si="220"/>
        <v/>
      </c>
      <c r="AD639" s="249" t="str">
        <f t="shared" si="221"/>
        <v/>
      </c>
      <c r="AE639" s="324"/>
      <c r="AF639" s="325"/>
      <c r="AG639" s="325"/>
      <c r="AH639" s="251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0" priority="1">
      <formula>OR(AND($B402=$B401,$C401&lt;&gt;""),AND($B402=$B403,$C403&lt;&gt;""))</formula>
    </cfRule>
  </conditionalFormatting>
  <conditionalFormatting sqref="B434:T434">
    <cfRule type="expression" dxfId="39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159A-F9A2-4594-AA7C-51D8D43AA83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42" t="s">
        <v>177</v>
      </c>
      <c r="D2" s="342"/>
      <c r="E2" s="342"/>
      <c r="F2" s="342"/>
      <c r="G2" s="342"/>
      <c r="H2" s="342"/>
      <c r="I2" s="342"/>
    </row>
    <row r="4" spans="2:20" ht="13.5" thickBot="1" x14ac:dyDescent="0.25"/>
    <row r="5" spans="2:20" ht="13.5" thickBot="1" x14ac:dyDescent="0.25">
      <c r="B5" s="60" t="str">
        <f t="array" ref="B5:T39">Calc1!$B$400:$T$434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Pkt</v>
      </c>
      <c r="E6" s="67" t="str">
        <v>Diff.</v>
      </c>
      <c r="F6" s="101" t="str">
        <v>erz. Tore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Pkt</v>
      </c>
      <c r="E15" s="67" t="str">
        <v>Diff.</v>
      </c>
      <c r="F15" s="101" t="str">
        <v>erz. Tore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Pkt</v>
      </c>
      <c r="E24" s="67" t="str">
        <v>Diff.</v>
      </c>
      <c r="F24" s="101" t="str">
        <v>erz. Tore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Pkt</v>
      </c>
      <c r="E33" s="67" t="str">
        <v>Diff.</v>
      </c>
      <c r="F33" s="101" t="str">
        <v>erz. Tore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89" priority="13">
      <formula>OR(AND($B7=$B6,$C6&lt;&gt;""),AND($B7=$B8,$C8&lt;&gt;""))</formula>
    </cfRule>
  </conditionalFormatting>
  <conditionalFormatting sqref="C7:C12">
    <cfRule type="expression" dxfId="88" priority="12">
      <formula>OR(AND($B7=$B6,$C6&lt;&gt;""),AND($B7=$B8,$C8&lt;&gt;""))</formula>
    </cfRule>
  </conditionalFormatting>
  <conditionalFormatting sqref="C16:C21">
    <cfRule type="expression" dxfId="87" priority="11">
      <formula>OR(AND($B16=$B15,$C15&lt;&gt;""),AND($B16=$B17,$C17&lt;&gt;""))</formula>
    </cfRule>
  </conditionalFormatting>
  <conditionalFormatting sqref="C25:C30">
    <cfRule type="expression" dxfId="86" priority="10">
      <formula>OR(AND($B25=$B24,$C24&lt;&gt;""),AND($B25=$B26,$C26&lt;&gt;""))</formula>
    </cfRule>
  </conditionalFormatting>
  <conditionalFormatting sqref="C34:C39">
    <cfRule type="expression" dxfId="85" priority="9">
      <formula>OR(AND($B34=$B33,$C33&lt;&gt;""),AND($B34=$B35,$C35&lt;&gt;""))</formula>
    </cfRule>
  </conditionalFormatting>
  <conditionalFormatting sqref="T7:T12">
    <cfRule type="expression" dxfId="84" priority="8">
      <formula>OR(AND($B7=$B6,$C6&lt;&gt;""),AND($B7=$B8,$C8&lt;&gt;""))</formula>
    </cfRule>
  </conditionalFormatting>
  <conditionalFormatting sqref="N7:S12">
    <cfRule type="expression" dxfId="83" priority="7">
      <formula>OR(AND($B7=$B6,$C6&lt;&gt;""),AND($B7=$B8,$C8&lt;&gt;""))</formula>
    </cfRule>
  </conditionalFormatting>
  <conditionalFormatting sqref="T16:T21">
    <cfRule type="expression" dxfId="82" priority="6">
      <formula>OR(AND($B16=$B15,$C15&lt;&gt;""),AND($B16=$B17,$C17&lt;&gt;""))</formula>
    </cfRule>
  </conditionalFormatting>
  <conditionalFormatting sqref="N16:S21">
    <cfRule type="expression" dxfId="81" priority="5">
      <formula>OR(AND($B16=$B15,$C15&lt;&gt;""),AND($B16=$B17,$C17&lt;&gt;""))</formula>
    </cfRule>
  </conditionalFormatting>
  <conditionalFormatting sqref="T25:T30">
    <cfRule type="expression" dxfId="80" priority="4">
      <formula>OR(AND($B25=$B24,$C24&lt;&gt;""),AND($B25=$B26,$C26&lt;&gt;""))</formula>
    </cfRule>
  </conditionalFormatting>
  <conditionalFormatting sqref="N25:S30">
    <cfRule type="expression" dxfId="79" priority="3">
      <formula>OR(AND($B25=$B24,$C24&lt;&gt;""),AND($B25=$B26,$C26&lt;&gt;""))</formula>
    </cfRule>
  </conditionalFormatting>
  <conditionalFormatting sqref="T34:T39">
    <cfRule type="expression" dxfId="78" priority="2">
      <formula>OR(AND($B34=$B33,$C33&lt;&gt;""),AND($B34=$B35,$C35&lt;&gt;""))</formula>
    </cfRule>
  </conditionalFormatting>
  <conditionalFormatting sqref="N34:S39">
    <cfRule type="expression" dxfId="77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033B-A8BA-48B3-8B0B-3AEA418DCA6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42" t="s">
        <v>178</v>
      </c>
      <c r="D2" s="342"/>
      <c r="E2" s="342"/>
      <c r="F2" s="342"/>
      <c r="G2" s="342"/>
      <c r="H2" s="342"/>
      <c r="I2" s="342"/>
    </row>
    <row r="4" spans="2:20" ht="13.5" thickBot="1" x14ac:dyDescent="0.25"/>
    <row r="5" spans="2:20" ht="13.5" thickBot="1" x14ac:dyDescent="0.25">
      <c r="B5" s="60" t="str">
        <f t="array" ref="B5:T39">Calc2!$B$400:$T$434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Pkt</v>
      </c>
      <c r="E6" s="67" t="str">
        <v>Diff.</v>
      </c>
      <c r="F6" s="101" t="str">
        <v>erz. Tore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Pkt</v>
      </c>
      <c r="E15" s="67" t="str">
        <v>Diff.</v>
      </c>
      <c r="F15" s="101" t="str">
        <v>erz. Tore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Pkt</v>
      </c>
      <c r="E24" s="67" t="str">
        <v>Diff.</v>
      </c>
      <c r="F24" s="101" t="str">
        <v>erz. Tore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Pkt</v>
      </c>
      <c r="E33" s="67" t="str">
        <v>Diff.</v>
      </c>
      <c r="F33" s="101" t="str">
        <v>erz. Tore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76" priority="13">
      <formula>OR(AND($B7=$B6,$C6&lt;&gt;""),AND($B7=$B8,$C8&lt;&gt;""))</formula>
    </cfRule>
  </conditionalFormatting>
  <conditionalFormatting sqref="C7:C12">
    <cfRule type="expression" dxfId="75" priority="12">
      <formula>OR(AND($B7=$B6,$C6&lt;&gt;""),AND($B7=$B8,$C8&lt;&gt;""))</formula>
    </cfRule>
  </conditionalFormatting>
  <conditionalFormatting sqref="C16:C21">
    <cfRule type="expression" dxfId="74" priority="11">
      <formula>OR(AND($B16=$B15,$C15&lt;&gt;""),AND($B16=$B17,$C17&lt;&gt;""))</formula>
    </cfRule>
  </conditionalFormatting>
  <conditionalFormatting sqref="C25:C30">
    <cfRule type="expression" dxfId="73" priority="10">
      <formula>OR(AND($B25=$B24,$C24&lt;&gt;""),AND($B25=$B26,$C26&lt;&gt;""))</formula>
    </cfRule>
  </conditionalFormatting>
  <conditionalFormatting sqref="C34:C39">
    <cfRule type="expression" dxfId="72" priority="9">
      <formula>OR(AND($B34=$B33,$C33&lt;&gt;""),AND($B34=$B35,$C35&lt;&gt;""))</formula>
    </cfRule>
  </conditionalFormatting>
  <conditionalFormatting sqref="T7:T12">
    <cfRule type="expression" dxfId="71" priority="8">
      <formula>OR(AND($B7=$B6,$C6&lt;&gt;""),AND($B7=$B8,$C8&lt;&gt;""))</formula>
    </cfRule>
  </conditionalFormatting>
  <conditionalFormatting sqref="N7:S12">
    <cfRule type="expression" dxfId="70" priority="7">
      <formula>OR(AND($B7=$B6,$C6&lt;&gt;""),AND($B7=$B8,$C8&lt;&gt;""))</formula>
    </cfRule>
  </conditionalFormatting>
  <conditionalFormatting sqref="T16:T21">
    <cfRule type="expression" dxfId="69" priority="6">
      <formula>OR(AND($B16=$B15,$C15&lt;&gt;""),AND($B16=$B17,$C17&lt;&gt;""))</formula>
    </cfRule>
  </conditionalFormatting>
  <conditionalFormatting sqref="N16:S21">
    <cfRule type="expression" dxfId="68" priority="5">
      <formula>OR(AND($B16=$B15,$C15&lt;&gt;""),AND($B16=$B17,$C17&lt;&gt;""))</formula>
    </cfRule>
  </conditionalFormatting>
  <conditionalFormatting sqref="T25:T30">
    <cfRule type="expression" dxfId="67" priority="4">
      <formula>OR(AND($B25=$B24,$C24&lt;&gt;""),AND($B25=$B26,$C26&lt;&gt;""))</formula>
    </cfRule>
  </conditionalFormatting>
  <conditionalFormatting sqref="N25:S30">
    <cfRule type="expression" dxfId="66" priority="3">
      <formula>OR(AND($B25=$B24,$C24&lt;&gt;""),AND($B25=$B26,$C26&lt;&gt;""))</formula>
    </cfRule>
  </conditionalFormatting>
  <conditionalFormatting sqref="T34:T39">
    <cfRule type="expression" dxfId="65" priority="2">
      <formula>OR(AND($B34=$B33,$C33&lt;&gt;""),AND($B34=$B35,$C35&lt;&gt;""))</formula>
    </cfRule>
  </conditionalFormatting>
  <conditionalFormatting sqref="N34:S39">
    <cfRule type="expression" dxfId="64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927E-15B7-4956-B85E-03218D7BCAC2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42" t="s">
        <v>179</v>
      </c>
      <c r="D2" s="342"/>
      <c r="E2" s="342"/>
      <c r="F2" s="342"/>
      <c r="G2" s="342"/>
      <c r="H2" s="342"/>
      <c r="I2" s="342"/>
    </row>
    <row r="4" spans="2:20" ht="13.5" thickBot="1" x14ac:dyDescent="0.25"/>
    <row r="5" spans="2:20" ht="13.5" thickBot="1" x14ac:dyDescent="0.25">
      <c r="B5" s="60" t="str">
        <f t="array" ref="B5:T39">Calc3!$B$400:$T$434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Pkt</v>
      </c>
      <c r="E6" s="67" t="str">
        <v>Diff.</v>
      </c>
      <c r="F6" s="101" t="str">
        <v>erz. Tore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Pkt</v>
      </c>
      <c r="E15" s="67" t="str">
        <v>Diff.</v>
      </c>
      <c r="F15" s="101" t="str">
        <v>erz. Tore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Pkt</v>
      </c>
      <c r="E24" s="67" t="str">
        <v>Diff.</v>
      </c>
      <c r="F24" s="101" t="str">
        <v>erz. Tore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Pkt</v>
      </c>
      <c r="E33" s="67" t="str">
        <v>Diff.</v>
      </c>
      <c r="F33" s="101" t="str">
        <v>erz. Tore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63" priority="13">
      <formula>OR(AND($B7=$B6,$C6&lt;&gt;""),AND($B7=$B8,$C8&lt;&gt;""))</formula>
    </cfRule>
  </conditionalFormatting>
  <conditionalFormatting sqref="C7:C12">
    <cfRule type="expression" dxfId="62" priority="12">
      <formula>OR(AND($B7=$B6,$C6&lt;&gt;""),AND($B7=$B8,$C8&lt;&gt;""))</formula>
    </cfRule>
  </conditionalFormatting>
  <conditionalFormatting sqref="C16:C21">
    <cfRule type="expression" dxfId="61" priority="11">
      <formula>OR(AND($B16=$B15,$C15&lt;&gt;""),AND($B16=$B17,$C17&lt;&gt;""))</formula>
    </cfRule>
  </conditionalFormatting>
  <conditionalFormatting sqref="C25:C30">
    <cfRule type="expression" dxfId="60" priority="10">
      <formula>OR(AND($B25=$B24,$C24&lt;&gt;""),AND($B25=$B26,$C26&lt;&gt;""))</formula>
    </cfRule>
  </conditionalFormatting>
  <conditionalFormatting sqref="C34:C39">
    <cfRule type="expression" dxfId="59" priority="9">
      <formula>OR(AND($B34=$B33,$C33&lt;&gt;""),AND($B34=$B35,$C35&lt;&gt;""))</formula>
    </cfRule>
  </conditionalFormatting>
  <conditionalFormatting sqref="T7:T12">
    <cfRule type="expression" dxfId="58" priority="8">
      <formula>OR(AND($B7=$B6,$C6&lt;&gt;""),AND($B7=$B8,$C8&lt;&gt;""))</formula>
    </cfRule>
  </conditionalFormatting>
  <conditionalFormatting sqref="N7:S12">
    <cfRule type="expression" dxfId="57" priority="7">
      <formula>OR(AND($B7=$B6,$C6&lt;&gt;""),AND($B7=$B8,$C8&lt;&gt;""))</formula>
    </cfRule>
  </conditionalFormatting>
  <conditionalFormatting sqref="T16:T21">
    <cfRule type="expression" dxfId="56" priority="6">
      <formula>OR(AND($B16=$B15,$C15&lt;&gt;""),AND($B16=$B17,$C17&lt;&gt;""))</formula>
    </cfRule>
  </conditionalFormatting>
  <conditionalFormatting sqref="N16:S21">
    <cfRule type="expression" dxfId="55" priority="5">
      <formula>OR(AND($B16=$B15,$C15&lt;&gt;""),AND($B16=$B17,$C17&lt;&gt;""))</formula>
    </cfRule>
  </conditionalFormatting>
  <conditionalFormatting sqref="T25:T30">
    <cfRule type="expression" dxfId="54" priority="4">
      <formula>OR(AND($B25=$B24,$C24&lt;&gt;""),AND($B25=$B26,$C26&lt;&gt;""))</formula>
    </cfRule>
  </conditionalFormatting>
  <conditionalFormatting sqref="N25:S30">
    <cfRule type="expression" dxfId="53" priority="3">
      <formula>OR(AND($B25=$B24,$C24&lt;&gt;""),AND($B25=$B26,$C26&lt;&gt;""))</formula>
    </cfRule>
  </conditionalFormatting>
  <conditionalFormatting sqref="T34:T39">
    <cfRule type="expression" dxfId="52" priority="2">
      <formula>OR(AND($B34=$B33,$C33&lt;&gt;""),AND($B34=$B35,$C35&lt;&gt;""))</formula>
    </cfRule>
  </conditionalFormatting>
  <conditionalFormatting sqref="N34:S39">
    <cfRule type="expression" dxfId="51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C282-417F-463E-865E-56246795F477}">
  <dimension ref="A1:B48"/>
  <sheetViews>
    <sheetView workbookViewId="0"/>
  </sheetViews>
  <sheetFormatPr baseColWidth="10" defaultRowHeight="12.75" x14ac:dyDescent="0.2"/>
  <sheetData>
    <row r="1" spans="1:2" x14ac:dyDescent="0.2">
      <c r="A1" s="3" t="s">
        <v>144</v>
      </c>
      <c r="B1" s="3" t="s">
        <v>150</v>
      </c>
    </row>
    <row r="2" spans="1:2" x14ac:dyDescent="0.2">
      <c r="A2" s="3" t="s">
        <v>145</v>
      </c>
      <c r="B2" s="3" t="s">
        <v>151</v>
      </c>
    </row>
    <row r="3" spans="1:2" x14ac:dyDescent="0.2">
      <c r="A3" s="3" t="s">
        <v>153</v>
      </c>
      <c r="B3" s="3" t="s">
        <v>156</v>
      </c>
    </row>
    <row r="4" spans="1:2" x14ac:dyDescent="0.2">
      <c r="A4" s="3" t="s">
        <v>170</v>
      </c>
      <c r="B4" s="3" t="s">
        <v>171</v>
      </c>
    </row>
    <row r="5" spans="1:2" x14ac:dyDescent="0.2">
      <c r="A5" s="3" t="s">
        <v>146</v>
      </c>
      <c r="B5" s="3" t="s">
        <v>148</v>
      </c>
    </row>
    <row r="6" spans="1:2" x14ac:dyDescent="0.2">
      <c r="A6" s="3" t="s">
        <v>147</v>
      </c>
      <c r="B6" s="3" t="s">
        <v>149</v>
      </c>
    </row>
    <row r="7" spans="1:2" x14ac:dyDescent="0.2">
      <c r="A7" s="3" t="s">
        <v>155</v>
      </c>
      <c r="B7" s="3" t="s">
        <v>154</v>
      </c>
    </row>
    <row r="8" spans="1:2" x14ac:dyDescent="0.2">
      <c r="A8" s="3" t="s">
        <v>172</v>
      </c>
      <c r="B8" s="3" t="s">
        <v>173</v>
      </c>
    </row>
    <row r="9" spans="1:2" x14ac:dyDescent="0.2">
      <c r="A9" s="3" t="s">
        <v>146</v>
      </c>
      <c r="B9" s="3" t="s">
        <v>144</v>
      </c>
    </row>
    <row r="10" spans="1:2" x14ac:dyDescent="0.2">
      <c r="A10" s="3" t="s">
        <v>147</v>
      </c>
      <c r="B10" s="3" t="s">
        <v>145</v>
      </c>
    </row>
    <row r="11" spans="1:2" x14ac:dyDescent="0.2">
      <c r="A11" s="3" t="s">
        <v>155</v>
      </c>
      <c r="B11" s="3" t="s">
        <v>153</v>
      </c>
    </row>
    <row r="12" spans="1:2" x14ac:dyDescent="0.2">
      <c r="A12" s="3" t="s">
        <v>172</v>
      </c>
      <c r="B12" s="3" t="s">
        <v>170</v>
      </c>
    </row>
    <row r="13" spans="1:2" x14ac:dyDescent="0.2">
      <c r="A13" s="3" t="s">
        <v>148</v>
      </c>
      <c r="B13" s="3" t="s">
        <v>150</v>
      </c>
    </row>
    <row r="14" spans="1:2" x14ac:dyDescent="0.2">
      <c r="A14" s="3" t="s">
        <v>149</v>
      </c>
      <c r="B14" s="3" t="s">
        <v>151</v>
      </c>
    </row>
    <row r="15" spans="1:2" x14ac:dyDescent="0.2">
      <c r="A15" s="3" t="s">
        <v>154</v>
      </c>
      <c r="B15" s="3" t="s">
        <v>156</v>
      </c>
    </row>
    <row r="16" spans="1:2" x14ac:dyDescent="0.2">
      <c r="A16" s="3" t="s">
        <v>173</v>
      </c>
      <c r="B16" s="3" t="s">
        <v>171</v>
      </c>
    </row>
    <row r="17" spans="1:2" x14ac:dyDescent="0.2">
      <c r="A17" s="3" t="s">
        <v>144</v>
      </c>
      <c r="B17" s="3" t="s">
        <v>148</v>
      </c>
    </row>
    <row r="18" spans="1:2" x14ac:dyDescent="0.2">
      <c r="A18" s="3" t="s">
        <v>145</v>
      </c>
      <c r="B18" s="3" t="s">
        <v>149</v>
      </c>
    </row>
    <row r="19" spans="1:2" x14ac:dyDescent="0.2">
      <c r="A19" s="3" t="s">
        <v>153</v>
      </c>
      <c r="B19" s="3" t="s">
        <v>154</v>
      </c>
    </row>
    <row r="20" spans="1:2" x14ac:dyDescent="0.2">
      <c r="A20" s="3" t="s">
        <v>170</v>
      </c>
      <c r="B20" s="3" t="s">
        <v>173</v>
      </c>
    </row>
    <row r="21" spans="1:2" x14ac:dyDescent="0.2">
      <c r="A21" s="3" t="s">
        <v>150</v>
      </c>
      <c r="B21" s="3" t="s">
        <v>146</v>
      </c>
    </row>
    <row r="22" spans="1:2" x14ac:dyDescent="0.2">
      <c r="A22" s="3" t="s">
        <v>151</v>
      </c>
      <c r="B22" s="3" t="s">
        <v>147</v>
      </c>
    </row>
    <row r="23" spans="1:2" x14ac:dyDescent="0.2">
      <c r="A23" s="3" t="s">
        <v>156</v>
      </c>
      <c r="B23" s="3" t="s">
        <v>155</v>
      </c>
    </row>
    <row r="24" spans="1:2" x14ac:dyDescent="0.2">
      <c r="A24" s="3" t="s">
        <v>171</v>
      </c>
      <c r="B24" s="3" t="s">
        <v>172</v>
      </c>
    </row>
    <row r="25" spans="1:2" x14ac:dyDescent="0.2">
      <c r="A25" s="3" t="s">
        <v>150</v>
      </c>
      <c r="B25" s="3" t="s">
        <v>144</v>
      </c>
    </row>
    <row r="26" spans="1:2" x14ac:dyDescent="0.2">
      <c r="A26" s="3" t="s">
        <v>151</v>
      </c>
      <c r="B26" s="3" t="s">
        <v>145</v>
      </c>
    </row>
    <row r="27" spans="1:2" x14ac:dyDescent="0.2">
      <c r="A27" s="3" t="s">
        <v>156</v>
      </c>
      <c r="B27" s="3" t="s">
        <v>153</v>
      </c>
    </row>
    <row r="28" spans="1:2" x14ac:dyDescent="0.2">
      <c r="A28" s="3" t="s">
        <v>171</v>
      </c>
      <c r="B28" s="3" t="s">
        <v>170</v>
      </c>
    </row>
    <row r="29" spans="1:2" x14ac:dyDescent="0.2">
      <c r="A29" s="3" t="s">
        <v>148</v>
      </c>
      <c r="B29" s="3" t="s">
        <v>146</v>
      </c>
    </row>
    <row r="30" spans="1:2" x14ac:dyDescent="0.2">
      <c r="A30" s="3" t="s">
        <v>149</v>
      </c>
      <c r="B30" s="3" t="s">
        <v>147</v>
      </c>
    </row>
    <row r="31" spans="1:2" x14ac:dyDescent="0.2">
      <c r="A31" s="3" t="s">
        <v>154</v>
      </c>
      <c r="B31" s="3" t="s">
        <v>155</v>
      </c>
    </row>
    <row r="32" spans="1:2" x14ac:dyDescent="0.2">
      <c r="A32" s="3" t="s">
        <v>173</v>
      </c>
      <c r="B32" s="3" t="s">
        <v>172</v>
      </c>
    </row>
    <row r="33" spans="1:2" x14ac:dyDescent="0.2">
      <c r="A33" s="3" t="s">
        <v>144</v>
      </c>
      <c r="B33" s="3" t="s">
        <v>146</v>
      </c>
    </row>
    <row r="34" spans="1:2" x14ac:dyDescent="0.2">
      <c r="A34" s="3" t="s">
        <v>145</v>
      </c>
      <c r="B34" s="3" t="s">
        <v>147</v>
      </c>
    </row>
    <row r="35" spans="1:2" x14ac:dyDescent="0.2">
      <c r="A35" s="3" t="s">
        <v>153</v>
      </c>
      <c r="B35" s="3" t="s">
        <v>155</v>
      </c>
    </row>
    <row r="36" spans="1:2" x14ac:dyDescent="0.2">
      <c r="A36" s="3" t="s">
        <v>170</v>
      </c>
      <c r="B36" s="3" t="s">
        <v>172</v>
      </c>
    </row>
    <row r="37" spans="1:2" x14ac:dyDescent="0.2">
      <c r="A37" s="3" t="s">
        <v>150</v>
      </c>
      <c r="B37" s="3" t="s">
        <v>148</v>
      </c>
    </row>
    <row r="38" spans="1:2" x14ac:dyDescent="0.2">
      <c r="A38" s="3" t="s">
        <v>151</v>
      </c>
      <c r="B38" s="3" t="s">
        <v>149</v>
      </c>
    </row>
    <row r="39" spans="1:2" x14ac:dyDescent="0.2">
      <c r="A39" s="3" t="s">
        <v>156</v>
      </c>
      <c r="B39" s="3" t="s">
        <v>154</v>
      </c>
    </row>
    <row r="40" spans="1:2" x14ac:dyDescent="0.2">
      <c r="A40" s="3" t="s">
        <v>171</v>
      </c>
      <c r="B40" s="3" t="s">
        <v>173</v>
      </c>
    </row>
    <row r="41" spans="1:2" x14ac:dyDescent="0.2">
      <c r="A41" s="3" t="s">
        <v>148</v>
      </c>
      <c r="B41" s="3" t="s">
        <v>144</v>
      </c>
    </row>
    <row r="42" spans="1:2" x14ac:dyDescent="0.2">
      <c r="A42" s="3" t="s">
        <v>149</v>
      </c>
      <c r="B42" s="3" t="s">
        <v>145</v>
      </c>
    </row>
    <row r="43" spans="1:2" x14ac:dyDescent="0.2">
      <c r="A43" s="3" t="s">
        <v>154</v>
      </c>
      <c r="B43" s="3" t="s">
        <v>153</v>
      </c>
    </row>
    <row r="44" spans="1:2" x14ac:dyDescent="0.2">
      <c r="A44" s="3" t="s">
        <v>173</v>
      </c>
      <c r="B44" s="3" t="s">
        <v>170</v>
      </c>
    </row>
    <row r="45" spans="1:2" x14ac:dyDescent="0.2">
      <c r="A45" s="3" t="s">
        <v>146</v>
      </c>
      <c r="B45" s="3" t="s">
        <v>150</v>
      </c>
    </row>
    <row r="46" spans="1:2" x14ac:dyDescent="0.2">
      <c r="A46" s="3" t="s">
        <v>147</v>
      </c>
      <c r="B46" s="3" t="s">
        <v>151</v>
      </c>
    </row>
    <row r="47" spans="1:2" x14ac:dyDescent="0.2">
      <c r="A47" s="3" t="s">
        <v>155</v>
      </c>
      <c r="B47" s="3" t="s">
        <v>156</v>
      </c>
    </row>
    <row r="48" spans="1:2" x14ac:dyDescent="0.2">
      <c r="A48" s="3" t="s">
        <v>172</v>
      </c>
      <c r="B48" s="3" t="s">
        <v>171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D3D7-7FAB-4079-BB87-4DDE070934DC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42" t="s">
        <v>179</v>
      </c>
      <c r="D2" s="342"/>
      <c r="E2" s="342"/>
      <c r="F2" s="342"/>
      <c r="G2" s="342"/>
      <c r="H2" s="342"/>
      <c r="I2" s="342"/>
    </row>
    <row r="4" spans="2:20" ht="13.5" thickBot="1" x14ac:dyDescent="0.25"/>
    <row r="5" spans="2:20" ht="13.5" thickBot="1" x14ac:dyDescent="0.25">
      <c r="B5" s="60" t="str">
        <f t="array" ref="B5:T39">Calc4!$B$400:$T$434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Pkt</v>
      </c>
      <c r="E6" s="67" t="str">
        <v>Diff.</v>
      </c>
      <c r="F6" s="101" t="str">
        <v>erz. Tore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Pkt</v>
      </c>
      <c r="E15" s="67" t="str">
        <v>Diff.</v>
      </c>
      <c r="F15" s="101" t="str">
        <v>erz. Tore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Pkt</v>
      </c>
      <c r="E24" s="67" t="str">
        <v>Diff.</v>
      </c>
      <c r="F24" s="101" t="str">
        <v>erz. Tore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Pkt</v>
      </c>
      <c r="E33" s="67" t="str">
        <v>Diff.</v>
      </c>
      <c r="F33" s="101" t="str">
        <v>erz. Tore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38" priority="13">
      <formula>OR(AND($B7=$B6,$C6&lt;&gt;""),AND($B7=$B8,$C8&lt;&gt;""))</formula>
    </cfRule>
  </conditionalFormatting>
  <conditionalFormatting sqref="C7:C12">
    <cfRule type="expression" dxfId="37" priority="12">
      <formula>OR(AND($B7=$B6,$C6&lt;&gt;""),AND($B7=$B8,$C8&lt;&gt;""))</formula>
    </cfRule>
  </conditionalFormatting>
  <conditionalFormatting sqref="C16:C21">
    <cfRule type="expression" dxfId="36" priority="11">
      <formula>OR(AND($B16=$B15,$C15&lt;&gt;""),AND($B16=$B17,$C17&lt;&gt;""))</formula>
    </cfRule>
  </conditionalFormatting>
  <conditionalFormatting sqref="C25:C30">
    <cfRule type="expression" dxfId="35" priority="10">
      <formula>OR(AND($B25=$B24,$C24&lt;&gt;""),AND($B25=$B26,$C26&lt;&gt;""))</formula>
    </cfRule>
  </conditionalFormatting>
  <conditionalFormatting sqref="C34:C39">
    <cfRule type="expression" dxfId="34" priority="9">
      <formula>OR(AND($B34=$B33,$C33&lt;&gt;""),AND($B34=$B35,$C35&lt;&gt;""))</formula>
    </cfRule>
  </conditionalFormatting>
  <conditionalFormatting sqref="T7:T12">
    <cfRule type="expression" dxfId="33" priority="8">
      <formula>OR(AND($B7=$B6,$C6&lt;&gt;""),AND($B7=$B8,$C8&lt;&gt;""))</formula>
    </cfRule>
  </conditionalFormatting>
  <conditionalFormatting sqref="N7:S12">
    <cfRule type="expression" dxfId="32" priority="7">
      <formula>OR(AND($B7=$B6,$C6&lt;&gt;""),AND($B7=$B8,$C8&lt;&gt;""))</formula>
    </cfRule>
  </conditionalFormatting>
  <conditionalFormatting sqref="T16:T21">
    <cfRule type="expression" dxfId="31" priority="6">
      <formula>OR(AND($B16=$B15,$C15&lt;&gt;""),AND($B16=$B17,$C17&lt;&gt;""))</formula>
    </cfRule>
  </conditionalFormatting>
  <conditionalFormatting sqref="N16:S21">
    <cfRule type="expression" dxfId="30" priority="5">
      <formula>OR(AND($B16=$B15,$C15&lt;&gt;""),AND($B16=$B17,$C17&lt;&gt;""))</formula>
    </cfRule>
  </conditionalFormatting>
  <conditionalFormatting sqref="T25:T30">
    <cfRule type="expression" dxfId="29" priority="4">
      <formula>OR(AND($B25=$B24,$C24&lt;&gt;""),AND($B25=$B26,$C26&lt;&gt;""))</formula>
    </cfRule>
  </conditionalFormatting>
  <conditionalFormatting sqref="N25:S30">
    <cfRule type="expression" dxfId="28" priority="3">
      <formula>OR(AND($B25=$B24,$C24&lt;&gt;""),AND($B25=$B26,$C26&lt;&gt;""))</formula>
    </cfRule>
  </conditionalFormatting>
  <conditionalFormatting sqref="T34:T39">
    <cfRule type="expression" dxfId="27" priority="2">
      <formula>OR(AND($B34=$B33,$C33&lt;&gt;""),AND($B34=$B35,$C35&lt;&gt;""))</formula>
    </cfRule>
  </conditionalFormatting>
  <conditionalFormatting sqref="N34:S39">
    <cfRule type="expression" dxfId="26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DE05-6232-4566-8AD0-D4657157BA56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42" t="s">
        <v>179</v>
      </c>
      <c r="D2" s="342"/>
      <c r="E2" s="342"/>
      <c r="F2" s="342"/>
      <c r="G2" s="342"/>
      <c r="H2" s="342"/>
      <c r="I2" s="342"/>
    </row>
    <row r="4" spans="2:20" ht="13.5" thickBot="1" x14ac:dyDescent="0.25"/>
    <row r="5" spans="2:20" ht="13.5" thickBot="1" x14ac:dyDescent="0.25">
      <c r="B5" s="60" t="str">
        <f t="array" ref="B5:T39">Calc5!$B$400:$T$434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Pkt</v>
      </c>
      <c r="E6" s="67" t="str">
        <v>Diff.</v>
      </c>
      <c r="F6" s="101" t="str">
        <v>erz. Tore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Pkt</v>
      </c>
      <c r="E15" s="67" t="str">
        <v>Diff.</v>
      </c>
      <c r="F15" s="101" t="str">
        <v>erz. Tore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Pkt</v>
      </c>
      <c r="E24" s="67" t="str">
        <v>Diff.</v>
      </c>
      <c r="F24" s="101" t="str">
        <v>erz. Tore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Pkt</v>
      </c>
      <c r="E33" s="67" t="str">
        <v>Diff.</v>
      </c>
      <c r="F33" s="101" t="str">
        <v>erz. Tore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25" priority="13">
      <formula>OR(AND($B7=$B6,$C6&lt;&gt;""),AND($B7=$B8,$C8&lt;&gt;""))</formula>
    </cfRule>
  </conditionalFormatting>
  <conditionalFormatting sqref="C7:C12">
    <cfRule type="expression" dxfId="24" priority="12">
      <formula>OR(AND($B7=$B6,$C6&lt;&gt;""),AND($B7=$B8,$C8&lt;&gt;""))</formula>
    </cfRule>
  </conditionalFormatting>
  <conditionalFormatting sqref="C16:C21">
    <cfRule type="expression" dxfId="23" priority="11">
      <formula>OR(AND($B16=$B15,$C15&lt;&gt;""),AND($B16=$B17,$C17&lt;&gt;""))</formula>
    </cfRule>
  </conditionalFormatting>
  <conditionalFormatting sqref="C25:C30">
    <cfRule type="expression" dxfId="22" priority="10">
      <formula>OR(AND($B25=$B24,$C24&lt;&gt;""),AND($B25=$B26,$C26&lt;&gt;""))</formula>
    </cfRule>
  </conditionalFormatting>
  <conditionalFormatting sqref="C34:C39">
    <cfRule type="expression" dxfId="21" priority="9">
      <formula>OR(AND($B34=$B33,$C33&lt;&gt;""),AND($B34=$B35,$C35&lt;&gt;""))</formula>
    </cfRule>
  </conditionalFormatting>
  <conditionalFormatting sqref="T7:T12">
    <cfRule type="expression" dxfId="20" priority="8">
      <formula>OR(AND($B7=$B6,$C6&lt;&gt;""),AND($B7=$B8,$C8&lt;&gt;""))</formula>
    </cfRule>
  </conditionalFormatting>
  <conditionalFormatting sqref="N7:S12">
    <cfRule type="expression" dxfId="19" priority="7">
      <formula>OR(AND($B7=$B6,$C6&lt;&gt;""),AND($B7=$B8,$C8&lt;&gt;""))</formula>
    </cfRule>
  </conditionalFormatting>
  <conditionalFormatting sqref="T16:T21">
    <cfRule type="expression" dxfId="18" priority="6">
      <formula>OR(AND($B16=$B15,$C15&lt;&gt;""),AND($B16=$B17,$C17&lt;&gt;""))</formula>
    </cfRule>
  </conditionalFormatting>
  <conditionalFormatting sqref="N16:S21">
    <cfRule type="expression" dxfId="17" priority="5">
      <formula>OR(AND($B16=$B15,$C15&lt;&gt;""),AND($B16=$B17,$C17&lt;&gt;""))</formula>
    </cfRule>
  </conditionalFormatting>
  <conditionalFormatting sqref="T25:T30">
    <cfRule type="expression" dxfId="16" priority="4">
      <formula>OR(AND($B25=$B24,$C24&lt;&gt;""),AND($B25=$B26,$C26&lt;&gt;""))</formula>
    </cfRule>
  </conditionalFormatting>
  <conditionalFormatting sqref="N25:S30">
    <cfRule type="expression" dxfId="15" priority="3">
      <formula>OR(AND($B25=$B24,$C24&lt;&gt;""),AND($B25=$B26,$C26&lt;&gt;""))</formula>
    </cfRule>
  </conditionalFormatting>
  <conditionalFormatting sqref="T34:T39">
    <cfRule type="expression" dxfId="14" priority="2">
      <formula>OR(AND($B34=$B33,$C33&lt;&gt;""),AND($B34=$B35,$C35&lt;&gt;""))</formula>
    </cfRule>
  </conditionalFormatting>
  <conditionalFormatting sqref="N34:S39">
    <cfRule type="expression" dxfId="13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658C-A5F7-4FFF-B46A-EC01294691A8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42" t="s">
        <v>179</v>
      </c>
      <c r="D2" s="342"/>
      <c r="E2" s="342"/>
      <c r="F2" s="342"/>
      <c r="G2" s="342"/>
      <c r="H2" s="342"/>
      <c r="I2" s="342"/>
    </row>
    <row r="4" spans="2:20" ht="13.5" thickBot="1" x14ac:dyDescent="0.25"/>
    <row r="5" spans="2:20" ht="13.5" thickBot="1" x14ac:dyDescent="0.25">
      <c r="B5" s="60" t="str">
        <f t="array" ref="B5:T39">Calc6!$B$400:$T$434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Pkt</v>
      </c>
      <c r="E6" s="67" t="str">
        <v>Diff.</v>
      </c>
      <c r="F6" s="101" t="str">
        <v>erz. Tore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Pkt</v>
      </c>
      <c r="E15" s="67" t="str">
        <v>Diff.</v>
      </c>
      <c r="F15" s="101" t="str">
        <v>erz. Tore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Pkt</v>
      </c>
      <c r="E24" s="67" t="str">
        <v>Diff.</v>
      </c>
      <c r="F24" s="101" t="str">
        <v>erz. Tore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Pkt</v>
      </c>
      <c r="E33" s="67" t="str">
        <v>Diff.</v>
      </c>
      <c r="F33" s="101" t="str">
        <v>erz. Tore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12" priority="13">
      <formula>OR(AND($B7=$B6,$C6&lt;&gt;""),AND($B7=$B8,$C8&lt;&gt;""))</formula>
    </cfRule>
  </conditionalFormatting>
  <conditionalFormatting sqref="C7:C12">
    <cfRule type="expression" dxfId="11" priority="12">
      <formula>OR(AND($B7=$B6,$C6&lt;&gt;""),AND($B7=$B8,$C8&lt;&gt;""))</formula>
    </cfRule>
  </conditionalFormatting>
  <conditionalFormatting sqref="C16:C21">
    <cfRule type="expression" dxfId="10" priority="11">
      <formula>OR(AND($B16=$B15,$C15&lt;&gt;""),AND($B16=$B17,$C17&lt;&gt;""))</formula>
    </cfRule>
  </conditionalFormatting>
  <conditionalFormatting sqref="C25:C30">
    <cfRule type="expression" dxfId="9" priority="10">
      <formula>OR(AND($B25=$B24,$C24&lt;&gt;""),AND($B25=$B26,$C26&lt;&gt;""))</formula>
    </cfRule>
  </conditionalFormatting>
  <conditionalFormatting sqref="C34:C39">
    <cfRule type="expression" dxfId="8" priority="9">
      <formula>OR(AND($B34=$B33,$C33&lt;&gt;""),AND($B34=$B35,$C35&lt;&gt;""))</formula>
    </cfRule>
  </conditionalFormatting>
  <conditionalFormatting sqref="T7:T12">
    <cfRule type="expression" dxfId="7" priority="8">
      <formula>OR(AND($B7=$B6,$C6&lt;&gt;""),AND($B7=$B8,$C8&lt;&gt;""))</formula>
    </cfRule>
  </conditionalFormatting>
  <conditionalFormatting sqref="N7:S12">
    <cfRule type="expression" dxfId="6" priority="7">
      <formula>OR(AND($B7=$B6,$C6&lt;&gt;""),AND($B7=$B8,$C8&lt;&gt;""))</formula>
    </cfRule>
  </conditionalFormatting>
  <conditionalFormatting sqref="T16:T21">
    <cfRule type="expression" dxfId="5" priority="6">
      <formula>OR(AND($B16=$B15,$C15&lt;&gt;""),AND($B16=$B17,$C17&lt;&gt;""))</formula>
    </cfRule>
  </conditionalFormatting>
  <conditionalFormatting sqref="N16:S21">
    <cfRule type="expression" dxfId="4" priority="5">
      <formula>OR(AND($B16=$B15,$C15&lt;&gt;""),AND($B16=$B17,$C17&lt;&gt;""))</formula>
    </cfRule>
  </conditionalFormatting>
  <conditionalFormatting sqref="T25:T30">
    <cfRule type="expression" dxfId="3" priority="4">
      <formula>OR(AND($B25=$B24,$C24&lt;&gt;""),AND($B25=$B26,$C26&lt;&gt;""))</formula>
    </cfRule>
  </conditionalFormatting>
  <conditionalFormatting sqref="N25:S30">
    <cfRule type="expression" dxfId="2" priority="3">
      <formula>OR(AND($B25=$B24,$C24&lt;&gt;""),AND($B25=$B26,$C26&lt;&gt;""))</formula>
    </cfRule>
  </conditionalFormatting>
  <conditionalFormatting sqref="T34:T39">
    <cfRule type="expression" dxfId="1" priority="2">
      <formula>OR(AND($B34=$B33,$C33&lt;&gt;""),AND($B34=$B35,$C35&lt;&gt;""))</formula>
    </cfRule>
  </conditionalFormatting>
  <conditionalFormatting sqref="N34:S39">
    <cfRule type="expression" dxfId="0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FB59-DE73-4C05-8559-694E9688B2E7}">
  <dimension ref="A1:CB640"/>
  <sheetViews>
    <sheetView topLeftCell="A58" zoomScaleNormal="100" workbookViewId="0">
      <selection activeCell="E81" sqref="E81"/>
    </sheetView>
  </sheetViews>
  <sheetFormatPr baseColWidth="10" defaultColWidth="2.7109375" defaultRowHeight="12" x14ac:dyDescent="0.2"/>
  <cols>
    <col min="1" max="1" width="6.5703125" style="238" customWidth="1"/>
    <col min="2" max="2" width="7.42578125" style="238" customWidth="1"/>
    <col min="3" max="3" width="17.42578125" style="238" customWidth="1"/>
    <col min="4" max="4" width="8.85546875" style="238" customWidth="1"/>
    <col min="5" max="5" width="8" style="238" customWidth="1"/>
    <col min="6" max="6" width="7.85546875" style="238" customWidth="1"/>
    <col min="7" max="7" width="7.140625" style="238" customWidth="1"/>
    <col min="8" max="9" width="18.7109375" style="238" customWidth="1"/>
    <col min="10" max="10" width="8.28515625" style="238" customWidth="1"/>
    <col min="11" max="11" width="7.42578125" style="238" customWidth="1"/>
    <col min="12" max="12" width="15.5703125" style="238" customWidth="1"/>
    <col min="13" max="13" width="7.42578125" style="238" customWidth="1"/>
    <col min="14" max="15" width="7.140625" style="238" customWidth="1"/>
    <col min="16" max="16" width="12.42578125" style="238" customWidth="1"/>
    <col min="17" max="17" width="6.7109375" style="238" customWidth="1"/>
    <col min="18" max="18" width="17.5703125" style="238" customWidth="1"/>
    <col min="19" max="19" width="7.42578125" style="238" customWidth="1"/>
    <col min="20" max="20" width="6" style="238" customWidth="1"/>
    <col min="21" max="21" width="7.140625" style="238" customWidth="1"/>
    <col min="22" max="22" width="17.5703125" style="238" customWidth="1"/>
    <col min="23" max="23" width="21.140625" style="238" customWidth="1"/>
    <col min="24" max="24" width="8.42578125" style="238" customWidth="1"/>
    <col min="25" max="25" width="9.85546875" style="238" customWidth="1"/>
    <col min="26" max="26" width="14.42578125" style="238" customWidth="1"/>
    <col min="27" max="27" width="8.7109375" style="238" customWidth="1"/>
    <col min="28" max="28" width="8.85546875" style="238" customWidth="1"/>
    <col min="29" max="29" width="12.5703125" style="238" customWidth="1"/>
    <col min="30" max="30" width="10.5703125" style="238" customWidth="1"/>
    <col min="31" max="31" width="12.85546875" style="238" customWidth="1"/>
    <col min="32" max="32" width="8" style="238" customWidth="1"/>
    <col min="33" max="33" width="9" style="238" customWidth="1"/>
    <col min="34" max="34" width="16.140625" style="238" customWidth="1"/>
    <col min="35" max="35" width="9.28515625" style="238" customWidth="1"/>
    <col min="36" max="36" width="8" style="238" customWidth="1"/>
    <col min="37" max="39" width="4.7109375" style="238" customWidth="1"/>
    <col min="40" max="40" width="8.5703125" style="238" customWidth="1"/>
    <col min="41" max="41" width="9" style="238" customWidth="1"/>
    <col min="42" max="43" width="4.7109375" style="238" customWidth="1"/>
    <col min="44" max="44" width="7.5703125" style="238" customWidth="1"/>
    <col min="45" max="45" width="8.42578125" style="238" customWidth="1"/>
    <col min="46" max="69" width="4.7109375" style="238" customWidth="1"/>
    <col min="70" max="70" width="13.7109375" style="238" customWidth="1"/>
    <col min="71" max="80" width="6.7109375" style="238" customWidth="1"/>
    <col min="81" max="16384" width="2.7109375" style="238"/>
  </cols>
  <sheetData>
    <row r="1" spans="1:42" s="137" customFormat="1" ht="15.75" x14ac:dyDescent="0.2">
      <c r="A1" s="343" t="s">
        <v>447</v>
      </c>
      <c r="B1" s="343"/>
      <c r="D1" s="344" t="s">
        <v>168</v>
      </c>
      <c r="E1" s="344"/>
      <c r="F1" s="344"/>
      <c r="G1" s="344"/>
      <c r="H1" s="344"/>
      <c r="I1" s="344"/>
    </row>
    <row r="2" spans="1:42" s="137" customFormat="1" x14ac:dyDescent="0.2">
      <c r="A2" s="345">
        <v>45461</v>
      </c>
      <c r="B2" s="345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98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137" customFormat="1" ht="12.75" thickTop="1" x14ac:dyDescent="0.2">
      <c r="A4" s="145"/>
      <c r="B4" s="139">
        <v>1</v>
      </c>
      <c r="C4" s="146">
        <f>RANK(D4,$D$4:$D$12,1)</f>
        <v>1</v>
      </c>
      <c r="D4" s="138">
        <f>E4+ROW()/1000+(F4="")*10</f>
        <v>1.004</v>
      </c>
      <c r="E4" s="147">
        <f>IF($AI$15,RANK(AH17,AH$17:AH$25,1),RANK(X17,X$17:X$25,1))</f>
        <v>1</v>
      </c>
      <c r="F4" s="148" t="str">
        <f t="shared" ref="F4:F12" si="1">$R64</f>
        <v>1. FC Riedwald</v>
      </c>
      <c r="G4" s="139">
        <f t="shared" ref="G4:G12" si="2">SUMIFS($X$64:$X$351,$V$64:$V$351,$F4)+SUMIFS($Y$64:$Y$351,$W$64:$W$351,$F4)</f>
        <v>20</v>
      </c>
      <c r="H4" s="139">
        <f t="shared" ref="H4:H12" si="3">SUMIFS($Y$64:$Y$351,$V$64:$V$351,$F4)+SUMIFS($X$64:$X$351,$W$64:$W$351,$F4)</f>
        <v>11</v>
      </c>
      <c r="I4" s="138">
        <f t="shared" ref="I4:I12" si="4">G4-H4</f>
        <v>9</v>
      </c>
      <c r="J4" s="139">
        <f>$L4*$E$72+$M4+$E81</f>
        <v>15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5</v>
      </c>
      <c r="M4" s="139">
        <f t="shared" ref="M4:M12" si="6">SUMPRODUCT(($V$64:$W$351=F4)*($X$64:$X$351=$Y$64:$Y$351)*($X$64:$X$351&lt;&gt;"")*($Y$64:$Y$351&lt;&gt;""))</f>
        <v>0</v>
      </c>
      <c r="N4" s="139">
        <f t="shared" ref="N4:N12" si="7">SUMPRODUCT(($V$64:$V$351=F4)*($X$64:$X$351&lt;$Y$64:$Y$351))+SUMPRODUCT(($W$64:$W$351=F4)*($X$64:$X$351&gt;$Y$64:$Y$351))</f>
        <v>0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5</v>
      </c>
      <c r="D5" s="138">
        <f t="shared" ref="D5:D12" si="12">E5+ROW()/1000+(F5="")*10</f>
        <v>5.0049999999999999</v>
      </c>
      <c r="E5" s="147">
        <f t="shared" ref="E5:E12" si="13">IF($AI$15,RANK(AH18,AH$17:AH$25,1),RANK(X18,X$17:X$25,1))</f>
        <v>5</v>
      </c>
      <c r="F5" s="148" t="str">
        <f t="shared" si="1"/>
        <v>Eintracht Frankfurt</v>
      </c>
      <c r="G5" s="139">
        <f t="shared" si="2"/>
        <v>11</v>
      </c>
      <c r="H5" s="139">
        <f t="shared" si="3"/>
        <v>19</v>
      </c>
      <c r="I5" s="138">
        <f t="shared" si="4"/>
        <v>-8</v>
      </c>
      <c r="J5" s="139">
        <f t="shared" ref="J5:J12" si="14">$L5*$E$72+$M5+$E82</f>
        <v>6</v>
      </c>
      <c r="K5" s="139">
        <f t="shared" ref="K5:K11" si="15">L5+M5+N5</f>
        <v>5</v>
      </c>
      <c r="L5" s="139">
        <f t="shared" si="5"/>
        <v>2</v>
      </c>
      <c r="M5" s="139">
        <f t="shared" si="6"/>
        <v>0</v>
      </c>
      <c r="N5" s="139">
        <f t="shared" si="7"/>
        <v>3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2</v>
      </c>
      <c r="D6" s="138">
        <f t="shared" si="12"/>
        <v>2.0059999999999998</v>
      </c>
      <c r="E6" s="147">
        <f t="shared" si="13"/>
        <v>2</v>
      </c>
      <c r="F6" s="148" t="str">
        <f t="shared" si="1"/>
        <v>FC Barcelona</v>
      </c>
      <c r="G6" s="139">
        <f t="shared" si="2"/>
        <v>17</v>
      </c>
      <c r="H6" s="139">
        <f t="shared" si="3"/>
        <v>11</v>
      </c>
      <c r="I6" s="138">
        <f t="shared" si="4"/>
        <v>6</v>
      </c>
      <c r="J6" s="139">
        <f t="shared" si="14"/>
        <v>7</v>
      </c>
      <c r="K6" s="139">
        <f t="shared" si="15"/>
        <v>5</v>
      </c>
      <c r="L6" s="139">
        <f t="shared" si="5"/>
        <v>2</v>
      </c>
      <c r="M6" s="139">
        <f t="shared" si="6"/>
        <v>1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4</v>
      </c>
      <c r="D7" s="138">
        <f t="shared" si="12"/>
        <v>4.0069999999999997</v>
      </c>
      <c r="E7" s="147">
        <f t="shared" si="13"/>
        <v>4</v>
      </c>
      <c r="F7" s="148" t="str">
        <f t="shared" si="1"/>
        <v>Maibach 1822 eV</v>
      </c>
      <c r="G7" s="139">
        <f t="shared" si="2"/>
        <v>13</v>
      </c>
      <c r="H7" s="139">
        <f t="shared" si="3"/>
        <v>16</v>
      </c>
      <c r="I7" s="138">
        <f t="shared" si="4"/>
        <v>-3</v>
      </c>
      <c r="J7" s="139">
        <f t="shared" si="14"/>
        <v>6</v>
      </c>
      <c r="K7" s="139">
        <f t="shared" si="15"/>
        <v>5</v>
      </c>
      <c r="L7" s="139">
        <f t="shared" si="5"/>
        <v>2</v>
      </c>
      <c r="M7" s="139">
        <f t="shared" si="6"/>
        <v>0</v>
      </c>
      <c r="N7" s="139">
        <f t="shared" si="7"/>
        <v>3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3</v>
      </c>
      <c r="D8" s="138">
        <f t="shared" si="12"/>
        <v>3.008</v>
      </c>
      <c r="E8" s="147">
        <f t="shared" si="13"/>
        <v>3</v>
      </c>
      <c r="F8" s="148" t="str">
        <f t="shared" si="1"/>
        <v>Beinbruch SC</v>
      </c>
      <c r="G8" s="139">
        <f t="shared" si="2"/>
        <v>17</v>
      </c>
      <c r="H8" s="139">
        <f t="shared" si="3"/>
        <v>18</v>
      </c>
      <c r="I8" s="138">
        <f t="shared" si="4"/>
        <v>-1</v>
      </c>
      <c r="J8" s="139">
        <f t="shared" si="14"/>
        <v>6</v>
      </c>
      <c r="K8" s="139">
        <f t="shared" si="15"/>
        <v>5</v>
      </c>
      <c r="L8" s="139">
        <f t="shared" si="5"/>
        <v>2</v>
      </c>
      <c r="M8" s="139">
        <f t="shared" si="6"/>
        <v>0</v>
      </c>
      <c r="N8" s="139">
        <f t="shared" si="7"/>
        <v>3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6</v>
      </c>
      <c r="D9" s="138">
        <f t="shared" si="12"/>
        <v>6.0090000000000003</v>
      </c>
      <c r="E9" s="147">
        <f t="shared" si="13"/>
        <v>6</v>
      </c>
      <c r="F9" s="148" t="str">
        <f t="shared" si="1"/>
        <v>FV Zahnschmerzen</v>
      </c>
      <c r="G9" s="139">
        <f t="shared" si="2"/>
        <v>12</v>
      </c>
      <c r="H9" s="139">
        <f t="shared" si="3"/>
        <v>15</v>
      </c>
      <c r="I9" s="138">
        <f t="shared" si="4"/>
        <v>-3</v>
      </c>
      <c r="J9" s="139">
        <f t="shared" si="14"/>
        <v>4</v>
      </c>
      <c r="K9" s="139">
        <f t="shared" si="15"/>
        <v>5</v>
      </c>
      <c r="L9" s="139">
        <f t="shared" si="5"/>
        <v>1</v>
      </c>
      <c r="M9" s="139">
        <f t="shared" si="6"/>
        <v>1</v>
      </c>
      <c r="N9" s="139">
        <f t="shared" si="7"/>
        <v>3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9" t="s">
        <v>107</v>
      </c>
      <c r="AE15" s="350"/>
      <c r="AF15" s="350"/>
      <c r="AG15" s="350"/>
      <c r="AH15" s="351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103</v>
      </c>
      <c r="Y16" s="2" t="s">
        <v>108</v>
      </c>
      <c r="Z16" s="159" t="s">
        <v>109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105</v>
      </c>
      <c r="AF16" s="139" t="s">
        <v>105</v>
      </c>
      <c r="AG16" s="139" t="s">
        <v>106</v>
      </c>
      <c r="AH16" s="159" t="s">
        <v>103</v>
      </c>
    </row>
    <row r="17" spans="2:80" s="137" customFormat="1" ht="12.75" thickTop="1" x14ac:dyDescent="0.2">
      <c r="C17" s="137" t="str">
        <f t="shared" ref="C17:C25" si="33">$R64</f>
        <v>1. FC Riedwald</v>
      </c>
      <c r="D17" s="139">
        <f t="shared" ref="D17:G25" si="34">K4</f>
        <v>5</v>
      </c>
      <c r="E17" s="139">
        <f t="shared" si="34"/>
        <v>5</v>
      </c>
      <c r="F17" s="139">
        <f t="shared" si="34"/>
        <v>0</v>
      </c>
      <c r="G17" s="139">
        <f t="shared" si="34"/>
        <v>0</v>
      </c>
      <c r="H17" s="139">
        <f t="shared" ref="H17:K25" si="35">G4</f>
        <v>20</v>
      </c>
      <c r="I17" s="139">
        <f t="shared" si="35"/>
        <v>11</v>
      </c>
      <c r="J17" s="138">
        <f t="shared" si="35"/>
        <v>9</v>
      </c>
      <c r="K17" s="139">
        <f t="shared" si="35"/>
        <v>15</v>
      </c>
      <c r="L17" s="160">
        <f t="shared" ref="L17:L25" si="36">K17*$L$64+(J17+$N$65)*$L$65+H17*$L$66</f>
        <v>15509020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1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1.0108999999999999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1</v>
      </c>
      <c r="AE17" s="160">
        <f>(J17+$N$65)*$L$65+H17*$L$66</f>
        <v>509020</v>
      </c>
      <c r="AF17" s="139">
        <f>RANK($AE17,$AE$17:$AE$25)</f>
        <v>1</v>
      </c>
      <c r="AG17" s="139">
        <f>RANK($W17,$W$17:$W$25)</f>
        <v>1</v>
      </c>
      <c r="AH17" s="167">
        <f>AD17+AG17/100+AF17/10000+(10-Y17)/1000000</f>
        <v>1.0101100000000001</v>
      </c>
      <c r="AI17" s="139"/>
    </row>
    <row r="18" spans="2:80" s="137" customFormat="1" x14ac:dyDescent="0.2">
      <c r="C18" s="137" t="str">
        <f t="shared" si="33"/>
        <v>Eintracht Frankfurt</v>
      </c>
      <c r="D18" s="139">
        <f t="shared" si="34"/>
        <v>5</v>
      </c>
      <c r="E18" s="139">
        <f t="shared" si="34"/>
        <v>2</v>
      </c>
      <c r="F18" s="139">
        <f t="shared" si="34"/>
        <v>0</v>
      </c>
      <c r="G18" s="139">
        <f t="shared" si="34"/>
        <v>3</v>
      </c>
      <c r="H18" s="139">
        <f t="shared" si="35"/>
        <v>11</v>
      </c>
      <c r="I18" s="139">
        <f t="shared" si="35"/>
        <v>19</v>
      </c>
      <c r="J18" s="138">
        <f t="shared" si="35"/>
        <v>-8</v>
      </c>
      <c r="K18" s="139">
        <f t="shared" si="35"/>
        <v>6</v>
      </c>
      <c r="L18" s="160">
        <f t="shared" si="36"/>
        <v>6492011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5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5.0108999999999995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3</v>
      </c>
      <c r="AE18" s="160">
        <f t="shared" ref="AE18:AE25" si="54">(J18+$N$65)*$L$65+H18*$L$66</f>
        <v>492011</v>
      </c>
      <c r="AF18" s="139">
        <f t="shared" ref="AF18:AF25" si="55">RANK($AE18,$AE$17:$AE$25)</f>
        <v>9</v>
      </c>
      <c r="AG18" s="139">
        <f t="shared" ref="AG18:AG25" si="56">RANK($W18,$W$17:$W$25)</f>
        <v>1</v>
      </c>
      <c r="AH18" s="171">
        <f t="shared" ref="AH18:AH25" si="57">AD18+AG18/100+AF18/10000+(10-Y18)/1000000</f>
        <v>3.01091</v>
      </c>
      <c r="AI18" s="139"/>
    </row>
    <row r="19" spans="2:80" s="137" customFormat="1" x14ac:dyDescent="0.2">
      <c r="C19" s="137" t="str">
        <f t="shared" si="33"/>
        <v>FC Barcelona</v>
      </c>
      <c r="D19" s="139">
        <f t="shared" si="34"/>
        <v>5</v>
      </c>
      <c r="E19" s="139">
        <f t="shared" si="34"/>
        <v>2</v>
      </c>
      <c r="F19" s="139">
        <f t="shared" si="34"/>
        <v>1</v>
      </c>
      <c r="G19" s="139">
        <f t="shared" si="34"/>
        <v>2</v>
      </c>
      <c r="H19" s="139">
        <f t="shared" si="35"/>
        <v>17</v>
      </c>
      <c r="I19" s="139">
        <f t="shared" si="35"/>
        <v>11</v>
      </c>
      <c r="J19" s="138">
        <f t="shared" si="35"/>
        <v>6</v>
      </c>
      <c r="K19" s="139">
        <f t="shared" si="35"/>
        <v>7</v>
      </c>
      <c r="L19" s="160">
        <f t="shared" si="36"/>
        <v>7506017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2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2.0108999999999999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2</v>
      </c>
      <c r="AE19" s="160">
        <f t="shared" si="54"/>
        <v>506017</v>
      </c>
      <c r="AF19" s="139">
        <f t="shared" si="55"/>
        <v>2</v>
      </c>
      <c r="AG19" s="139">
        <f t="shared" si="56"/>
        <v>1</v>
      </c>
      <c r="AH19" s="171">
        <f t="shared" si="57"/>
        <v>2.0102099999999998</v>
      </c>
      <c r="AI19" s="139"/>
    </row>
    <row r="20" spans="2:80" s="137" customFormat="1" x14ac:dyDescent="0.2">
      <c r="C20" s="137" t="str">
        <f t="shared" si="33"/>
        <v>Maibach 1822 eV</v>
      </c>
      <c r="D20" s="139">
        <f t="shared" si="34"/>
        <v>5</v>
      </c>
      <c r="E20" s="139">
        <f t="shared" si="34"/>
        <v>2</v>
      </c>
      <c r="F20" s="139">
        <f t="shared" si="34"/>
        <v>0</v>
      </c>
      <c r="G20" s="139">
        <f t="shared" si="34"/>
        <v>3</v>
      </c>
      <c r="H20" s="139">
        <f t="shared" si="35"/>
        <v>13</v>
      </c>
      <c r="I20" s="139">
        <f t="shared" si="35"/>
        <v>16</v>
      </c>
      <c r="J20" s="138">
        <f t="shared" si="35"/>
        <v>-3</v>
      </c>
      <c r="K20" s="139">
        <f t="shared" si="35"/>
        <v>6</v>
      </c>
      <c r="L20" s="160">
        <f t="shared" si="36"/>
        <v>6497013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4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4.0108999999999995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3</v>
      </c>
      <c r="AE20" s="160">
        <f t="shared" si="54"/>
        <v>497013</v>
      </c>
      <c r="AF20" s="139">
        <f t="shared" si="55"/>
        <v>7</v>
      </c>
      <c r="AG20" s="139">
        <f t="shared" si="56"/>
        <v>1</v>
      </c>
      <c r="AH20" s="171">
        <f t="shared" si="57"/>
        <v>3.01071</v>
      </c>
      <c r="AI20" s="139"/>
    </row>
    <row r="21" spans="2:80" s="137" customFormat="1" x14ac:dyDescent="0.2">
      <c r="C21" s="137" t="str">
        <f t="shared" si="33"/>
        <v>Beinbruch SC</v>
      </c>
      <c r="D21" s="139">
        <f t="shared" si="34"/>
        <v>5</v>
      </c>
      <c r="E21" s="139">
        <f t="shared" si="34"/>
        <v>2</v>
      </c>
      <c r="F21" s="139">
        <f t="shared" si="34"/>
        <v>0</v>
      </c>
      <c r="G21" s="139">
        <f t="shared" si="34"/>
        <v>3</v>
      </c>
      <c r="H21" s="139">
        <f t="shared" si="35"/>
        <v>17</v>
      </c>
      <c r="I21" s="139">
        <f t="shared" si="35"/>
        <v>18</v>
      </c>
      <c r="J21" s="138">
        <f t="shared" si="35"/>
        <v>-1</v>
      </c>
      <c r="K21" s="139">
        <f t="shared" si="35"/>
        <v>6</v>
      </c>
      <c r="L21" s="160">
        <f t="shared" si="36"/>
        <v>6499017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3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3.0108999999999999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3</v>
      </c>
      <c r="AE21" s="160">
        <f t="shared" si="54"/>
        <v>499017</v>
      </c>
      <c r="AF21" s="139">
        <f t="shared" si="55"/>
        <v>6</v>
      </c>
      <c r="AG21" s="139">
        <f t="shared" si="56"/>
        <v>1</v>
      </c>
      <c r="AH21" s="171">
        <f t="shared" si="57"/>
        <v>3.0106099999999998</v>
      </c>
      <c r="AI21" s="139"/>
    </row>
    <row r="22" spans="2:80" s="137" customFormat="1" x14ac:dyDescent="0.2">
      <c r="C22" s="137" t="str">
        <f t="shared" si="33"/>
        <v>FV Zahnschmerzen</v>
      </c>
      <c r="D22" s="139">
        <f t="shared" si="34"/>
        <v>5</v>
      </c>
      <c r="E22" s="139">
        <f t="shared" si="34"/>
        <v>1</v>
      </c>
      <c r="F22" s="139">
        <f t="shared" si="34"/>
        <v>1</v>
      </c>
      <c r="G22" s="139">
        <f t="shared" si="34"/>
        <v>3</v>
      </c>
      <c r="H22" s="139">
        <f t="shared" si="35"/>
        <v>12</v>
      </c>
      <c r="I22" s="139">
        <f t="shared" si="35"/>
        <v>15</v>
      </c>
      <c r="J22" s="138">
        <f t="shared" si="35"/>
        <v>-3</v>
      </c>
      <c r="K22" s="139">
        <f t="shared" si="35"/>
        <v>4</v>
      </c>
      <c r="L22" s="160">
        <f t="shared" si="36"/>
        <v>4497012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6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6.0108999999999995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6</v>
      </c>
      <c r="AE22" s="160">
        <f t="shared" si="54"/>
        <v>497012</v>
      </c>
      <c r="AF22" s="139">
        <f t="shared" si="55"/>
        <v>8</v>
      </c>
      <c r="AG22" s="139">
        <f t="shared" si="56"/>
        <v>1</v>
      </c>
      <c r="AH22" s="171">
        <f t="shared" si="57"/>
        <v>6.0108099999999993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3</v>
      </c>
      <c r="AG23" s="139">
        <f t="shared" si="56"/>
        <v>1</v>
      </c>
      <c r="AH23" s="171">
        <f t="shared" si="57"/>
        <v>7.0103099999999996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3</v>
      </c>
      <c r="AG24" s="139">
        <f t="shared" si="56"/>
        <v>1</v>
      </c>
      <c r="AH24" s="171">
        <f t="shared" si="57"/>
        <v>7.0103099999999996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3</v>
      </c>
      <c r="AG25" s="139">
        <f t="shared" si="56"/>
        <v>1</v>
      </c>
      <c r="AH25" s="175">
        <f t="shared" si="57"/>
        <v>7.0103099999999996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52">
        <v>1</v>
      </c>
      <c r="F29" s="353"/>
      <c r="G29" s="353"/>
      <c r="H29" s="353"/>
      <c r="I29" s="353"/>
      <c r="J29" s="353"/>
      <c r="K29" s="353"/>
      <c r="L29" s="354"/>
      <c r="M29" s="355">
        <v>2</v>
      </c>
      <c r="N29" s="353"/>
      <c r="O29" s="353"/>
      <c r="P29" s="353"/>
      <c r="Q29" s="353"/>
      <c r="R29" s="353"/>
      <c r="S29" s="353"/>
      <c r="T29" s="354"/>
      <c r="U29" s="355">
        <v>3</v>
      </c>
      <c r="V29" s="353"/>
      <c r="W29" s="353"/>
      <c r="X29" s="353"/>
      <c r="Y29" s="353"/>
      <c r="Z29" s="353"/>
      <c r="AA29" s="353"/>
      <c r="AB29" s="354"/>
      <c r="AC29" s="355">
        <v>4</v>
      </c>
      <c r="AD29" s="353"/>
      <c r="AE29" s="353"/>
      <c r="AF29" s="353"/>
      <c r="AG29" s="353"/>
      <c r="AH29" s="353"/>
      <c r="AI29" s="353"/>
      <c r="AJ29" s="354"/>
      <c r="AK29" s="355">
        <v>5</v>
      </c>
      <c r="AL29" s="353"/>
      <c r="AM29" s="353"/>
      <c r="AN29" s="353"/>
      <c r="AO29" s="353"/>
      <c r="AP29" s="353"/>
      <c r="AQ29" s="353"/>
      <c r="AR29" s="354"/>
      <c r="AS29" s="355">
        <v>6</v>
      </c>
      <c r="AT29" s="353"/>
      <c r="AU29" s="353"/>
      <c r="AV29" s="353"/>
      <c r="AW29" s="353"/>
      <c r="AX29" s="353"/>
      <c r="AY29" s="353"/>
      <c r="AZ29" s="354"/>
      <c r="BA29" s="355">
        <v>7</v>
      </c>
      <c r="BB29" s="353"/>
      <c r="BC29" s="353"/>
      <c r="BD29" s="353"/>
      <c r="BE29" s="353"/>
      <c r="BF29" s="353"/>
      <c r="BG29" s="353"/>
      <c r="BH29" s="354"/>
      <c r="BI29" s="355">
        <v>8</v>
      </c>
      <c r="BJ29" s="353"/>
      <c r="BK29" s="353"/>
      <c r="BL29" s="353"/>
      <c r="BM29" s="353"/>
      <c r="BN29" s="353"/>
      <c r="BO29" s="353"/>
      <c r="BP29" s="356"/>
      <c r="BQ29" s="138"/>
      <c r="BR29" s="176" t="s">
        <v>76</v>
      </c>
      <c r="BS29" s="137" t="str">
        <f>$F$4</f>
        <v>1. FC Riedwald</v>
      </c>
      <c r="BT29" s="137" t="str">
        <f>$F$5</f>
        <v>Eintracht Frankfurt</v>
      </c>
      <c r="BU29" s="137" t="str">
        <f>$F$6</f>
        <v>FC Barcelona</v>
      </c>
      <c r="BV29" s="137" t="str">
        <f>$F$7</f>
        <v>Maibach 1822 eV</v>
      </c>
      <c r="BW29" s="137" t="str">
        <f>$F$8</f>
        <v>Beinbruch SC</v>
      </c>
      <c r="BX29" s="137" t="str">
        <f>$F$9</f>
        <v>FV Zahnschmerzen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142</v>
      </c>
    </row>
    <row r="30" spans="2:80" s="137" customFormat="1" x14ac:dyDescent="0.2">
      <c r="C30" s="137" t="str">
        <f t="shared" ref="C30:C38" si="58">$R64</f>
        <v>1. FC Riedwald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1. FC Riedwald</v>
      </c>
      <c r="BS30" s="180"/>
      <c r="BT30" s="181">
        <f t="shared" ref="BT30:CA30" si="60">SUMIFS($X$64:$X$351,$V$64:$V$351,$BR30,$W$64:$W$351,BT$29)+SUMIFS($Y$64:$Y$351,$W$64:$W$351,$BR30,$V$64:$V$351,BT$29)</f>
        <v>5</v>
      </c>
      <c r="BU30" s="181">
        <f t="shared" si="60"/>
        <v>4</v>
      </c>
      <c r="BV30" s="181">
        <f t="shared" si="60"/>
        <v>3</v>
      </c>
      <c r="BW30" s="181">
        <f t="shared" si="60"/>
        <v>4</v>
      </c>
      <c r="BX30" s="181">
        <f t="shared" si="60"/>
        <v>4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Eintracht Frankfurt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Eintracht Frankfurt</v>
      </c>
      <c r="BS31" s="182">
        <f t="shared" ref="BS31:BS38" si="61">SUMIFS($X$64:$X$351,$V$64:$V$351,$BR31,$W$64:$W$351,BS$29)+SUMIFS($Y$64:$Y$351,$W$64:$W$351,$BR31,$V$64:$V$351,BS$29)</f>
        <v>1</v>
      </c>
      <c r="BT31" s="180"/>
      <c r="BU31" s="181">
        <f t="shared" ref="BU31:CA31" si="62">SUMIFS($X$64:$X$351,$V$64:$V$351,$BR31,$W$64:$W$351,BU$29)+SUMIFS($Y$64:$Y$351,$W$64:$W$351,$BR31,$V$64:$V$351,BU$29)</f>
        <v>2</v>
      </c>
      <c r="BV31" s="181">
        <f t="shared" si="62"/>
        <v>5</v>
      </c>
      <c r="BW31" s="181">
        <f t="shared" si="62"/>
        <v>1</v>
      </c>
      <c r="BX31" s="181">
        <f t="shared" si="62"/>
        <v>2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FC Barcelona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FC Barcelona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5</v>
      </c>
      <c r="BU32" s="180"/>
      <c r="BV32" s="181">
        <f t="shared" ref="BV32:CA32" si="64">SUMIFS($X$64:$X$351,$V$64:$V$351,$BR32,$W$64:$W$351,BV$29)+SUMIFS($Y$64:$Y$351,$W$64:$W$351,$BR32,$V$64:$V$351,BV$29)</f>
        <v>1</v>
      </c>
      <c r="BW32" s="181">
        <f t="shared" si="64"/>
        <v>6</v>
      </c>
      <c r="BX32" s="181">
        <f t="shared" si="64"/>
        <v>2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Maibach 1822 eV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Maibach 1822 eV</v>
      </c>
      <c r="BS33" s="182">
        <f t="shared" si="61"/>
        <v>2</v>
      </c>
      <c r="BT33" s="182">
        <f t="shared" si="63"/>
        <v>2</v>
      </c>
      <c r="BU33" s="182">
        <f t="shared" ref="BU33:BU38" si="65">SUMIFS($X$64:$X$351,$V$64:$V$351,$BR33,$W$64:$W$351,BU$29)+SUMIFS($Y$64:$Y$351,$W$64:$W$351,$BR33,$V$64:$V$351,BU$29)</f>
        <v>2</v>
      </c>
      <c r="BV33" s="180"/>
      <c r="BW33" s="181">
        <f>SUMIFS($X$64:$X$351,$V$64:$V$351,$BR33,$W$64:$W$351,BW$29)+SUMIFS($Y$64:$Y$351,$W$64:$W$351,$BR33,$V$64:$V$351,BW$29)</f>
        <v>2</v>
      </c>
      <c r="BX33" s="181">
        <f>SUMIFS($X$64:$X$351,$V$64:$V$351,$BR33,$W$64:$W$351,BX$29)+SUMIFS($Y$64:$Y$351,$W$64:$W$351,$BR33,$V$64:$V$351,BX$29)</f>
        <v>5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Beinbruch SC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Beinbruch SC</v>
      </c>
      <c r="BS34" s="182">
        <f t="shared" si="61"/>
        <v>3</v>
      </c>
      <c r="BT34" s="182">
        <f t="shared" si="63"/>
        <v>6</v>
      </c>
      <c r="BU34" s="182">
        <f t="shared" si="65"/>
        <v>1</v>
      </c>
      <c r="BV34" s="182">
        <f>SUMIFS($X$64:$X$351,$V$64:$V$351,$BR34,$W$64:$W$351,BV$29)+SUMIFS($Y$64:$Y$351,$W$64:$W$351,$BR34,$V$64:$V$351,BV$29)</f>
        <v>5</v>
      </c>
      <c r="BW34" s="180"/>
      <c r="BX34" s="181">
        <f>SUMIFS($X$64:$X$351,$V$64:$V$351,$BR34,$W$64:$W$351,BX$29)+SUMIFS($Y$64:$Y$351,$W$64:$W$351,$BR34,$V$64:$V$351,BX$29)</f>
        <v>2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FV Zahnschmerzen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FV Zahnschmerzen</v>
      </c>
      <c r="BS35" s="182">
        <f t="shared" si="61"/>
        <v>2</v>
      </c>
      <c r="BT35" s="182">
        <f t="shared" si="63"/>
        <v>1</v>
      </c>
      <c r="BU35" s="182">
        <f t="shared" si="65"/>
        <v>2</v>
      </c>
      <c r="BV35" s="182">
        <f>SUMIFS($X$64:$X$351,$V$64:$V$351,$BR35,$W$64:$W$351,BV$29)+SUMIFS($Y$64:$Y$351,$W$64:$W$351,$BR35,$V$64:$V$351,BV$29)</f>
        <v>2</v>
      </c>
      <c r="BW35" s="182">
        <f>SUMIFS($X$64:$X$351,$V$64:$V$351,$BR35,$W$64:$W$351,BW$29)+SUMIFS($Y$64:$Y$351,$W$64:$W$351,$BR35,$V$64:$V$351,BW$29)</f>
        <v>5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1. FC Riedwald</v>
      </c>
      <c r="BT40" s="137" t="str">
        <f>$F$5</f>
        <v>Eintracht Frankfurt</v>
      </c>
      <c r="BU40" s="137" t="str">
        <f>$F$6</f>
        <v>FC Barcelona</v>
      </c>
      <c r="BV40" s="137" t="str">
        <f>$F$7</f>
        <v>Maibach 1822 eV</v>
      </c>
      <c r="BW40" s="137" t="str">
        <f>$F$8</f>
        <v>Beinbruch SC</v>
      </c>
      <c r="BX40" s="137" t="str">
        <f>$F$9</f>
        <v>FV Zahnschmerzen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142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1. FC Riedwald</v>
      </c>
      <c r="BS41" s="180"/>
      <c r="BT41" s="181">
        <f>BT30-BS31</f>
        <v>4</v>
      </c>
      <c r="BU41" s="181">
        <f>BU30-BS32</f>
        <v>1</v>
      </c>
      <c r="BV41" s="181">
        <f>BV30-BS33</f>
        <v>1</v>
      </c>
      <c r="BW41" s="181">
        <f>BW30-BS34</f>
        <v>1</v>
      </c>
      <c r="BX41" s="181">
        <f>BX30-BS35</f>
        <v>2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Eintracht Frankfurt</v>
      </c>
      <c r="BS42" s="182">
        <f>IF(BT41="","",-1*BT41)</f>
        <v>-4</v>
      </c>
      <c r="BT42" s="180"/>
      <c r="BU42" s="181">
        <f>BU31-BT32</f>
        <v>-3</v>
      </c>
      <c r="BV42" s="181">
        <f>BV31-BT33</f>
        <v>3</v>
      </c>
      <c r="BW42" s="181">
        <f>BW31-BT34</f>
        <v>-5</v>
      </c>
      <c r="BX42" s="181">
        <f>BX31-BT35</f>
        <v>1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FC Barcelona</v>
      </c>
      <c r="BS43" s="182">
        <f>IF(BU41="","",-1*BU41)</f>
        <v>-1</v>
      </c>
      <c r="BT43" s="182">
        <f>IF(BU42="","",-1*BU42)</f>
        <v>3</v>
      </c>
      <c r="BU43" s="180"/>
      <c r="BV43" s="181">
        <f>BV32-BU33</f>
        <v>-1</v>
      </c>
      <c r="BW43" s="181">
        <f>BW32-BU34</f>
        <v>5</v>
      </c>
      <c r="BX43" s="181">
        <f>BX32-BU35</f>
        <v>0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Maibach 1822 eV</v>
      </c>
      <c r="BS44" s="182">
        <f>IF(BV41="","",-1*BV41)</f>
        <v>-1</v>
      </c>
      <c r="BT44" s="182">
        <f>IF(BV42="","",-1*BV42)</f>
        <v>-3</v>
      </c>
      <c r="BU44" s="182">
        <f>IF(BV43="","",-1*BV43)</f>
        <v>1</v>
      </c>
      <c r="BV44" s="180"/>
      <c r="BW44" s="181">
        <f>BW33-BV34</f>
        <v>-3</v>
      </c>
      <c r="BX44" s="181">
        <f>BX33-BV35</f>
        <v>3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Beinbruch SC</v>
      </c>
      <c r="BS45" s="182">
        <f>IF(BW41="","",-1*BW41)</f>
        <v>-1</v>
      </c>
      <c r="BT45" s="182">
        <f>IF(BW42="","",-1*BW42)</f>
        <v>5</v>
      </c>
      <c r="BU45" s="182">
        <f>IF(BW43="","",-1*BW43)</f>
        <v>-5</v>
      </c>
      <c r="BV45" s="182">
        <f>IF(BW44="","",-1*BW44)</f>
        <v>3</v>
      </c>
      <c r="BW45" s="180"/>
      <c r="BX45" s="181">
        <f>BX34-BW35</f>
        <v>-3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FV Zahnschmerzen</v>
      </c>
      <c r="BS46" s="182">
        <f>IF(BX41="","",-1*BX41)</f>
        <v>-2</v>
      </c>
      <c r="BT46" s="182">
        <f>IF(BX42="","",-1*BX42)</f>
        <v>-1</v>
      </c>
      <c r="BU46" s="182">
        <f>IF(BX43="","",-1*BX43)</f>
        <v>0</v>
      </c>
      <c r="BV46" s="182">
        <f>IF(BX44="","",-1*BX44)</f>
        <v>-3</v>
      </c>
      <c r="BW46" s="182">
        <f>IF(BX45="","",-1*BX45)</f>
        <v>3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1. FC Riedwald</v>
      </c>
      <c r="BT51" s="137" t="str">
        <f>$F$5</f>
        <v>Eintracht Frankfurt</v>
      </c>
      <c r="BU51" s="137" t="str">
        <f>$F$6</f>
        <v>FC Barcelona</v>
      </c>
      <c r="BV51" s="137" t="str">
        <f>$F$7</f>
        <v>Maibach 1822 eV</v>
      </c>
      <c r="BW51" s="137" t="str">
        <f>$F$8</f>
        <v>Beinbruch SC</v>
      </c>
      <c r="BX51" s="137" t="str">
        <f>$F$9</f>
        <v>FV Zahnschmerzen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142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1. FC Riedwald</v>
      </c>
      <c r="BS52" s="180"/>
      <c r="BT52" s="181">
        <f t="shared" ref="BT52:CA52" si="69">SUMIFS($AE$64:$AE$351,$V$64:$V$351,$BR52,$W$64:$W$351,BT$51)+SUMIFS($AF$64:$AF$351,$W$64:$W$351,$BR52,$V$64:$V$351,BT$51)</f>
        <v>3</v>
      </c>
      <c r="BU52" s="181">
        <f t="shared" si="69"/>
        <v>3</v>
      </c>
      <c r="BV52" s="181">
        <f t="shared" si="69"/>
        <v>3</v>
      </c>
      <c r="BW52" s="181">
        <f t="shared" si="69"/>
        <v>3</v>
      </c>
      <c r="BX52" s="181">
        <f t="shared" si="69"/>
        <v>3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Eintracht Frankfurt</v>
      </c>
      <c r="BS53" s="182">
        <f t="shared" ref="BS53:BS60" si="70">SUMIFS($AE$64:$AE$351,$V$64:$V$351,$BR53,$W$64:$W$351,BS$51)+SUMIFS($AF$64:$AF$351,$W$64:$W$351,$BR53,$V$64:$V$351,BS$51)</f>
        <v>0</v>
      </c>
      <c r="BT53" s="180"/>
      <c r="BU53" s="181">
        <f t="shared" ref="BU53:CA53" si="71">SUMIFS($AE$64:$AE$351,$V$64:$V$351,$BR53,$W$64:$W$351,BU$51)+SUMIFS($AF$64:$AF$351,$W$64:$W$351,$BR53,$V$64:$V$351,BU$51)</f>
        <v>0</v>
      </c>
      <c r="BV53" s="181">
        <f t="shared" si="71"/>
        <v>3</v>
      </c>
      <c r="BW53" s="181">
        <f t="shared" si="71"/>
        <v>0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FC Barcelona</v>
      </c>
      <c r="BS54" s="182">
        <f t="shared" si="70"/>
        <v>0</v>
      </c>
      <c r="BT54" s="182">
        <f t="shared" ref="BT54:BT60" si="72">SUMIFS($AE$64:$AE$351,$V$64:$V$351,$BR54,$W$64:$W$351,BT$51)+SUMIFS($AF$64:$AF$351,$W$64:$W$351,$BR54,$V$64:$V$351,BT$51)</f>
        <v>3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3</v>
      </c>
      <c r="BX54" s="181">
        <f t="shared" si="73"/>
        <v>1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Maibach 1822 eV</v>
      </c>
      <c r="BS55" s="182">
        <f t="shared" si="70"/>
        <v>0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0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Beinbruch SC</v>
      </c>
      <c r="BS56" s="182">
        <f t="shared" si="70"/>
        <v>0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3</v>
      </c>
      <c r="BW56" s="180"/>
      <c r="BX56" s="181">
        <f>SUMIFS($AE$64:$AE$351,$V$64:$V$351,$BR56,$W$64:$W$351,BX$51)+SUMIFS($AF$64:$AF$351,$W$64:$W$351,$BR56,$V$64:$V$351,BX$51)</f>
        <v>0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FV Zahnschmerzen</v>
      </c>
      <c r="BS57" s="182">
        <f t="shared" si="70"/>
        <v>0</v>
      </c>
      <c r="BT57" s="182">
        <f t="shared" si="72"/>
        <v>0</v>
      </c>
      <c r="BU57" s="182">
        <f t="shared" si="74"/>
        <v>1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3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104</v>
      </c>
      <c r="Z63" s="187" t="s">
        <v>101</v>
      </c>
      <c r="AA63" s="187" t="s">
        <v>9</v>
      </c>
      <c r="AB63" s="187" t="s">
        <v>99</v>
      </c>
      <c r="AC63" s="188" t="s">
        <v>102</v>
      </c>
      <c r="AD63" s="187" t="s">
        <v>100</v>
      </c>
      <c r="AE63" s="357" t="s">
        <v>92</v>
      </c>
      <c r="AF63" s="357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1. FC Riedwald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 : 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142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180</v>
      </c>
      <c r="Q65" s="209" t="s">
        <v>3</v>
      </c>
      <c r="R65" s="210" t="str">
        <f>IF($C82=0,"",$C82)</f>
        <v>Eintracht Frankfurt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 : 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142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FC Barcelona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 : 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142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136</v>
      </c>
      <c r="M67" s="142" t="s">
        <v>137</v>
      </c>
      <c r="Q67" s="209" t="s">
        <v>5</v>
      </c>
      <c r="R67" s="210" t="str">
        <f t="shared" si="81"/>
        <v>Maibach 1822 eV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 : 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142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Beinbruch SC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 : 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142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8" t="s">
        <v>141</v>
      </c>
      <c r="C69" s="358"/>
      <c r="D69" s="358"/>
      <c r="E69" s="358"/>
      <c r="F69" s="358"/>
      <c r="G69" s="358"/>
      <c r="H69" s="358"/>
      <c r="I69" s="358"/>
      <c r="J69" s="358"/>
      <c r="K69" s="358"/>
      <c r="Q69" s="209" t="s">
        <v>7</v>
      </c>
      <c r="R69" s="210" t="str">
        <f t="shared" si="81"/>
        <v>FV Zahnschmerzen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 : 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142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 : 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142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169"/>
      <c r="F71" s="169"/>
      <c r="G71" s="169"/>
      <c r="H71" s="169"/>
      <c r="I71" s="169"/>
      <c r="J71" s="169"/>
      <c r="K71" s="169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 : 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142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C72" s="137" t="s">
        <v>129</v>
      </c>
      <c r="E72" s="220">
        <v>3</v>
      </c>
      <c r="L72" s="138"/>
      <c r="M72" s="138"/>
      <c r="Q72" s="221" t="s">
        <v>12</v>
      </c>
      <c r="R72" s="222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 : 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142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thickBot="1" x14ac:dyDescent="0.25">
      <c r="C73" s="169"/>
      <c r="D73" s="169"/>
      <c r="E73" s="138"/>
      <c r="H73" s="348" t="s">
        <v>169</v>
      </c>
      <c r="I73" s="348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 : 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142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C74" s="137" t="s">
        <v>128</v>
      </c>
      <c r="E74" s="220">
        <v>1</v>
      </c>
      <c r="H74" s="348"/>
      <c r="I74" s="348"/>
      <c r="J74" s="220">
        <v>6</v>
      </c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 : 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142</v>
      </c>
    </row>
    <row r="75" spans="2:43" s="137" customFormat="1" x14ac:dyDescent="0.2">
      <c r="C75" s="137" t="s">
        <v>131</v>
      </c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 : 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142</v>
      </c>
    </row>
    <row r="76" spans="2:43" s="137" customFormat="1" x14ac:dyDescent="0.2">
      <c r="C76" s="137" t="s">
        <v>130</v>
      </c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 : 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142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 : 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142</v>
      </c>
    </row>
    <row r="78" spans="2:43" s="137" customFormat="1" ht="12" customHeight="1" x14ac:dyDescent="0.2">
      <c r="B78" s="359" t="s">
        <v>164</v>
      </c>
      <c r="C78" s="359"/>
      <c r="D78" s="359"/>
      <c r="E78" s="359"/>
      <c r="F78" s="359"/>
      <c r="G78" s="359"/>
      <c r="H78" s="359"/>
      <c r="I78" s="359"/>
      <c r="J78" s="359"/>
      <c r="K78" s="359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 : 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142</v>
      </c>
    </row>
    <row r="79" spans="2:43" s="137" customFormat="1" ht="12" customHeight="1" x14ac:dyDescent="0.2"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 : 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142</v>
      </c>
    </row>
    <row r="80" spans="2:43" s="137" customFormat="1" ht="13.5" customHeight="1" thickBot="1" x14ac:dyDescent="0.25">
      <c r="C80" s="223" t="s">
        <v>167</v>
      </c>
      <c r="D80" s="140" t="s">
        <v>115</v>
      </c>
      <c r="E80" s="140" t="s">
        <v>166</v>
      </c>
      <c r="F80" s="223"/>
      <c r="G80" s="224" t="s">
        <v>132</v>
      </c>
      <c r="H80" s="141" t="s">
        <v>134</v>
      </c>
      <c r="I80" s="141" t="s">
        <v>135</v>
      </c>
      <c r="J80" s="360" t="s">
        <v>133</v>
      </c>
      <c r="K80" s="360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 : 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142</v>
      </c>
    </row>
    <row r="81" spans="2:35" s="137" customFormat="1" ht="12.75" thickTop="1" x14ac:dyDescent="0.2">
      <c r="B81" s="139" t="s">
        <v>2</v>
      </c>
      <c r="C81" s="225" t="str">
        <f>Spielplan!$C6</f>
        <v>1. FC Riedwald</v>
      </c>
      <c r="D81" s="226">
        <f>Spielplan!$D6</f>
        <v>0</v>
      </c>
      <c r="E81" s="227">
        <f>Spielplan!$E6</f>
        <v>0</v>
      </c>
      <c r="G81" s="139" t="s">
        <v>2</v>
      </c>
      <c r="H81" s="228" t="str">
        <f>Spielplan!$J6</f>
        <v>1. FC Riedwald</v>
      </c>
      <c r="I81" s="229" t="str">
        <f>Spielplan!$L6</f>
        <v>FV Zahnschmerzen</v>
      </c>
      <c r="J81" s="138">
        <f>IF(Spielplan!$M6="","",Spielplan!$M6)</f>
        <v>4</v>
      </c>
      <c r="K81" s="230">
        <f>IF(Spielplan!$O6="","",Spielplan!$O6)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 : 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142</v>
      </c>
    </row>
    <row r="82" spans="2:35" s="137" customFormat="1" x14ac:dyDescent="0.2">
      <c r="B82" s="139" t="s">
        <v>3</v>
      </c>
      <c r="C82" s="231" t="str">
        <f>Spielplan!$C7</f>
        <v>Eintracht Frankfurt</v>
      </c>
      <c r="D82" s="232">
        <f>Spielplan!$D7</f>
        <v>0</v>
      </c>
      <c r="E82" s="233">
        <f>Spielplan!$E7</f>
        <v>0</v>
      </c>
      <c r="G82" s="139" t="s">
        <v>3</v>
      </c>
      <c r="H82" s="234" t="str">
        <f>Spielplan!$J7</f>
        <v>SSV Wildbach</v>
      </c>
      <c r="I82" s="169" t="str">
        <f>Spielplan!$L7</f>
        <v>Lok Leipzig</v>
      </c>
      <c r="J82" s="138">
        <f>IF(Spielplan!$M7="","",Spielplan!$M7)</f>
        <v>3</v>
      </c>
      <c r="K82" s="230">
        <f>IF(Spielplan!$O7="","",Spielplan!$O7)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 : 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142</v>
      </c>
    </row>
    <row r="83" spans="2:35" s="137" customFormat="1" x14ac:dyDescent="0.2">
      <c r="B83" s="138" t="s">
        <v>4</v>
      </c>
      <c r="C83" s="231" t="str">
        <f>Spielplan!$C8</f>
        <v>FC Barcelona</v>
      </c>
      <c r="D83" s="232">
        <f>Spielplan!$D8</f>
        <v>0</v>
      </c>
      <c r="E83" s="233">
        <f>Spielplan!$E8</f>
        <v>0</v>
      </c>
      <c r="G83" s="139" t="s">
        <v>4</v>
      </c>
      <c r="H83" s="234" t="str">
        <f>Spielplan!$J8</f>
        <v>Kickers Offenbach</v>
      </c>
      <c r="I83" s="169" t="str">
        <f>Spielplan!$L8</f>
        <v>FC Brügge</v>
      </c>
      <c r="J83" s="138">
        <f>IF(Spielplan!$M8="","",Spielplan!$M8)</f>
        <v>3</v>
      </c>
      <c r="K83" s="230">
        <f>IF(Spielplan!$O8="","",Spielplan!$O8)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 : 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142</v>
      </c>
    </row>
    <row r="84" spans="2:35" s="137" customFormat="1" x14ac:dyDescent="0.2">
      <c r="B84" s="138" t="s">
        <v>5</v>
      </c>
      <c r="C84" s="231" t="str">
        <f>Spielplan!$C9</f>
        <v>Maibach 1822 eV</v>
      </c>
      <c r="D84" s="232">
        <f>Spielplan!$D9</f>
        <v>0</v>
      </c>
      <c r="E84" s="233">
        <f>Spielplan!$E9</f>
        <v>0</v>
      </c>
      <c r="G84" s="139" t="s">
        <v>5</v>
      </c>
      <c r="H84" s="234" t="str">
        <f>Spielplan!$J9</f>
        <v>Team D1</v>
      </c>
      <c r="I84" s="169" t="str">
        <f>Spielplan!$L9</f>
        <v>Team D6</v>
      </c>
      <c r="J84" s="138">
        <f>IF(Spielplan!$M9="","",Spielplan!$M9)</f>
        <v>3</v>
      </c>
      <c r="K84" s="230">
        <f>IF(Spielplan!$O9="","",Spielplan!$O9)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 : 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142</v>
      </c>
    </row>
    <row r="85" spans="2:35" s="137" customFormat="1" x14ac:dyDescent="0.2">
      <c r="B85" s="138" t="s">
        <v>6</v>
      </c>
      <c r="C85" s="231" t="str">
        <f>Spielplan!$C10</f>
        <v>Beinbruch SC</v>
      </c>
      <c r="D85" s="232">
        <f>Spielplan!$D10</f>
        <v>0</v>
      </c>
      <c r="E85" s="233">
        <f>Spielplan!$E10</f>
        <v>0</v>
      </c>
      <c r="G85" s="139" t="s">
        <v>6</v>
      </c>
      <c r="H85" s="234" t="str">
        <f>Spielplan!$J10</f>
        <v>Team E1</v>
      </c>
      <c r="I85" s="169" t="str">
        <f>Spielplan!$L10</f>
        <v>Team E6</v>
      </c>
      <c r="J85" s="138">
        <f>IF(Spielplan!$M10="","",Spielplan!$M10)</f>
        <v>3</v>
      </c>
      <c r="K85" s="230">
        <f>IF(Spielplan!$O10="","",Spielplan!$O10)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 : 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142</v>
      </c>
    </row>
    <row r="86" spans="2:35" s="137" customFormat="1" x14ac:dyDescent="0.2">
      <c r="B86" s="138" t="s">
        <v>7</v>
      </c>
      <c r="C86" s="231" t="str">
        <f>Spielplan!$C11</f>
        <v>FV Zahnschmerzen</v>
      </c>
      <c r="D86" s="232">
        <f>Spielplan!$D11</f>
        <v>0</v>
      </c>
      <c r="E86" s="233">
        <f>Spielplan!$E11</f>
        <v>0</v>
      </c>
      <c r="G86" s="139" t="s">
        <v>7</v>
      </c>
      <c r="H86" s="234" t="str">
        <f>Spielplan!$J11</f>
        <v>Team F1</v>
      </c>
      <c r="I86" s="169" t="str">
        <f>Spielplan!$L11</f>
        <v>Team F6</v>
      </c>
      <c r="J86" s="138">
        <f>IF(Spielplan!$M11="","",Spielplan!$M11)</f>
        <v>5</v>
      </c>
      <c r="K86" s="230">
        <f>IF(Spielplan!$O11="","",Spielplan!$O11)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 : 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142</v>
      </c>
    </row>
    <row r="87" spans="2:35" s="137" customFormat="1" x14ac:dyDescent="0.2">
      <c r="B87" s="138" t="s">
        <v>10</v>
      </c>
      <c r="C87" s="231"/>
      <c r="D87" s="232"/>
      <c r="E87" s="233"/>
      <c r="G87" s="139" t="s">
        <v>10</v>
      </c>
      <c r="H87" s="234" t="str">
        <f>Spielplan!$J12</f>
        <v>Beinbruch SC</v>
      </c>
      <c r="I87" s="169" t="str">
        <f>Spielplan!$L12</f>
        <v>Eintracht Frankfurt</v>
      </c>
      <c r="J87" s="138">
        <f>IF(Spielplan!$M12="","",Spielplan!$M12)</f>
        <v>6</v>
      </c>
      <c r="K87" s="230">
        <f>IF(Spielplan!$O12="","",Spielplan!$O12)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 : 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142</v>
      </c>
    </row>
    <row r="88" spans="2:35" s="137" customFormat="1" x14ac:dyDescent="0.2">
      <c r="B88" s="138" t="s">
        <v>11</v>
      </c>
      <c r="C88" s="231"/>
      <c r="D88" s="232"/>
      <c r="E88" s="233"/>
      <c r="G88" s="139" t="s">
        <v>11</v>
      </c>
      <c r="H88" s="234" t="str">
        <f>Spielplan!$J13</f>
        <v>SC Waldbach</v>
      </c>
      <c r="I88" s="169" t="str">
        <f>Spielplan!$L13</f>
        <v>Manchester City</v>
      </c>
      <c r="J88" s="138">
        <f>IF(Spielplan!$M13="","",Spielplan!$M13)</f>
        <v>5</v>
      </c>
      <c r="K88" s="230">
        <f>IF(Spielplan!$O13="","",Spielplan!$O13)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 : 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142</v>
      </c>
    </row>
    <row r="89" spans="2:35" s="137" customFormat="1" ht="12.75" thickBot="1" x14ac:dyDescent="0.25">
      <c r="B89" s="138" t="s">
        <v>12</v>
      </c>
      <c r="C89" s="235"/>
      <c r="D89" s="236"/>
      <c r="E89" s="237"/>
      <c r="G89" s="139" t="s">
        <v>12</v>
      </c>
      <c r="H89" s="234" t="str">
        <f>Spielplan!$J14</f>
        <v>FV Lübeck</v>
      </c>
      <c r="I89" s="169" t="str">
        <f>Spielplan!$L14</f>
        <v>SSV Wildeck</v>
      </c>
      <c r="J89" s="138">
        <f>IF(Spielplan!$M14="","",Spielplan!$M14)</f>
        <v>4</v>
      </c>
      <c r="K89" s="230">
        <f>IF(Spielplan!$O14="","",Spielplan!$O14)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 : 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142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4" t="str">
        <f>Spielplan!$J15</f>
        <v>Team D5</v>
      </c>
      <c r="I90" s="169" t="str">
        <f>Spielplan!$L15</f>
        <v>Team D2</v>
      </c>
      <c r="J90" s="138">
        <f>IF(Spielplan!$M15="","",Spielplan!$M15)</f>
        <v>3</v>
      </c>
      <c r="K90" s="230">
        <f>IF(Spielplan!$O15="","",Spielplan!$O15)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 : 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142</v>
      </c>
    </row>
    <row r="91" spans="2:35" s="137" customFormat="1" x14ac:dyDescent="0.2">
      <c r="B91" s="169"/>
      <c r="C91" s="169"/>
      <c r="D91" s="169"/>
      <c r="G91" s="139" t="s">
        <v>14</v>
      </c>
      <c r="H91" s="234" t="str">
        <f>Spielplan!$J16</f>
        <v>Team E5</v>
      </c>
      <c r="I91" s="169" t="str">
        <f>Spielplan!$L16</f>
        <v>Team E2</v>
      </c>
      <c r="J91" s="138">
        <f>IF(Spielplan!$M16="","",Spielplan!$M16)</f>
        <v>5</v>
      </c>
      <c r="K91" s="230">
        <f>IF(Spielplan!$O16="","",Spielplan!$O16)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 : 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142</v>
      </c>
    </row>
    <row r="92" spans="2:35" s="137" customFormat="1" x14ac:dyDescent="0.2">
      <c r="B92" s="169"/>
      <c r="C92" s="169"/>
      <c r="D92" s="169"/>
      <c r="G92" s="139" t="s">
        <v>15</v>
      </c>
      <c r="H92" s="234" t="str">
        <f>Spielplan!$J17</f>
        <v>Team F5</v>
      </c>
      <c r="I92" s="169" t="str">
        <f>Spielplan!$L17</f>
        <v>Team F2</v>
      </c>
      <c r="J92" s="138">
        <f>IF(Spielplan!$M17="","",Spielplan!$M17)</f>
        <v>0</v>
      </c>
      <c r="K92" s="230">
        <f>IF(Spielplan!$O17="","",Spielplan!$O17)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 : 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142</v>
      </c>
    </row>
    <row r="93" spans="2:35" s="137" customFormat="1" x14ac:dyDescent="0.2">
      <c r="B93" s="169"/>
      <c r="C93" s="169"/>
      <c r="D93" s="169"/>
      <c r="G93" s="139" t="s">
        <v>16</v>
      </c>
      <c r="H93" s="234" t="str">
        <f>Spielplan!$J18</f>
        <v>FC Barcelona</v>
      </c>
      <c r="I93" s="169" t="str">
        <f>Spielplan!$L18</f>
        <v>Maibach 1822 eV</v>
      </c>
      <c r="J93" s="138">
        <f>IF(Spielplan!$M18="","",Spielplan!$M18)</f>
        <v>1</v>
      </c>
      <c r="K93" s="230">
        <f>IF(Spielplan!$O18="","",Spielplan!$O18)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 : 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142</v>
      </c>
    </row>
    <row r="94" spans="2:35" s="137" customFormat="1" x14ac:dyDescent="0.2">
      <c r="B94" s="169"/>
      <c r="C94" s="169"/>
      <c r="D94" s="169"/>
      <c r="G94" s="139" t="s">
        <v>17</v>
      </c>
      <c r="H94" s="234" t="str">
        <f>Spielplan!$J19</f>
        <v>Arsenal London</v>
      </c>
      <c r="I94" s="169" t="str">
        <f>Spielplan!$L19</f>
        <v>FC Grönlingen</v>
      </c>
      <c r="J94" s="138">
        <f>IF(Spielplan!$M19="","",Spielplan!$M19)</f>
        <v>2</v>
      </c>
      <c r="K94" s="230">
        <f>IF(Spielplan!$O19="","",Spielplan!$O19)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 : 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142</v>
      </c>
    </row>
    <row r="95" spans="2:35" s="137" customFormat="1" x14ac:dyDescent="0.2">
      <c r="G95" s="139" t="s">
        <v>18</v>
      </c>
      <c r="H95" s="234" t="str">
        <f>Spielplan!$J20</f>
        <v>Borussia Dortmund</v>
      </c>
      <c r="I95" s="169" t="str">
        <f>Spielplan!$L20</f>
        <v>HSV</v>
      </c>
      <c r="J95" s="138">
        <f>IF(Spielplan!$M20="","",Spielplan!$M20)</f>
        <v>4</v>
      </c>
      <c r="K95" s="230">
        <f>IF(Spielplan!$O20="","",Spielplan!$O20)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 : 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142</v>
      </c>
    </row>
    <row r="96" spans="2:35" s="137" customFormat="1" x14ac:dyDescent="0.2">
      <c r="G96" s="139" t="s">
        <v>19</v>
      </c>
      <c r="H96" s="234" t="str">
        <f>Spielplan!$J21</f>
        <v>Team D3</v>
      </c>
      <c r="I96" s="169" t="str">
        <f>Spielplan!$L21</f>
        <v>Team D4</v>
      </c>
      <c r="J96" s="138">
        <f>IF(Spielplan!$M21="","",Spielplan!$M21)</f>
        <v>0</v>
      </c>
      <c r="K96" s="230">
        <f>IF(Spielplan!$O21="","",Spielplan!$O21)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 : 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142</v>
      </c>
    </row>
    <row r="97" spans="2:35" s="137" customFormat="1" x14ac:dyDescent="0.2">
      <c r="G97" s="139" t="s">
        <v>20</v>
      </c>
      <c r="H97" s="234" t="str">
        <f>Spielplan!$J22</f>
        <v>Team E3</v>
      </c>
      <c r="I97" s="169" t="str">
        <f>Spielplan!$L22</f>
        <v>Team E4</v>
      </c>
      <c r="J97" s="138">
        <f>IF(Spielplan!$M22="","",Spielplan!$M22)</f>
        <v>2</v>
      </c>
      <c r="K97" s="230">
        <f>IF(Spielplan!$O22="","",Spielplan!$O22)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 : 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142</v>
      </c>
    </row>
    <row r="98" spans="2:35" s="137" customFormat="1" x14ac:dyDescent="0.2">
      <c r="G98" s="139" t="s">
        <v>21</v>
      </c>
      <c r="H98" s="234" t="str">
        <f>Spielplan!$J23</f>
        <v>Team F3</v>
      </c>
      <c r="I98" s="169" t="str">
        <f>Spielplan!$L23</f>
        <v>Team F4</v>
      </c>
      <c r="J98" s="138">
        <f>IF(Spielplan!$M23="","",Spielplan!$M23)</f>
        <v>3</v>
      </c>
      <c r="K98" s="230">
        <f>IF(Spielplan!$O23="","",Spielplan!$O23)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 : 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142</v>
      </c>
    </row>
    <row r="99" spans="2:35" s="137" customFormat="1" x14ac:dyDescent="0.2">
      <c r="G99" s="139" t="s">
        <v>22</v>
      </c>
      <c r="H99" s="234" t="str">
        <f>Spielplan!$J24</f>
        <v>Beinbruch SC</v>
      </c>
      <c r="I99" s="169" t="str">
        <f>Spielplan!$L24</f>
        <v>1. FC Riedwald</v>
      </c>
      <c r="J99" s="138">
        <f>IF(Spielplan!$M24="","",Spielplan!$M24)</f>
        <v>3</v>
      </c>
      <c r="K99" s="230">
        <f>IF(Spielplan!$O24="","",Spielplan!$O24)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 : 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142</v>
      </c>
    </row>
    <row r="100" spans="2:35" s="137" customFormat="1" x14ac:dyDescent="0.2">
      <c r="G100" s="139" t="s">
        <v>23</v>
      </c>
      <c r="H100" s="234" t="str">
        <f>Spielplan!$J25</f>
        <v>SC Waldbach</v>
      </c>
      <c r="I100" s="169" t="str">
        <f>Spielplan!$L25</f>
        <v>SSV Wildbach</v>
      </c>
      <c r="J100" s="138">
        <f>IF(Spielplan!$M25="","",Spielplan!$M25)</f>
        <v>3</v>
      </c>
      <c r="K100" s="230">
        <f>IF(Spielplan!$O25="","",Spielplan!$O25)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 : 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142</v>
      </c>
    </row>
    <row r="101" spans="2:35" s="137" customFormat="1" x14ac:dyDescent="0.2">
      <c r="G101" s="139" t="s">
        <v>24</v>
      </c>
      <c r="H101" s="234" t="str">
        <f>Spielplan!$J26</f>
        <v>FV Lübeck</v>
      </c>
      <c r="I101" s="169" t="str">
        <f>Spielplan!$L26</f>
        <v>Kickers Offenbach</v>
      </c>
      <c r="J101" s="138">
        <f>IF(Spielplan!$M26="","",Spielplan!$M26)</f>
        <v>3</v>
      </c>
      <c r="K101" s="230">
        <f>IF(Spielplan!$O26="","",Spielplan!$O26)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 : 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142</v>
      </c>
    </row>
    <row r="102" spans="2:35" s="137" customFormat="1" x14ac:dyDescent="0.2">
      <c r="G102" s="139" t="s">
        <v>25</v>
      </c>
      <c r="H102" s="234" t="str">
        <f>Spielplan!$J27</f>
        <v>Team D5</v>
      </c>
      <c r="I102" s="169" t="str">
        <f>Spielplan!$L27</f>
        <v>Team D1</v>
      </c>
      <c r="J102" s="138">
        <f>IF(Spielplan!$M27="","",Spielplan!$M27)</f>
        <v>3</v>
      </c>
      <c r="K102" s="230">
        <f>IF(Spielplan!$O27="","",Spielplan!$O27)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 : 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142</v>
      </c>
    </row>
    <row r="103" spans="2:35" s="137" customFormat="1" x14ac:dyDescent="0.2">
      <c r="G103" s="139" t="s">
        <v>26</v>
      </c>
      <c r="H103" s="234" t="str">
        <f>Spielplan!$J28</f>
        <v>Team E5</v>
      </c>
      <c r="I103" s="169" t="str">
        <f>Spielplan!$L28</f>
        <v>Team E1</v>
      </c>
      <c r="J103" s="138">
        <f>IF(Spielplan!$M28="","",Spielplan!$M28)</f>
        <v>5</v>
      </c>
      <c r="K103" s="230">
        <f>IF(Spielplan!$O28="","",Spielplan!$O28)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 : 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142</v>
      </c>
    </row>
    <row r="104" spans="2:35" s="137" customFormat="1" x14ac:dyDescent="0.2">
      <c r="G104" s="139" t="s">
        <v>27</v>
      </c>
      <c r="H104" s="234" t="str">
        <f>Spielplan!$J29</f>
        <v>Team F5</v>
      </c>
      <c r="I104" s="169" t="str">
        <f>Spielplan!$L29</f>
        <v>Team F1</v>
      </c>
      <c r="J104" s="138">
        <f>IF(Spielplan!$M29="","",Spielplan!$M29)</f>
        <v>6</v>
      </c>
      <c r="K104" s="230">
        <f>IF(Spielplan!$O29="","",Spielplan!$O29)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 : 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142</v>
      </c>
    </row>
    <row r="105" spans="2:35" s="137" customFormat="1" x14ac:dyDescent="0.2">
      <c r="B105" s="169"/>
      <c r="C105" s="169"/>
      <c r="D105" s="169"/>
      <c r="G105" s="139" t="s">
        <v>28</v>
      </c>
      <c r="H105" s="234" t="str">
        <f>Spielplan!$J30</f>
        <v>Maibach 1822 eV</v>
      </c>
      <c r="I105" s="169" t="str">
        <f>Spielplan!$L30</f>
        <v>FV Zahnschmerzen</v>
      </c>
      <c r="J105" s="138">
        <f>IF(Spielplan!$M30="","",Spielplan!$M30)</f>
        <v>5</v>
      </c>
      <c r="K105" s="230">
        <f>IF(Spielplan!$O30="","",Spielplan!$O30)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 : 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142</v>
      </c>
    </row>
    <row r="106" spans="2:35" s="137" customFormat="1" x14ac:dyDescent="0.2">
      <c r="B106" s="169"/>
      <c r="C106" s="169"/>
      <c r="D106" s="169"/>
      <c r="G106" s="139" t="s">
        <v>29</v>
      </c>
      <c r="H106" s="234" t="str">
        <f>Spielplan!$J31</f>
        <v>FC Grönlingen</v>
      </c>
      <c r="I106" s="169" t="str">
        <f>Spielplan!$L31</f>
        <v>Lok Leipzig</v>
      </c>
      <c r="J106" s="138">
        <f>IF(Spielplan!$M31="","",Spielplan!$M31)</f>
        <v>4</v>
      </c>
      <c r="K106" s="230">
        <f>IF(Spielplan!$O31="","",Spielplan!$O31)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 : 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142</v>
      </c>
    </row>
    <row r="107" spans="2:35" s="137" customFormat="1" x14ac:dyDescent="0.2">
      <c r="B107" s="169"/>
      <c r="C107" s="169"/>
      <c r="D107" s="169"/>
      <c r="G107" s="139" t="s">
        <v>30</v>
      </c>
      <c r="H107" s="234" t="str">
        <f>Spielplan!$J32</f>
        <v>HSV</v>
      </c>
      <c r="I107" s="169" t="str">
        <f>Spielplan!$L32</f>
        <v>FC Brügge</v>
      </c>
      <c r="J107" s="138">
        <f>IF(Spielplan!$M32="","",Spielplan!$M32)</f>
        <v>3</v>
      </c>
      <c r="K107" s="230">
        <f>IF(Spielplan!$O32="","",Spielplan!$O32)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 : 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142</v>
      </c>
    </row>
    <row r="108" spans="2:35" s="137" customFormat="1" x14ac:dyDescent="0.2">
      <c r="B108" s="169"/>
      <c r="C108" s="169"/>
      <c r="D108" s="169"/>
      <c r="G108" s="139" t="s">
        <v>31</v>
      </c>
      <c r="H108" s="234" t="str">
        <f>Spielplan!$J33</f>
        <v>Team D4</v>
      </c>
      <c r="I108" s="169" t="str">
        <f>Spielplan!$L33</f>
        <v>Team D6</v>
      </c>
      <c r="J108" s="138">
        <f>IF(Spielplan!$M33="","",Spielplan!$M33)</f>
        <v>5</v>
      </c>
      <c r="K108" s="230">
        <f>IF(Spielplan!$O33="","",Spielplan!$O33)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 : 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142</v>
      </c>
    </row>
    <row r="109" spans="2:35" s="137" customFormat="1" x14ac:dyDescent="0.2">
      <c r="B109" s="169"/>
      <c r="C109" s="169"/>
      <c r="D109" s="169"/>
      <c r="G109" s="139" t="s">
        <v>32</v>
      </c>
      <c r="H109" s="234" t="str">
        <f>Spielplan!$J34</f>
        <v>Team E4</v>
      </c>
      <c r="I109" s="169" t="str">
        <f>Spielplan!$L34</f>
        <v>Team E6</v>
      </c>
      <c r="J109" s="138">
        <f>IF(Spielplan!$M34="","",Spielplan!$M34)</f>
        <v>0</v>
      </c>
      <c r="K109" s="230">
        <f>IF(Spielplan!$O34="","",Spielplan!$O34)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 : 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142</v>
      </c>
    </row>
    <row r="110" spans="2:35" s="137" customFormat="1" x14ac:dyDescent="0.2">
      <c r="B110" s="169"/>
      <c r="C110" s="169"/>
      <c r="D110" s="169"/>
      <c r="G110" s="139" t="s">
        <v>33</v>
      </c>
      <c r="H110" s="234" t="str">
        <f>Spielplan!$J35</f>
        <v>Team F4</v>
      </c>
      <c r="I110" s="169" t="str">
        <f>Spielplan!$L35</f>
        <v>Team F6</v>
      </c>
      <c r="J110" s="138">
        <f>IF(Spielplan!$M35="","",Spielplan!$M35)</f>
        <v>1</v>
      </c>
      <c r="K110" s="230">
        <f>IF(Spielplan!$O35="","",Spielplan!$O35)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 : 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142</v>
      </c>
    </row>
    <row r="111" spans="2:35" s="137" customFormat="1" x14ac:dyDescent="0.2">
      <c r="B111" s="169"/>
      <c r="C111" s="169"/>
      <c r="D111" s="169"/>
      <c r="G111" s="139" t="s">
        <v>34</v>
      </c>
      <c r="H111" s="234" t="str">
        <f>Spielplan!$J36</f>
        <v>Eintracht Frankfurt</v>
      </c>
      <c r="I111" s="169" t="str">
        <f>Spielplan!$L36</f>
        <v>FC Barcelona</v>
      </c>
      <c r="J111" s="138">
        <f>IF(Spielplan!$M36="","",Spielplan!$M36)</f>
        <v>2</v>
      </c>
      <c r="K111" s="230">
        <f>IF(Spielplan!$O36="","",Spielplan!$O36)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 : 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142</v>
      </c>
    </row>
    <row r="112" spans="2:35" s="137" customFormat="1" x14ac:dyDescent="0.2">
      <c r="B112" s="169"/>
      <c r="C112" s="169"/>
      <c r="D112" s="169"/>
      <c r="G112" s="139" t="s">
        <v>35</v>
      </c>
      <c r="H112" s="234" t="str">
        <f>Spielplan!$J37</f>
        <v>Manchester City</v>
      </c>
      <c r="I112" s="169" t="str">
        <f>Spielplan!$L37</f>
        <v>Arsenal London</v>
      </c>
      <c r="J112" s="138">
        <f>IF(Spielplan!$M37="","",Spielplan!$M37)</f>
        <v>4</v>
      </c>
      <c r="K112" s="230">
        <f>IF(Spielplan!$O37="","",Spielplan!$O37)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 : 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142</v>
      </c>
    </row>
    <row r="113" spans="2:35" s="137" customFormat="1" x14ac:dyDescent="0.2">
      <c r="B113" s="169"/>
      <c r="C113" s="169"/>
      <c r="D113" s="169"/>
      <c r="G113" s="139" t="s">
        <v>36</v>
      </c>
      <c r="H113" s="234" t="str">
        <f>Spielplan!$J38</f>
        <v>SSV Wildeck</v>
      </c>
      <c r="I113" s="169" t="str">
        <f>Spielplan!$L38</f>
        <v>Borussia Dortmund</v>
      </c>
      <c r="J113" s="138">
        <f>IF(Spielplan!$M38="","",Spielplan!$M38)</f>
        <v>0</v>
      </c>
      <c r="K113" s="230">
        <f>IF(Spielplan!$O38="","",Spielplan!$O38)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 : 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142</v>
      </c>
    </row>
    <row r="114" spans="2:35" s="137" customFormat="1" x14ac:dyDescent="0.2">
      <c r="B114" s="169"/>
      <c r="C114" s="169"/>
      <c r="D114" s="169"/>
      <c r="G114" s="139" t="s">
        <v>37</v>
      </c>
      <c r="H114" s="234" t="str">
        <f>Spielplan!$J39</f>
        <v>Team D2</v>
      </c>
      <c r="I114" s="169" t="str">
        <f>Spielplan!$L39</f>
        <v>Team D3</v>
      </c>
      <c r="J114" s="138">
        <f>IF(Spielplan!$M39="","",Spielplan!$M39)</f>
        <v>2</v>
      </c>
      <c r="K114" s="230">
        <f>IF(Spielplan!$O39="","",Spielplan!$O39)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 : 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142</v>
      </c>
    </row>
    <row r="115" spans="2:35" s="137" customFormat="1" x14ac:dyDescent="0.2">
      <c r="B115" s="169"/>
      <c r="C115" s="169"/>
      <c r="D115" s="169"/>
      <c r="G115" s="139" t="s">
        <v>38</v>
      </c>
      <c r="H115" s="234" t="str">
        <f>Spielplan!$J40</f>
        <v>Team E2</v>
      </c>
      <c r="I115" s="169" t="str">
        <f>Spielplan!$L40</f>
        <v>Team E3</v>
      </c>
      <c r="J115" s="138">
        <f>IF(Spielplan!$M40="","",Spielplan!$M40)</f>
        <v>3</v>
      </c>
      <c r="K115" s="230">
        <f>IF(Spielplan!$O40="","",Spielplan!$O40)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 : 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142</v>
      </c>
    </row>
    <row r="116" spans="2:35" s="137" customFormat="1" x14ac:dyDescent="0.2">
      <c r="B116" s="169"/>
      <c r="C116" s="169"/>
      <c r="D116" s="169"/>
      <c r="G116" s="139" t="s">
        <v>39</v>
      </c>
      <c r="H116" s="234" t="str">
        <f>Spielplan!$J41</f>
        <v>Team F2</v>
      </c>
      <c r="I116" s="169" t="str">
        <f>Spielplan!$L41</f>
        <v>Team F3</v>
      </c>
      <c r="J116" s="138">
        <f>IF(Spielplan!$M41="","",Spielplan!$M41)</f>
        <v>0</v>
      </c>
      <c r="K116" s="230">
        <f>IF(Spielplan!$O41="","",Spielplan!$O41)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 : 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142</v>
      </c>
    </row>
    <row r="117" spans="2:35" s="137" customFormat="1" x14ac:dyDescent="0.2">
      <c r="B117" s="169"/>
      <c r="C117" s="169"/>
      <c r="D117" s="169"/>
      <c r="G117" s="139" t="s">
        <v>40</v>
      </c>
      <c r="H117" s="234" t="str">
        <f>Spielplan!$J42</f>
        <v>1. FC Riedwald</v>
      </c>
      <c r="I117" s="169" t="str">
        <f>Spielplan!$L42</f>
        <v>Maibach 1822 eV</v>
      </c>
      <c r="J117" s="138">
        <f>IF(Spielplan!$M42="","",Spielplan!$M42)</f>
        <v>3</v>
      </c>
      <c r="K117" s="230">
        <f>IF(Spielplan!$O42="","",Spielplan!$O42)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 : 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142</v>
      </c>
    </row>
    <row r="118" spans="2:35" s="137" customFormat="1" x14ac:dyDescent="0.2">
      <c r="B118" s="169"/>
      <c r="C118" s="169"/>
      <c r="D118" s="169"/>
      <c r="G118" s="139" t="s">
        <v>41</v>
      </c>
      <c r="H118" s="234" t="str">
        <f>Spielplan!$J43</f>
        <v>SSV Wildbach</v>
      </c>
      <c r="I118" s="169" t="str">
        <f>Spielplan!$L43</f>
        <v>FC Grönlingen</v>
      </c>
      <c r="J118" s="138">
        <f>IF(Spielplan!$M43="","",Spielplan!$M43)</f>
        <v>3</v>
      </c>
      <c r="K118" s="230">
        <f>IF(Spielplan!$O43="","",Spielplan!$O43)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 : 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142</v>
      </c>
    </row>
    <row r="119" spans="2:35" s="137" customFormat="1" x14ac:dyDescent="0.2">
      <c r="B119" s="169"/>
      <c r="C119" s="169"/>
      <c r="D119" s="169"/>
      <c r="G119" s="139" t="s">
        <v>42</v>
      </c>
      <c r="H119" s="234" t="str">
        <f>Spielplan!$J44</f>
        <v>Kickers Offenbach</v>
      </c>
      <c r="I119" s="169" t="str">
        <f>Spielplan!$L44</f>
        <v>HSV</v>
      </c>
      <c r="J119" s="138">
        <f>IF(Spielplan!$M44="","",Spielplan!$M44)</f>
        <v>3</v>
      </c>
      <c r="K119" s="230">
        <f>IF(Spielplan!$O44="","",Spielplan!$O44)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 : 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142</v>
      </c>
    </row>
    <row r="120" spans="2:35" s="137" customFormat="1" x14ac:dyDescent="0.2">
      <c r="B120" s="169"/>
      <c r="C120" s="169"/>
      <c r="D120" s="169"/>
      <c r="G120" s="139" t="s">
        <v>43</v>
      </c>
      <c r="H120" s="234" t="str">
        <f>Spielplan!$J45</f>
        <v>Team D1</v>
      </c>
      <c r="I120" s="169" t="str">
        <f>Spielplan!$L45</f>
        <v>Team D4</v>
      </c>
      <c r="J120" s="138">
        <f>IF(Spielplan!$M45="","",Spielplan!$M45)</f>
        <v>3</v>
      </c>
      <c r="K120" s="230">
        <f>IF(Spielplan!$O45="","",Spielplan!$O45)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 : 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142</v>
      </c>
    </row>
    <row r="121" spans="2:35" s="137" customFormat="1" x14ac:dyDescent="0.2">
      <c r="B121" s="169"/>
      <c r="C121" s="169"/>
      <c r="D121" s="169"/>
      <c r="G121" s="139" t="s">
        <v>44</v>
      </c>
      <c r="H121" s="234" t="str">
        <f>Spielplan!$J46</f>
        <v>Team E1</v>
      </c>
      <c r="I121" s="169" t="str">
        <f>Spielplan!$L46</f>
        <v>Team E4</v>
      </c>
      <c r="J121" s="138">
        <f>IF(Spielplan!$M46="","",Spielplan!$M46)</f>
        <v>3</v>
      </c>
      <c r="K121" s="230">
        <f>IF(Spielplan!$O46="","",Spielplan!$O46)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 : 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142</v>
      </c>
    </row>
    <row r="122" spans="2:35" s="137" customFormat="1" x14ac:dyDescent="0.2">
      <c r="B122" s="169"/>
      <c r="C122" s="169"/>
      <c r="D122" s="169"/>
      <c r="G122" s="139" t="s">
        <v>45</v>
      </c>
      <c r="H122" s="234" t="str">
        <f>Spielplan!$J47</f>
        <v>Team F1</v>
      </c>
      <c r="I122" s="169" t="str">
        <f>Spielplan!$L47</f>
        <v>Team F4</v>
      </c>
      <c r="J122" s="138">
        <f>IF(Spielplan!$M47="","",Spielplan!$M47)</f>
        <v>5</v>
      </c>
      <c r="K122" s="230">
        <f>IF(Spielplan!$O47="","",Spielplan!$O47)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 : 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142</v>
      </c>
    </row>
    <row r="123" spans="2:35" s="137" customFormat="1" x14ac:dyDescent="0.2">
      <c r="B123" s="169"/>
      <c r="C123" s="169"/>
      <c r="D123" s="169"/>
      <c r="G123" s="139" t="s">
        <v>46</v>
      </c>
      <c r="H123" s="234" t="str">
        <f>Spielplan!$J48</f>
        <v>FC Barcelona</v>
      </c>
      <c r="I123" s="169" t="str">
        <f>Spielplan!$L48</f>
        <v>Beinbruch SC</v>
      </c>
      <c r="J123" s="138">
        <f>IF(Spielplan!$M48="","",Spielplan!$M48)</f>
        <v>6</v>
      </c>
      <c r="K123" s="230">
        <f>IF(Spielplan!$O48="","",Spielplan!$O48)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 : 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142</v>
      </c>
    </row>
    <row r="124" spans="2:35" s="137" customFormat="1" x14ac:dyDescent="0.2">
      <c r="B124" s="169"/>
      <c r="C124" s="169"/>
      <c r="D124" s="169"/>
      <c r="G124" s="139" t="s">
        <v>47</v>
      </c>
      <c r="H124" s="234" t="str">
        <f>Spielplan!$J49</f>
        <v>Arsenal London</v>
      </c>
      <c r="I124" s="169" t="str">
        <f>Spielplan!$L49</f>
        <v>SC Waldbach</v>
      </c>
      <c r="J124" s="138">
        <f>IF(Spielplan!$M49="","",Spielplan!$M49)</f>
        <v>5</v>
      </c>
      <c r="K124" s="230">
        <f>IF(Spielplan!$O49="","",Spielplan!$O49)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 : 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142</v>
      </c>
    </row>
    <row r="125" spans="2:35" s="137" customFormat="1" x14ac:dyDescent="0.2">
      <c r="B125" s="169"/>
      <c r="C125" s="169"/>
      <c r="D125" s="169"/>
      <c r="G125" s="139" t="s">
        <v>48</v>
      </c>
      <c r="H125" s="234" t="str">
        <f>Spielplan!$J50</f>
        <v>Borussia Dortmund</v>
      </c>
      <c r="I125" s="169" t="str">
        <f>Spielplan!$L50</f>
        <v>FV Lübeck</v>
      </c>
      <c r="J125" s="138">
        <f>IF(Spielplan!$M50="","",Spielplan!$M50)</f>
        <v>4</v>
      </c>
      <c r="K125" s="230">
        <f>IF(Spielplan!$O50="","",Spielplan!$O50)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 : 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142</v>
      </c>
    </row>
    <row r="126" spans="2:35" s="137" customFormat="1" x14ac:dyDescent="0.2">
      <c r="B126" s="169"/>
      <c r="C126" s="169"/>
      <c r="D126" s="169"/>
      <c r="G126" s="139" t="s">
        <v>49</v>
      </c>
      <c r="H126" s="234" t="str">
        <f>Spielplan!$J51</f>
        <v>Team D3</v>
      </c>
      <c r="I126" s="169" t="str">
        <f>Spielplan!$L51</f>
        <v>Team D5</v>
      </c>
      <c r="J126" s="138">
        <f>IF(Spielplan!$M51="","",Spielplan!$M51)</f>
        <v>3</v>
      </c>
      <c r="K126" s="230">
        <f>IF(Spielplan!$O51="","",Spielplan!$O51)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 : 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142</v>
      </c>
    </row>
    <row r="127" spans="2:35" s="137" customFormat="1" x14ac:dyDescent="0.2">
      <c r="B127" s="169"/>
      <c r="C127" s="169"/>
      <c r="D127" s="169"/>
      <c r="G127" s="139" t="s">
        <v>50</v>
      </c>
      <c r="H127" s="234" t="str">
        <f>Spielplan!$J52</f>
        <v>Team E3</v>
      </c>
      <c r="I127" s="169" t="str">
        <f>Spielplan!$L52</f>
        <v>Team E5</v>
      </c>
      <c r="J127" s="138">
        <f>IF(Spielplan!$M52="","",Spielplan!$M52)</f>
        <v>5</v>
      </c>
      <c r="K127" s="230">
        <f>IF(Spielplan!$O52="","",Spielplan!$O52)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 : 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142</v>
      </c>
    </row>
    <row r="128" spans="2:35" s="137" customFormat="1" x14ac:dyDescent="0.2">
      <c r="B128" s="169"/>
      <c r="C128" s="169"/>
      <c r="D128" s="169"/>
      <c r="G128" s="139" t="s">
        <v>51</v>
      </c>
      <c r="H128" s="234" t="str">
        <f>Spielplan!$J53</f>
        <v>Team F3</v>
      </c>
      <c r="I128" s="169" t="str">
        <f>Spielplan!$L53</f>
        <v>Team F5</v>
      </c>
      <c r="J128" s="138">
        <f>IF(Spielplan!$M53="","",Spielplan!$M53)</f>
        <v>0</v>
      </c>
      <c r="K128" s="230">
        <f>IF(Spielplan!$O53="","",Spielplan!$O53)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 : 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142</v>
      </c>
    </row>
    <row r="129" spans="2:35" s="137" customFormat="1" x14ac:dyDescent="0.2">
      <c r="B129" s="169"/>
      <c r="C129" s="169"/>
      <c r="D129" s="169"/>
      <c r="G129" s="139" t="s">
        <v>52</v>
      </c>
      <c r="H129" s="234" t="str">
        <f>Spielplan!$J54</f>
        <v>FV Zahnschmerzen</v>
      </c>
      <c r="I129" s="169" t="str">
        <f>Spielplan!$L54</f>
        <v>Eintracht Frankfurt</v>
      </c>
      <c r="J129" s="138">
        <f>IF(Spielplan!$M54="","",Spielplan!$M54)</f>
        <v>1</v>
      </c>
      <c r="K129" s="230">
        <f>IF(Spielplan!$O54="","",Spielplan!$O54)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 : 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142</v>
      </c>
    </row>
    <row r="130" spans="2:35" s="137" customFormat="1" x14ac:dyDescent="0.2">
      <c r="B130" s="169"/>
      <c r="C130" s="169"/>
      <c r="D130" s="169"/>
      <c r="G130" s="139" t="s">
        <v>53</v>
      </c>
      <c r="H130" s="234" t="str">
        <f>Spielplan!$J55</f>
        <v>Lok Leipzig</v>
      </c>
      <c r="I130" s="169" t="str">
        <f>Spielplan!$L55</f>
        <v>Manchester City</v>
      </c>
      <c r="J130" s="138">
        <f>IF(Spielplan!$M55="","",Spielplan!$M55)</f>
        <v>2</v>
      </c>
      <c r="K130" s="230">
        <f>IF(Spielplan!$O55="","",Spielplan!$O55)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 : 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142</v>
      </c>
    </row>
    <row r="131" spans="2:35" s="137" customFormat="1" x14ac:dyDescent="0.2">
      <c r="B131" s="169"/>
      <c r="C131" s="169"/>
      <c r="D131" s="169"/>
      <c r="G131" s="139" t="s">
        <v>54</v>
      </c>
      <c r="H131" s="234" t="str">
        <f>Spielplan!$J56</f>
        <v>FC Brügge</v>
      </c>
      <c r="I131" s="169" t="str">
        <f>Spielplan!$L56</f>
        <v>SSV Wildeck</v>
      </c>
      <c r="J131" s="138">
        <f>IF(Spielplan!$M56="","",Spielplan!$M56)</f>
        <v>4</v>
      </c>
      <c r="K131" s="230">
        <f>IF(Spielplan!$O56="","",Spielplan!$O56)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 : 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142</v>
      </c>
    </row>
    <row r="132" spans="2:35" s="137" customFormat="1" x14ac:dyDescent="0.2">
      <c r="B132" s="169"/>
      <c r="C132" s="169"/>
      <c r="D132" s="169"/>
      <c r="G132" s="139" t="s">
        <v>55</v>
      </c>
      <c r="H132" s="234" t="str">
        <f>Spielplan!$J57</f>
        <v>Team D6</v>
      </c>
      <c r="I132" s="169" t="str">
        <f>Spielplan!$L57</f>
        <v>Team D2</v>
      </c>
      <c r="J132" s="138">
        <f>IF(Spielplan!$M57="","",Spielplan!$M57)</f>
        <v>0</v>
      </c>
      <c r="K132" s="230">
        <f>IF(Spielplan!$O57="","",Spielplan!$O57)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 : 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142</v>
      </c>
    </row>
    <row r="133" spans="2:35" s="137" customFormat="1" x14ac:dyDescent="0.2">
      <c r="B133" s="169"/>
      <c r="C133" s="169"/>
      <c r="D133" s="169"/>
      <c r="G133" s="139" t="s">
        <v>56</v>
      </c>
      <c r="H133" s="234" t="str">
        <f>Spielplan!$J58</f>
        <v>Team E6</v>
      </c>
      <c r="I133" s="169" t="str">
        <f>Spielplan!$L58</f>
        <v>Team E2</v>
      </c>
      <c r="J133" s="138">
        <f>IF(Spielplan!$M58="","",Spielplan!$M58)</f>
        <v>2</v>
      </c>
      <c r="K133" s="230">
        <f>IF(Spielplan!$O58="","",Spielplan!$O58)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 : 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142</v>
      </c>
    </row>
    <row r="134" spans="2:35" s="137" customFormat="1" x14ac:dyDescent="0.2">
      <c r="B134" s="169"/>
      <c r="C134" s="169"/>
      <c r="D134" s="169"/>
      <c r="G134" s="139" t="s">
        <v>57</v>
      </c>
      <c r="H134" s="234" t="str">
        <f>Spielplan!$J59</f>
        <v>Team F6</v>
      </c>
      <c r="I134" s="169" t="str">
        <f>Spielplan!$L59</f>
        <v>Team F2</v>
      </c>
      <c r="J134" s="138">
        <f>IF(Spielplan!$M59="","",Spielplan!$M59)</f>
        <v>3</v>
      </c>
      <c r="K134" s="230">
        <f>IF(Spielplan!$O59="","",Spielplan!$O59)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 : 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142</v>
      </c>
    </row>
    <row r="135" spans="2:35" s="137" customFormat="1" x14ac:dyDescent="0.2">
      <c r="B135" s="169"/>
      <c r="C135" s="169"/>
      <c r="D135" s="169"/>
      <c r="G135" s="139" t="s">
        <v>58</v>
      </c>
      <c r="H135" s="234" t="str">
        <f>Spielplan!$J60</f>
        <v>FC Barcelona</v>
      </c>
      <c r="I135" s="169" t="str">
        <f>Spielplan!$L60</f>
        <v>1. FC Riedwald</v>
      </c>
      <c r="J135" s="138">
        <f>IF(Spielplan!$M60="","",Spielplan!$M60)</f>
        <v>3</v>
      </c>
      <c r="K135" s="230">
        <f>IF(Spielplan!$O60="","",Spielplan!$O60)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 : 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142</v>
      </c>
    </row>
    <row r="136" spans="2:35" s="137" customFormat="1" x14ac:dyDescent="0.2">
      <c r="B136" s="169"/>
      <c r="C136" s="169"/>
      <c r="D136" s="169"/>
      <c r="G136" s="139" t="s">
        <v>59</v>
      </c>
      <c r="H136" s="234" t="str">
        <f>Spielplan!$J61</f>
        <v>Arsenal London</v>
      </c>
      <c r="I136" s="169" t="str">
        <f>Spielplan!$L61</f>
        <v>SSV Wildbach</v>
      </c>
      <c r="J136" s="138">
        <f>IF(Spielplan!$M61="","",Spielplan!$M61)</f>
        <v>3</v>
      </c>
      <c r="K136" s="230">
        <f>IF(Spielplan!$O61="","",Spielplan!$O61)</f>
        <v>3</v>
      </c>
      <c r="L136" s="138"/>
      <c r="U136" s="211" t="s">
        <v>231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 : 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142</v>
      </c>
    </row>
    <row r="137" spans="2:35" x14ac:dyDescent="0.2">
      <c r="G137" s="139" t="s">
        <v>60</v>
      </c>
      <c r="H137" s="234" t="str">
        <f>Spielplan!$J62</f>
        <v>Borussia Dortmund</v>
      </c>
      <c r="I137" s="169" t="str">
        <f>Spielplan!$L62</f>
        <v>Kickers Offenbach</v>
      </c>
      <c r="J137" s="138">
        <f>IF(Spielplan!$M62="","",Spielplan!$M62)</f>
        <v>3</v>
      </c>
      <c r="K137" s="230">
        <f>IF(Spielplan!$O62="","",Spielplan!$O62)</f>
        <v>1</v>
      </c>
      <c r="U137" s="211" t="s">
        <v>232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 : 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142</v>
      </c>
    </row>
    <row r="138" spans="2:35" x14ac:dyDescent="0.2">
      <c r="G138" s="139" t="s">
        <v>61</v>
      </c>
      <c r="H138" s="234" t="str">
        <f>Spielplan!$J63</f>
        <v>Team D3</v>
      </c>
      <c r="I138" s="169" t="str">
        <f>Spielplan!$L63</f>
        <v>Team D1</v>
      </c>
      <c r="J138" s="138">
        <f>IF(Spielplan!$M63="","",Spielplan!$M63)</f>
        <v>3</v>
      </c>
      <c r="K138" s="230">
        <f>IF(Spielplan!$O63="","",Spielplan!$O63)</f>
        <v>3</v>
      </c>
      <c r="U138" s="211" t="s">
        <v>233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 : 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142</v>
      </c>
    </row>
    <row r="139" spans="2:35" x14ac:dyDescent="0.2">
      <c r="G139" s="139" t="s">
        <v>62</v>
      </c>
      <c r="H139" s="234" t="str">
        <f>Spielplan!$J64</f>
        <v>Team E3</v>
      </c>
      <c r="I139" s="169" t="str">
        <f>Spielplan!$L64</f>
        <v>Team E1</v>
      </c>
      <c r="J139" s="138">
        <f>IF(Spielplan!$M64="","",Spielplan!$M64)</f>
        <v>5</v>
      </c>
      <c r="K139" s="230">
        <f>IF(Spielplan!$O64="","",Spielplan!$O64)</f>
        <v>1</v>
      </c>
      <c r="U139" s="211" t="s">
        <v>234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 : 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142</v>
      </c>
    </row>
    <row r="140" spans="2:35" x14ac:dyDescent="0.2">
      <c r="G140" s="139" t="s">
        <v>63</v>
      </c>
      <c r="H140" s="234" t="str">
        <f>Spielplan!$J65</f>
        <v>Team F3</v>
      </c>
      <c r="I140" s="169" t="str">
        <f>Spielplan!$L65</f>
        <v>Team F1</v>
      </c>
      <c r="J140" s="138">
        <f>IF(Spielplan!$M65="","",Spielplan!$M65)</f>
        <v>6</v>
      </c>
      <c r="K140" s="230">
        <f>IF(Spielplan!$O65="","",Spielplan!$O65)</f>
        <v>1</v>
      </c>
      <c r="U140" s="211" t="s">
        <v>235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 : 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142</v>
      </c>
    </row>
    <row r="141" spans="2:35" x14ac:dyDescent="0.2">
      <c r="G141" s="139" t="s">
        <v>64</v>
      </c>
      <c r="H141" s="234" t="str">
        <f>Spielplan!$J66</f>
        <v>Eintracht Frankfurt</v>
      </c>
      <c r="I141" s="169" t="str">
        <f>Spielplan!$L66</f>
        <v>Maibach 1822 eV</v>
      </c>
      <c r="J141" s="138">
        <f>IF(Spielplan!$M66="","",Spielplan!$M66)</f>
        <v>5</v>
      </c>
      <c r="K141" s="230">
        <f>IF(Spielplan!$O66="","",Spielplan!$O66)</f>
        <v>2</v>
      </c>
      <c r="U141" s="211" t="s">
        <v>236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 : 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142</v>
      </c>
    </row>
    <row r="142" spans="2:35" x14ac:dyDescent="0.2">
      <c r="G142" s="139" t="s">
        <v>65</v>
      </c>
      <c r="H142" s="234" t="str">
        <f>Spielplan!$J67</f>
        <v>Manchester City</v>
      </c>
      <c r="I142" s="169" t="str">
        <f>Spielplan!$L67</f>
        <v>FC Grönlingen</v>
      </c>
      <c r="J142" s="138">
        <f>IF(Spielplan!$M67="","",Spielplan!$M67)</f>
        <v>4</v>
      </c>
      <c r="K142" s="230">
        <f>IF(Spielplan!$O67="","",Spielplan!$O67)</f>
        <v>2</v>
      </c>
      <c r="U142" s="211" t="s">
        <v>237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 : 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142</v>
      </c>
    </row>
    <row r="143" spans="2:35" x14ac:dyDescent="0.2">
      <c r="G143" s="139" t="s">
        <v>66</v>
      </c>
      <c r="H143" s="234" t="str">
        <f>Spielplan!$J68</f>
        <v>SSV Wildeck</v>
      </c>
      <c r="I143" s="169" t="str">
        <f>Spielplan!$L68</f>
        <v>HSV</v>
      </c>
      <c r="J143" s="138">
        <f>IF(Spielplan!$M68="","",Spielplan!$M68)</f>
        <v>3</v>
      </c>
      <c r="K143" s="230">
        <f>IF(Spielplan!$O68="","",Spielplan!$O68)</f>
        <v>0</v>
      </c>
      <c r="U143" s="211" t="s">
        <v>238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 : 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142</v>
      </c>
    </row>
    <row r="144" spans="2:35" x14ac:dyDescent="0.2">
      <c r="G144" s="139" t="s">
        <v>67</v>
      </c>
      <c r="H144" s="234" t="str">
        <f>Spielplan!$J69</f>
        <v>Team D2</v>
      </c>
      <c r="I144" s="169" t="str">
        <f>Spielplan!$L69</f>
        <v>Team D4</v>
      </c>
      <c r="J144" s="138">
        <f>IF(Spielplan!$M69="","",Spielplan!$M69)</f>
        <v>5</v>
      </c>
      <c r="K144" s="230">
        <f>IF(Spielplan!$O69="","",Spielplan!$O69)</f>
        <v>1</v>
      </c>
      <c r="U144" s="211" t="s">
        <v>239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 : 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142</v>
      </c>
    </row>
    <row r="145" spans="7:35" x14ac:dyDescent="0.2">
      <c r="G145" s="139" t="s">
        <v>68</v>
      </c>
      <c r="H145" s="234" t="str">
        <f>Spielplan!$J70</f>
        <v>Team E2</v>
      </c>
      <c r="I145" s="169" t="str">
        <f>Spielplan!$L70</f>
        <v>Team E4</v>
      </c>
      <c r="J145" s="138">
        <f>IF(Spielplan!$M70="","",Spielplan!$M70)</f>
        <v>0</v>
      </c>
      <c r="K145" s="230">
        <f>IF(Spielplan!$O70="","",Spielplan!$O70)</f>
        <v>3</v>
      </c>
      <c r="U145" s="211" t="s">
        <v>240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 : 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142</v>
      </c>
    </row>
    <row r="146" spans="7:35" x14ac:dyDescent="0.2">
      <c r="G146" s="139" t="s">
        <v>69</v>
      </c>
      <c r="H146" s="234" t="str">
        <f>Spielplan!$J71</f>
        <v>Team F2</v>
      </c>
      <c r="I146" s="169" t="str">
        <f>Spielplan!$L71</f>
        <v>Team F4</v>
      </c>
      <c r="J146" s="138">
        <f>IF(Spielplan!$M71="","",Spielplan!$M71)</f>
        <v>1</v>
      </c>
      <c r="K146" s="230">
        <f>IF(Spielplan!$O71="","",Spielplan!$O71)</f>
        <v>2</v>
      </c>
      <c r="U146" s="211" t="s">
        <v>241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 : 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142</v>
      </c>
    </row>
    <row r="147" spans="7:35" x14ac:dyDescent="0.2">
      <c r="G147" s="139" t="s">
        <v>70</v>
      </c>
      <c r="H147" s="234" t="str">
        <f>Spielplan!$J72</f>
        <v>Beinbruch SC</v>
      </c>
      <c r="I147" s="169" t="str">
        <f>Spielplan!$L72</f>
        <v>FV Zahnschmerzen</v>
      </c>
      <c r="J147" s="138">
        <f>IF(Spielplan!$M72="","",Spielplan!$M72)</f>
        <v>2</v>
      </c>
      <c r="K147" s="230">
        <f>IF(Spielplan!$O72="","",Spielplan!$O72)</f>
        <v>5</v>
      </c>
      <c r="U147" s="211" t="s">
        <v>242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 : 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142</v>
      </c>
    </row>
    <row r="148" spans="7:35" x14ac:dyDescent="0.2">
      <c r="G148" s="139" t="s">
        <v>71</v>
      </c>
      <c r="H148" s="234" t="str">
        <f>Spielplan!$J73</f>
        <v>SC Waldbach</v>
      </c>
      <c r="I148" s="169" t="str">
        <f>Spielplan!$L73</f>
        <v>Lok Leipzig</v>
      </c>
      <c r="J148" s="138">
        <f>IF(Spielplan!$M73="","",Spielplan!$M73)</f>
        <v>4</v>
      </c>
      <c r="K148" s="230">
        <f>IF(Spielplan!$O73="","",Spielplan!$O73)</f>
        <v>0</v>
      </c>
      <c r="U148" s="211" t="s">
        <v>243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 : 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142</v>
      </c>
    </row>
    <row r="149" spans="7:35" x14ac:dyDescent="0.2">
      <c r="G149" s="139" t="s">
        <v>72</v>
      </c>
      <c r="H149" s="234" t="str">
        <f>Spielplan!$J74</f>
        <v>FV Lübeck</v>
      </c>
      <c r="I149" s="169" t="str">
        <f>Spielplan!$L74</f>
        <v>FC Brügge</v>
      </c>
      <c r="J149" s="138">
        <f>IF(Spielplan!$M74="","",Spielplan!$M74)</f>
        <v>0</v>
      </c>
      <c r="K149" s="230">
        <f>IF(Spielplan!$O74="","",Spielplan!$O74)</f>
        <v>6</v>
      </c>
      <c r="U149" s="211" t="s">
        <v>244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 : 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142</v>
      </c>
    </row>
    <row r="150" spans="7:35" x14ac:dyDescent="0.2">
      <c r="G150" s="139" t="s">
        <v>73</v>
      </c>
      <c r="H150" s="234" t="str">
        <f>Spielplan!$J75</f>
        <v>Team D5</v>
      </c>
      <c r="I150" s="169" t="str">
        <f>Spielplan!$L75</f>
        <v>Team D6</v>
      </c>
      <c r="J150" s="138">
        <f>IF(Spielplan!$M75="","",Spielplan!$M75)</f>
        <v>2</v>
      </c>
      <c r="K150" s="230">
        <f>IF(Spielplan!$O75="","",Spielplan!$O75)</f>
        <v>2</v>
      </c>
      <c r="U150" s="211" t="s">
        <v>245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 : 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142</v>
      </c>
    </row>
    <row r="151" spans="7:35" x14ac:dyDescent="0.2">
      <c r="G151" s="139" t="s">
        <v>74</v>
      </c>
      <c r="H151" s="234" t="str">
        <f>Spielplan!$J76</f>
        <v>Team E5</v>
      </c>
      <c r="I151" s="169" t="str">
        <f>Spielplan!$L76</f>
        <v>Team E6</v>
      </c>
      <c r="J151" s="138">
        <f>IF(Spielplan!$M76="","",Spielplan!$M76)</f>
        <v>3</v>
      </c>
      <c r="K151" s="230">
        <f>IF(Spielplan!$O76="","",Spielplan!$O76)</f>
        <v>4</v>
      </c>
      <c r="U151" s="211" t="s">
        <v>246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 : 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142</v>
      </c>
    </row>
    <row r="152" spans="7:35" x14ac:dyDescent="0.2">
      <c r="G152" s="139" t="s">
        <v>75</v>
      </c>
      <c r="H152" s="234" t="str">
        <f>Spielplan!$J77</f>
        <v>Team F5</v>
      </c>
      <c r="I152" s="169" t="str">
        <f>Spielplan!$L77</f>
        <v>Team F6</v>
      </c>
      <c r="J152" s="138">
        <f>IF(Spielplan!$M77="","",Spielplan!$M77)</f>
        <v>0</v>
      </c>
      <c r="K152" s="230">
        <f>IF(Spielplan!$O77="","",Spielplan!$O77)</f>
        <v>0</v>
      </c>
      <c r="U152" s="211" t="s">
        <v>247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 : 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142</v>
      </c>
    </row>
    <row r="153" spans="7:35" x14ac:dyDescent="0.2">
      <c r="G153" s="139" t="s">
        <v>231</v>
      </c>
      <c r="H153" s="234" t="str">
        <f>Spielplan!$J78</f>
        <v>1. FC Riedwald</v>
      </c>
      <c r="I153" s="169" t="str">
        <f>Spielplan!$L78</f>
        <v>Eintracht Frankfurt</v>
      </c>
      <c r="J153" s="138">
        <f>IF(Spielplan!$M78="","",Spielplan!$M78)</f>
        <v>5</v>
      </c>
      <c r="K153" s="230">
        <f>IF(Spielplan!$O78="","",Spielplan!$O78)</f>
        <v>1</v>
      </c>
      <c r="U153" s="211" t="s">
        <v>248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 : 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142</v>
      </c>
    </row>
    <row r="154" spans="7:35" x14ac:dyDescent="0.2">
      <c r="G154" s="139" t="s">
        <v>232</v>
      </c>
      <c r="H154" s="234" t="str">
        <f>Spielplan!$J79</f>
        <v>SSV Wildbach</v>
      </c>
      <c r="I154" s="169" t="str">
        <f>Spielplan!$L79</f>
        <v>Manchester City</v>
      </c>
      <c r="J154" s="138">
        <f>IF(Spielplan!$M79="","",Spielplan!$M79)</f>
        <v>0</v>
      </c>
      <c r="K154" s="230">
        <f>IF(Spielplan!$O79="","",Spielplan!$O79)</f>
        <v>3</v>
      </c>
      <c r="U154" s="211" t="s">
        <v>249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142</v>
      </c>
    </row>
    <row r="155" spans="7:35" x14ac:dyDescent="0.2">
      <c r="G155" s="139" t="s">
        <v>233</v>
      </c>
      <c r="H155" s="234" t="str">
        <f>Spielplan!$J80</f>
        <v>Kickers Offenbach</v>
      </c>
      <c r="I155" s="169" t="str">
        <f>Spielplan!$L80</f>
        <v>SSV Wildeck</v>
      </c>
      <c r="J155" s="138">
        <f>IF(Spielplan!$M80="","",Spielplan!$M80)</f>
        <v>1</v>
      </c>
      <c r="K155" s="230">
        <f>IF(Spielplan!$O80="","",Spielplan!$O80)</f>
        <v>2</v>
      </c>
      <c r="U155" s="211" t="s">
        <v>250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142</v>
      </c>
    </row>
    <row r="156" spans="7:35" x14ac:dyDescent="0.2">
      <c r="G156" s="139" t="s">
        <v>234</v>
      </c>
      <c r="H156" s="234" t="str">
        <f>Spielplan!$J81</f>
        <v>Team D1</v>
      </c>
      <c r="I156" s="169" t="str">
        <f>Spielplan!$L81</f>
        <v>Team D2</v>
      </c>
      <c r="J156" s="138">
        <f>IF(Spielplan!$M81="","",Spielplan!$M81)</f>
        <v>2</v>
      </c>
      <c r="K156" s="230">
        <f>IF(Spielplan!$O81="","",Spielplan!$O81)</f>
        <v>5</v>
      </c>
      <c r="U156" s="211" t="s">
        <v>251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142</v>
      </c>
    </row>
    <row r="157" spans="7:35" x14ac:dyDescent="0.2">
      <c r="G157" s="139" t="s">
        <v>235</v>
      </c>
      <c r="H157" s="234" t="str">
        <f>Spielplan!$J82</f>
        <v>Team E1</v>
      </c>
      <c r="I157" s="169" t="str">
        <f>Spielplan!$L82</f>
        <v>Team E2</v>
      </c>
      <c r="J157" s="138">
        <f>IF(Spielplan!$M82="","",Spielplan!$M82)</f>
        <v>4</v>
      </c>
      <c r="K157" s="230">
        <f>IF(Spielplan!$O82="","",Spielplan!$O82)</f>
        <v>0</v>
      </c>
      <c r="U157" s="211" t="s">
        <v>252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142</v>
      </c>
    </row>
    <row r="158" spans="7:35" x14ac:dyDescent="0.2">
      <c r="G158" s="139" t="s">
        <v>236</v>
      </c>
      <c r="H158" s="234" t="str">
        <f>Spielplan!$J83</f>
        <v>Team F1</v>
      </c>
      <c r="I158" s="169" t="str">
        <f>Spielplan!$L83</f>
        <v>Team F2</v>
      </c>
      <c r="J158" s="138">
        <f>IF(Spielplan!$M83="","",Spielplan!$M83)</f>
        <v>0</v>
      </c>
      <c r="K158" s="230">
        <f>IF(Spielplan!$O83="","",Spielplan!$O83)</f>
        <v>6</v>
      </c>
      <c r="U158" s="211" t="s">
        <v>253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142</v>
      </c>
    </row>
    <row r="159" spans="7:35" x14ac:dyDescent="0.2">
      <c r="G159" s="139" t="s">
        <v>237</v>
      </c>
      <c r="H159" s="234" t="str">
        <f>Spielplan!$J84</f>
        <v>FV Zahnschmerzen</v>
      </c>
      <c r="I159" s="169" t="str">
        <f>Spielplan!$L84</f>
        <v>FC Barcelona</v>
      </c>
      <c r="J159" s="138">
        <f>IF(Spielplan!$M84="","",Spielplan!$M84)</f>
        <v>2</v>
      </c>
      <c r="K159" s="230">
        <f>IF(Spielplan!$O84="","",Spielplan!$O84)</f>
        <v>2</v>
      </c>
      <c r="U159" s="211" t="s">
        <v>254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142</v>
      </c>
    </row>
    <row r="160" spans="7:35" x14ac:dyDescent="0.2">
      <c r="G160" s="139" t="s">
        <v>238</v>
      </c>
      <c r="H160" s="234" t="str">
        <f>Spielplan!$J85</f>
        <v>Lok Leipzig</v>
      </c>
      <c r="I160" s="169" t="str">
        <f>Spielplan!$L85</f>
        <v>Arsenal London</v>
      </c>
      <c r="J160" s="138">
        <f>IF(Spielplan!$M85="","",Spielplan!$M85)</f>
        <v>3</v>
      </c>
      <c r="K160" s="230">
        <f>IF(Spielplan!$O85="","",Spielplan!$O85)</f>
        <v>4</v>
      </c>
      <c r="U160" s="211" t="s">
        <v>255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142</v>
      </c>
    </row>
    <row r="161" spans="7:35" x14ac:dyDescent="0.2">
      <c r="G161" s="139" t="s">
        <v>239</v>
      </c>
      <c r="H161" s="234" t="str">
        <f>Spielplan!$J86</f>
        <v>FC Brügge</v>
      </c>
      <c r="I161" s="169" t="str">
        <f>Spielplan!$L86</f>
        <v>Borussia Dortmund</v>
      </c>
      <c r="J161" s="138">
        <f>IF(Spielplan!$M86="","",Spielplan!$M86)</f>
        <v>0</v>
      </c>
      <c r="K161" s="230">
        <f>IF(Spielplan!$O86="","",Spielplan!$O86)</f>
        <v>0</v>
      </c>
      <c r="U161" s="211" t="s">
        <v>256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142</v>
      </c>
    </row>
    <row r="162" spans="7:35" x14ac:dyDescent="0.2">
      <c r="G162" s="139" t="s">
        <v>240</v>
      </c>
      <c r="H162" s="234" t="str">
        <f>Spielplan!$J87</f>
        <v>Team D6</v>
      </c>
      <c r="I162" s="169" t="str">
        <f>Spielplan!$L87</f>
        <v>Team D3</v>
      </c>
      <c r="J162" s="138">
        <f>IF(Spielplan!$M87="","",Spielplan!$M87)</f>
        <v>5</v>
      </c>
      <c r="K162" s="230">
        <f>IF(Spielplan!$O87="","",Spielplan!$O87)</f>
        <v>1</v>
      </c>
      <c r="U162" s="211" t="s">
        <v>257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142</v>
      </c>
    </row>
    <row r="163" spans="7:35" x14ac:dyDescent="0.2">
      <c r="G163" s="139" t="s">
        <v>241</v>
      </c>
      <c r="H163" s="234" t="str">
        <f>Spielplan!$J88</f>
        <v>Team E6</v>
      </c>
      <c r="I163" s="169" t="str">
        <f>Spielplan!$L88</f>
        <v>Team E3</v>
      </c>
      <c r="J163" s="138">
        <f>IF(Spielplan!$M88="","",Spielplan!$M88)</f>
        <v>0</v>
      </c>
      <c r="K163" s="230">
        <f>IF(Spielplan!$O88="","",Spielplan!$O88)</f>
        <v>3</v>
      </c>
      <c r="U163" s="211" t="s">
        <v>258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142</v>
      </c>
    </row>
    <row r="164" spans="7:35" x14ac:dyDescent="0.2">
      <c r="G164" s="139" t="s">
        <v>242</v>
      </c>
      <c r="H164" s="234" t="str">
        <f>Spielplan!$J89</f>
        <v>Team F6</v>
      </c>
      <c r="I164" s="169" t="str">
        <f>Spielplan!$L89</f>
        <v>Team F3</v>
      </c>
      <c r="J164" s="138">
        <f>IF(Spielplan!$M89="","",Spielplan!$M89)</f>
        <v>1</v>
      </c>
      <c r="K164" s="230">
        <f>IF(Spielplan!$O89="","",Spielplan!$O89)</f>
        <v>2</v>
      </c>
      <c r="U164" s="211" t="s">
        <v>259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142</v>
      </c>
    </row>
    <row r="165" spans="7:35" x14ac:dyDescent="0.2">
      <c r="G165" s="139" t="s">
        <v>243</v>
      </c>
      <c r="H165" s="234" t="str">
        <f>Spielplan!$J90</f>
        <v>Maibach 1822 eV</v>
      </c>
      <c r="I165" s="169" t="str">
        <f>Spielplan!$L90</f>
        <v>Beinbruch SC</v>
      </c>
      <c r="J165" s="138">
        <f>IF(Spielplan!$M90="","",Spielplan!$M90)</f>
        <v>2</v>
      </c>
      <c r="K165" s="230">
        <f>IF(Spielplan!$O90="","",Spielplan!$O90)</f>
        <v>5</v>
      </c>
      <c r="U165" s="211" t="s">
        <v>260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142</v>
      </c>
    </row>
    <row r="166" spans="7:35" x14ac:dyDescent="0.2">
      <c r="G166" s="139" t="s">
        <v>244</v>
      </c>
      <c r="H166" s="234" t="str">
        <f>Spielplan!$J91</f>
        <v>FC Grönlingen</v>
      </c>
      <c r="I166" s="169" t="str">
        <f>Spielplan!$L91</f>
        <v>SC Waldbach</v>
      </c>
      <c r="J166" s="138">
        <f>IF(Spielplan!$M91="","",Spielplan!$M91)</f>
        <v>4</v>
      </c>
      <c r="K166" s="230">
        <f>IF(Spielplan!$O91="","",Spielplan!$O91)</f>
        <v>0</v>
      </c>
      <c r="U166" s="211" t="s">
        <v>261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142</v>
      </c>
    </row>
    <row r="167" spans="7:35" x14ac:dyDescent="0.2">
      <c r="G167" s="139" t="s">
        <v>245</v>
      </c>
      <c r="H167" s="234" t="str">
        <f>Spielplan!$J92</f>
        <v>HSV</v>
      </c>
      <c r="I167" s="169" t="str">
        <f>Spielplan!$L92</f>
        <v>FV Lübeck</v>
      </c>
      <c r="J167" s="138">
        <f>IF(Spielplan!$M92="","",Spielplan!$M92)</f>
        <v>0</v>
      </c>
      <c r="K167" s="230">
        <f>IF(Spielplan!$O92="","",Spielplan!$O92)</f>
        <v>6</v>
      </c>
      <c r="U167" s="211" t="s">
        <v>262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142</v>
      </c>
    </row>
    <row r="168" spans="7:35" x14ac:dyDescent="0.2">
      <c r="G168" s="139" t="s">
        <v>246</v>
      </c>
      <c r="H168" s="234" t="str">
        <f>Spielplan!$J93</f>
        <v>Team D4</v>
      </c>
      <c r="I168" s="169" t="str">
        <f>Spielplan!$L93</f>
        <v>Team D5</v>
      </c>
      <c r="J168" s="138">
        <f>IF(Spielplan!$M93="","",Spielplan!$M93)</f>
        <v>2</v>
      </c>
      <c r="K168" s="230">
        <f>IF(Spielplan!$O93="","",Spielplan!$O93)</f>
        <v>2</v>
      </c>
      <c r="U168" s="211" t="s">
        <v>263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142</v>
      </c>
    </row>
    <row r="169" spans="7:35" x14ac:dyDescent="0.2">
      <c r="G169" s="139" t="s">
        <v>247</v>
      </c>
      <c r="H169" s="234" t="str">
        <f>Spielplan!$J94</f>
        <v>Team E4</v>
      </c>
      <c r="I169" s="169" t="str">
        <f>Spielplan!$L94</f>
        <v>Team E5</v>
      </c>
      <c r="J169" s="138">
        <f>IF(Spielplan!$M94="","",Spielplan!$M94)</f>
        <v>3</v>
      </c>
      <c r="K169" s="230">
        <f>IF(Spielplan!$O94="","",Spielplan!$O94)</f>
        <v>4</v>
      </c>
      <c r="U169" s="211" t="s">
        <v>264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142</v>
      </c>
    </row>
    <row r="170" spans="7:35" x14ac:dyDescent="0.2">
      <c r="G170" s="139" t="s">
        <v>248</v>
      </c>
      <c r="H170" s="234" t="str">
        <f>Spielplan!$J95</f>
        <v>Team F4</v>
      </c>
      <c r="I170" s="169" t="str">
        <f>Spielplan!$L95</f>
        <v>Team F5</v>
      </c>
      <c r="J170" s="138">
        <f>IF(Spielplan!$M95="","",Spielplan!$M95)</f>
        <v>14</v>
      </c>
      <c r="K170" s="230">
        <f>IF(Spielplan!$O95="","",Spielplan!$O95)</f>
        <v>13</v>
      </c>
      <c r="U170" s="211" t="s">
        <v>265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142</v>
      </c>
    </row>
    <row r="171" spans="7:35" ht="12" customHeight="1" x14ac:dyDescent="0.2">
      <c r="G171" s="139" t="s">
        <v>249</v>
      </c>
      <c r="H171" s="234">
        <f>Spielplan!$J96</f>
        <v>0</v>
      </c>
      <c r="I171" s="169">
        <f>Spielplan!$L96</f>
        <v>0</v>
      </c>
      <c r="J171" s="138" t="str">
        <f>IF(Spielplan!$M96="","",Spielplan!$M96)</f>
        <v/>
      </c>
      <c r="K171" s="230" t="str">
        <f>IF(Spielplan!$O96="","",Spielplan!$O96)</f>
        <v/>
      </c>
      <c r="U171" s="211" t="s">
        <v>266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142</v>
      </c>
    </row>
    <row r="172" spans="7:35" ht="12" customHeight="1" x14ac:dyDescent="0.2">
      <c r="G172" s="139" t="s">
        <v>250</v>
      </c>
      <c r="H172" s="239">
        <f>Spielplan!$J97</f>
        <v>0</v>
      </c>
      <c r="I172" s="240">
        <f>Spielplan!$L97</f>
        <v>0</v>
      </c>
      <c r="J172" s="241" t="str">
        <f>IF(Spielplan!$M97="","",Spielplan!$M97)</f>
        <v/>
      </c>
      <c r="K172" s="242" t="str">
        <f>IF(Spielplan!$O97="","",Spielplan!$O97)</f>
        <v/>
      </c>
      <c r="U172" s="211" t="s">
        <v>267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142</v>
      </c>
    </row>
    <row r="173" spans="7:35" ht="12" customHeight="1" x14ac:dyDescent="0.2">
      <c r="G173" s="139" t="s">
        <v>251</v>
      </c>
      <c r="H173" s="239">
        <f>Spielplan!$J98</f>
        <v>0</v>
      </c>
      <c r="I173" s="240">
        <f>Spielplan!$L98</f>
        <v>0</v>
      </c>
      <c r="J173" s="241" t="str">
        <f>IF(Spielplan!$M98="","",Spielplan!$M98)</f>
        <v/>
      </c>
      <c r="K173" s="242" t="str">
        <f>IF(Spielplan!$O98="","",Spielplan!$O98)</f>
        <v/>
      </c>
      <c r="U173" s="211" t="s">
        <v>268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142</v>
      </c>
    </row>
    <row r="174" spans="7:35" ht="12" customHeight="1" x14ac:dyDescent="0.2">
      <c r="G174" s="139" t="s">
        <v>252</v>
      </c>
      <c r="H174" s="239">
        <f>Spielplan!$J99</f>
        <v>0</v>
      </c>
      <c r="I174" s="240">
        <f>Spielplan!$L99</f>
        <v>0</v>
      </c>
      <c r="J174" s="241" t="str">
        <f>IF(Spielplan!$M99="","",Spielplan!$M99)</f>
        <v/>
      </c>
      <c r="K174" s="242" t="str">
        <f>IF(Spielplan!$O99="","",Spielplan!$O99)</f>
        <v/>
      </c>
      <c r="U174" s="211" t="s">
        <v>269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142</v>
      </c>
    </row>
    <row r="175" spans="7:35" ht="12" customHeight="1" x14ac:dyDescent="0.2">
      <c r="G175" s="139" t="s">
        <v>253</v>
      </c>
      <c r="H175" s="239">
        <f>Spielplan!$J100</f>
        <v>0</v>
      </c>
      <c r="I175" s="240">
        <f>Spielplan!$L100</f>
        <v>0</v>
      </c>
      <c r="J175" s="241" t="str">
        <f>IF(Spielplan!$M100="","",Spielplan!$M100)</f>
        <v/>
      </c>
      <c r="K175" s="242" t="str">
        <f>IF(Spielplan!$O100="","",Spielplan!$O100)</f>
        <v/>
      </c>
      <c r="U175" s="211" t="s">
        <v>270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142</v>
      </c>
    </row>
    <row r="176" spans="7:35" ht="12" customHeight="1" x14ac:dyDescent="0.2">
      <c r="G176" s="139" t="s">
        <v>254</v>
      </c>
      <c r="H176" s="239">
        <f>Spielplan!$J101</f>
        <v>0</v>
      </c>
      <c r="I176" s="240">
        <f>Spielplan!$L101</f>
        <v>0</v>
      </c>
      <c r="J176" s="241" t="str">
        <f>IF(Spielplan!$M101="","",Spielplan!$M101)</f>
        <v/>
      </c>
      <c r="K176" s="242" t="str">
        <f>IF(Spielplan!$O101="","",Spielplan!$O101)</f>
        <v/>
      </c>
      <c r="U176" s="211" t="s">
        <v>271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142</v>
      </c>
    </row>
    <row r="177" spans="7:35" ht="12" customHeight="1" x14ac:dyDescent="0.2">
      <c r="G177" s="139" t="s">
        <v>255</v>
      </c>
      <c r="H177" s="239">
        <f>Spielplan!$J102</f>
        <v>0</v>
      </c>
      <c r="I177" s="240">
        <f>Spielplan!$L102</f>
        <v>0</v>
      </c>
      <c r="J177" s="241" t="str">
        <f>IF(Spielplan!$M102="","",Spielplan!$M102)</f>
        <v/>
      </c>
      <c r="K177" s="242" t="str">
        <f>IF(Spielplan!$O102="","",Spielplan!$O102)</f>
        <v/>
      </c>
      <c r="U177" s="211" t="s">
        <v>272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142</v>
      </c>
    </row>
    <row r="178" spans="7:35" ht="12" customHeight="1" x14ac:dyDescent="0.2">
      <c r="G178" s="139" t="s">
        <v>256</v>
      </c>
      <c r="H178" s="239">
        <f>Spielplan!$J103</f>
        <v>0</v>
      </c>
      <c r="I178" s="240">
        <f>Spielplan!$L103</f>
        <v>0</v>
      </c>
      <c r="J178" s="241" t="str">
        <f>IF(Spielplan!$M103="","",Spielplan!$M103)</f>
        <v/>
      </c>
      <c r="K178" s="242" t="str">
        <f>IF(Spielplan!$O103="","",Spielplan!$O103)</f>
        <v/>
      </c>
      <c r="U178" s="211" t="s">
        <v>273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142</v>
      </c>
    </row>
    <row r="179" spans="7:35" ht="12" customHeight="1" x14ac:dyDescent="0.2">
      <c r="G179" s="139" t="s">
        <v>257</v>
      </c>
      <c r="H179" s="239">
        <f>Spielplan!$J104</f>
        <v>0</v>
      </c>
      <c r="I179" s="240">
        <f>Spielplan!$L104</f>
        <v>0</v>
      </c>
      <c r="J179" s="241" t="str">
        <f>IF(Spielplan!$M104="","",Spielplan!$M104)</f>
        <v/>
      </c>
      <c r="K179" s="242" t="str">
        <f>IF(Spielplan!$O104="","",Spielplan!$O104)</f>
        <v/>
      </c>
      <c r="U179" s="211" t="s">
        <v>274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142</v>
      </c>
    </row>
    <row r="180" spans="7:35" ht="12" customHeight="1" x14ac:dyDescent="0.2">
      <c r="G180" s="139" t="s">
        <v>258</v>
      </c>
      <c r="H180" s="239">
        <f>Spielplan!$J105</f>
        <v>0</v>
      </c>
      <c r="I180" s="240">
        <f>Spielplan!$L105</f>
        <v>0</v>
      </c>
      <c r="J180" s="241" t="str">
        <f>IF(Spielplan!$M105="","",Spielplan!$M105)</f>
        <v/>
      </c>
      <c r="K180" s="242" t="str">
        <f>IF(Spielplan!$O105="","",Spielplan!$O105)</f>
        <v/>
      </c>
      <c r="U180" s="211" t="s">
        <v>275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142</v>
      </c>
    </row>
    <row r="181" spans="7:35" ht="12" customHeight="1" x14ac:dyDescent="0.2">
      <c r="G181" s="139" t="s">
        <v>259</v>
      </c>
      <c r="H181" s="239">
        <f>Spielplan!$J106</f>
        <v>0</v>
      </c>
      <c r="I181" s="240">
        <f>Spielplan!$L106</f>
        <v>0</v>
      </c>
      <c r="J181" s="241" t="str">
        <f>IF(Spielplan!$M106="","",Spielplan!$M106)</f>
        <v/>
      </c>
      <c r="K181" s="242" t="str">
        <f>IF(Spielplan!$O106="","",Spielplan!$O106)</f>
        <v/>
      </c>
      <c r="U181" s="211" t="s">
        <v>276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142</v>
      </c>
    </row>
    <row r="182" spans="7:35" ht="12" customHeight="1" x14ac:dyDescent="0.2">
      <c r="G182" s="139" t="s">
        <v>260</v>
      </c>
      <c r="H182" s="239">
        <f>Spielplan!$J107</f>
        <v>0</v>
      </c>
      <c r="I182" s="240">
        <f>Spielplan!$L107</f>
        <v>0</v>
      </c>
      <c r="J182" s="241" t="str">
        <f>IF(Spielplan!$M107="","",Spielplan!$M107)</f>
        <v/>
      </c>
      <c r="K182" s="242" t="str">
        <f>IF(Spielplan!$O107="","",Spielplan!$O107)</f>
        <v/>
      </c>
      <c r="U182" s="211" t="s">
        <v>277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142</v>
      </c>
    </row>
    <row r="183" spans="7:35" x14ac:dyDescent="0.2">
      <c r="G183" s="139" t="s">
        <v>261</v>
      </c>
      <c r="H183" s="239">
        <f>Spielplan!$J108</f>
        <v>0</v>
      </c>
      <c r="I183" s="240">
        <f>Spielplan!$L108</f>
        <v>0</v>
      </c>
      <c r="J183" s="241" t="str">
        <f>IF(Spielplan!$M108="","",Spielplan!$M108)</f>
        <v/>
      </c>
      <c r="K183" s="242" t="str">
        <f>IF(Spielplan!$O108="","",Spielplan!$O108)</f>
        <v/>
      </c>
      <c r="U183" s="211" t="s">
        <v>278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142</v>
      </c>
    </row>
    <row r="184" spans="7:35" x14ac:dyDescent="0.2">
      <c r="G184" s="139" t="s">
        <v>262</v>
      </c>
      <c r="H184" s="239">
        <f>Spielplan!$J109</f>
        <v>0</v>
      </c>
      <c r="I184" s="240">
        <f>Spielplan!$L109</f>
        <v>0</v>
      </c>
      <c r="J184" s="241" t="str">
        <f>IF(Spielplan!$M109="","",Spielplan!$M109)</f>
        <v/>
      </c>
      <c r="K184" s="242" t="str">
        <f>IF(Spielplan!$O109="","",Spielplan!$O109)</f>
        <v/>
      </c>
      <c r="U184" s="211" t="s">
        <v>279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142</v>
      </c>
    </row>
    <row r="185" spans="7:35" x14ac:dyDescent="0.2">
      <c r="G185" s="139" t="s">
        <v>263</v>
      </c>
      <c r="H185" s="239">
        <f>Spielplan!$J110</f>
        <v>0</v>
      </c>
      <c r="I185" s="240">
        <f>Spielplan!$L110</f>
        <v>0</v>
      </c>
      <c r="J185" s="241" t="str">
        <f>IF(Spielplan!$M110="","",Spielplan!$M110)</f>
        <v/>
      </c>
      <c r="K185" s="242" t="str">
        <f>IF(Spielplan!$O110="","",Spielplan!$O110)</f>
        <v/>
      </c>
      <c r="U185" s="211" t="s">
        <v>280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142</v>
      </c>
    </row>
    <row r="186" spans="7:35" x14ac:dyDescent="0.2">
      <c r="G186" s="139" t="s">
        <v>264</v>
      </c>
      <c r="H186" s="239">
        <f>Spielplan!$J111</f>
        <v>0</v>
      </c>
      <c r="I186" s="240">
        <f>Spielplan!$L111</f>
        <v>0</v>
      </c>
      <c r="J186" s="241" t="str">
        <f>IF(Spielplan!$M111="","",Spielplan!$M111)</f>
        <v/>
      </c>
      <c r="K186" s="242" t="str">
        <f>IF(Spielplan!$O111="","",Spielplan!$O111)</f>
        <v/>
      </c>
      <c r="U186" s="211" t="s">
        <v>281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142</v>
      </c>
    </row>
    <row r="187" spans="7:35" x14ac:dyDescent="0.2">
      <c r="G187" s="139" t="s">
        <v>265</v>
      </c>
      <c r="H187" s="239">
        <f>Spielplan!$J112</f>
        <v>0</v>
      </c>
      <c r="I187" s="240">
        <f>Spielplan!$L112</f>
        <v>0</v>
      </c>
      <c r="J187" s="241" t="str">
        <f>IF(Spielplan!$M112="","",Spielplan!$M112)</f>
        <v/>
      </c>
      <c r="K187" s="242" t="str">
        <f>IF(Spielplan!$O112="","",Spielplan!$O112)</f>
        <v/>
      </c>
      <c r="U187" s="211" t="s">
        <v>282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142</v>
      </c>
    </row>
    <row r="188" spans="7:35" x14ac:dyDescent="0.2">
      <c r="G188" s="139" t="s">
        <v>266</v>
      </c>
      <c r="H188" s="239">
        <f>Spielplan!$J113</f>
        <v>0</v>
      </c>
      <c r="I188" s="240">
        <f>Spielplan!$L113</f>
        <v>0</v>
      </c>
      <c r="J188" s="241" t="str">
        <f>IF(Spielplan!$M113="","",Spielplan!$M113)</f>
        <v/>
      </c>
      <c r="K188" s="242" t="str">
        <f>IF(Spielplan!$O113="","",Spielplan!$O113)</f>
        <v/>
      </c>
      <c r="U188" s="211" t="s">
        <v>283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142</v>
      </c>
    </row>
    <row r="189" spans="7:35" x14ac:dyDescent="0.2">
      <c r="G189" s="139" t="s">
        <v>267</v>
      </c>
      <c r="H189" s="239">
        <f>Spielplan!$J114</f>
        <v>0</v>
      </c>
      <c r="I189" s="240">
        <f>Spielplan!$L114</f>
        <v>0</v>
      </c>
      <c r="J189" s="241" t="str">
        <f>IF(Spielplan!$M114="","",Spielplan!$M114)</f>
        <v/>
      </c>
      <c r="K189" s="242" t="str">
        <f>IF(Spielplan!$O114="","",Spielplan!$O114)</f>
        <v/>
      </c>
      <c r="U189" s="211" t="s">
        <v>284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142</v>
      </c>
    </row>
    <row r="190" spans="7:35" x14ac:dyDescent="0.2">
      <c r="G190" s="139" t="s">
        <v>268</v>
      </c>
      <c r="H190" s="239">
        <f>Spielplan!$J115</f>
        <v>0</v>
      </c>
      <c r="I190" s="240">
        <f>Spielplan!$L115</f>
        <v>0</v>
      </c>
      <c r="J190" s="241" t="str">
        <f>IF(Spielplan!$M115="","",Spielplan!$M115)</f>
        <v/>
      </c>
      <c r="K190" s="242" t="str">
        <f>IF(Spielplan!$O115="","",Spielplan!$O115)</f>
        <v/>
      </c>
      <c r="U190" s="211" t="s">
        <v>285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142</v>
      </c>
    </row>
    <row r="191" spans="7:35" x14ac:dyDescent="0.2">
      <c r="G191" s="139" t="s">
        <v>269</v>
      </c>
      <c r="H191" s="239">
        <f>Spielplan!$J116</f>
        <v>0</v>
      </c>
      <c r="I191" s="240">
        <f>Spielplan!$L116</f>
        <v>0</v>
      </c>
      <c r="J191" s="241" t="str">
        <f>IF(Spielplan!$M116="","",Spielplan!$M116)</f>
        <v/>
      </c>
      <c r="K191" s="242" t="str">
        <f>IF(Spielplan!$O116="","",Spielplan!$O116)</f>
        <v/>
      </c>
      <c r="U191" s="211" t="s">
        <v>286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142</v>
      </c>
    </row>
    <row r="192" spans="7:35" x14ac:dyDescent="0.2">
      <c r="G192" s="139" t="s">
        <v>270</v>
      </c>
      <c r="H192" s="239">
        <f>Spielplan!$J117</f>
        <v>0</v>
      </c>
      <c r="I192" s="240">
        <f>Spielplan!$L117</f>
        <v>0</v>
      </c>
      <c r="J192" s="241" t="str">
        <f>IF(Spielplan!$M117="","",Spielplan!$M117)</f>
        <v/>
      </c>
      <c r="K192" s="242" t="str">
        <f>IF(Spielplan!$O117="","",Spielplan!$O117)</f>
        <v/>
      </c>
      <c r="U192" s="211" t="s">
        <v>287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142</v>
      </c>
    </row>
    <row r="193" spans="7:35" x14ac:dyDescent="0.2">
      <c r="G193" s="139" t="s">
        <v>271</v>
      </c>
      <c r="H193" s="239">
        <f>Spielplan!$J118</f>
        <v>0</v>
      </c>
      <c r="I193" s="240">
        <f>Spielplan!$L118</f>
        <v>0</v>
      </c>
      <c r="J193" s="241" t="str">
        <f>IF(Spielplan!$M118="","",Spielplan!$M118)</f>
        <v/>
      </c>
      <c r="K193" s="242" t="str">
        <f>IF(Spielplan!$O118="","",Spielplan!$O118)</f>
        <v/>
      </c>
      <c r="U193" s="211" t="s">
        <v>288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142</v>
      </c>
    </row>
    <row r="194" spans="7:35" x14ac:dyDescent="0.2">
      <c r="G194" s="139" t="s">
        <v>272</v>
      </c>
      <c r="H194" s="239">
        <f>Spielplan!$J119</f>
        <v>0</v>
      </c>
      <c r="I194" s="240">
        <f>Spielplan!$L119</f>
        <v>0</v>
      </c>
      <c r="J194" s="241" t="str">
        <f>IF(Spielplan!$M119="","",Spielplan!$M119)</f>
        <v/>
      </c>
      <c r="K194" s="242" t="str">
        <f>IF(Spielplan!$O119="","",Spielplan!$O119)</f>
        <v/>
      </c>
      <c r="U194" s="211" t="s">
        <v>289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142</v>
      </c>
    </row>
    <row r="195" spans="7:35" x14ac:dyDescent="0.2">
      <c r="G195" s="139" t="s">
        <v>273</v>
      </c>
      <c r="H195" s="239">
        <f>Spielplan!$J120</f>
        <v>0</v>
      </c>
      <c r="I195" s="240">
        <f>Spielplan!$L120</f>
        <v>0</v>
      </c>
      <c r="J195" s="241" t="str">
        <f>IF(Spielplan!$M120="","",Spielplan!$M120)</f>
        <v/>
      </c>
      <c r="K195" s="242" t="str">
        <f>IF(Spielplan!$O120="","",Spielplan!$O120)</f>
        <v/>
      </c>
      <c r="U195" s="211" t="s">
        <v>290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142</v>
      </c>
    </row>
    <row r="196" spans="7:35" x14ac:dyDescent="0.2">
      <c r="G196" s="139" t="s">
        <v>274</v>
      </c>
      <c r="H196" s="239">
        <f>Spielplan!$J121</f>
        <v>0</v>
      </c>
      <c r="I196" s="240">
        <f>Spielplan!$L121</f>
        <v>0</v>
      </c>
      <c r="J196" s="241" t="str">
        <f>IF(Spielplan!$M121="","",Spielplan!$M121)</f>
        <v/>
      </c>
      <c r="K196" s="242" t="str">
        <f>IF(Spielplan!$O121="","",Spielplan!$O121)</f>
        <v/>
      </c>
      <c r="U196" s="211" t="s">
        <v>291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142</v>
      </c>
    </row>
    <row r="197" spans="7:35" x14ac:dyDescent="0.2">
      <c r="G197" s="139" t="s">
        <v>275</v>
      </c>
      <c r="H197" s="239">
        <f>Spielplan!$J122</f>
        <v>0</v>
      </c>
      <c r="I197" s="240">
        <f>Spielplan!$L122</f>
        <v>0</v>
      </c>
      <c r="J197" s="241" t="str">
        <f>IF(Spielplan!$M122="","",Spielplan!$M122)</f>
        <v/>
      </c>
      <c r="K197" s="242" t="str">
        <f>IF(Spielplan!$O122="","",Spielplan!$O122)</f>
        <v/>
      </c>
      <c r="U197" s="211" t="s">
        <v>292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142</v>
      </c>
    </row>
    <row r="198" spans="7:35" x14ac:dyDescent="0.2">
      <c r="G198" s="139" t="s">
        <v>276</v>
      </c>
      <c r="H198" s="239">
        <f>Spielplan!$J123</f>
        <v>0</v>
      </c>
      <c r="I198" s="240">
        <f>Spielplan!$L123</f>
        <v>0</v>
      </c>
      <c r="J198" s="241" t="str">
        <f>IF(Spielplan!$M123="","",Spielplan!$M123)</f>
        <v/>
      </c>
      <c r="K198" s="242" t="str">
        <f>IF(Spielplan!$O123="","",Spielplan!$O123)</f>
        <v/>
      </c>
      <c r="U198" s="211" t="s">
        <v>293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142</v>
      </c>
    </row>
    <row r="199" spans="7:35" x14ac:dyDescent="0.2">
      <c r="G199" s="139" t="s">
        <v>277</v>
      </c>
      <c r="H199" s="239">
        <f>Spielplan!$J124</f>
        <v>0</v>
      </c>
      <c r="I199" s="240">
        <f>Spielplan!$L124</f>
        <v>0</v>
      </c>
      <c r="J199" s="241" t="str">
        <f>IF(Spielplan!$M124="","",Spielplan!$M124)</f>
        <v/>
      </c>
      <c r="K199" s="242" t="str">
        <f>IF(Spielplan!$O124="","",Spielplan!$O124)</f>
        <v/>
      </c>
      <c r="U199" s="211" t="s">
        <v>294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142</v>
      </c>
    </row>
    <row r="200" spans="7:35" x14ac:dyDescent="0.2">
      <c r="G200" s="139" t="s">
        <v>278</v>
      </c>
      <c r="H200" s="239">
        <f>Spielplan!$J125</f>
        <v>0</v>
      </c>
      <c r="I200" s="240">
        <f>Spielplan!$L125</f>
        <v>0</v>
      </c>
      <c r="J200" s="241" t="str">
        <f>IF(Spielplan!$M125="","",Spielplan!$M125)</f>
        <v/>
      </c>
      <c r="K200" s="242" t="str">
        <f>IF(Spielplan!$O125="","",Spielplan!$O125)</f>
        <v/>
      </c>
      <c r="U200" s="211" t="s">
        <v>295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142</v>
      </c>
    </row>
    <row r="201" spans="7:35" x14ac:dyDescent="0.2">
      <c r="G201" s="139" t="s">
        <v>279</v>
      </c>
      <c r="H201" s="239">
        <f>Spielplan!$J126</f>
        <v>0</v>
      </c>
      <c r="I201" s="240">
        <f>Spielplan!$L126</f>
        <v>0</v>
      </c>
      <c r="J201" s="241" t="str">
        <f>IF(Spielplan!$M126="","",Spielplan!$M126)</f>
        <v/>
      </c>
      <c r="K201" s="242" t="str">
        <f>IF(Spielplan!$O126="","",Spielplan!$O126)</f>
        <v/>
      </c>
      <c r="U201" s="211" t="s">
        <v>296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142</v>
      </c>
    </row>
    <row r="202" spans="7:35" x14ac:dyDescent="0.2">
      <c r="G202" s="139" t="s">
        <v>280</v>
      </c>
      <c r="H202" s="239">
        <f>Spielplan!$J127</f>
        <v>0</v>
      </c>
      <c r="I202" s="240">
        <f>Spielplan!$L127</f>
        <v>0</v>
      </c>
      <c r="J202" s="241" t="str">
        <f>IF(Spielplan!$M127="","",Spielplan!$M127)</f>
        <v/>
      </c>
      <c r="K202" s="242" t="str">
        <f>IF(Spielplan!$O127="","",Spielplan!$O127)</f>
        <v/>
      </c>
      <c r="U202" s="211" t="s">
        <v>297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142</v>
      </c>
    </row>
    <row r="203" spans="7:35" x14ac:dyDescent="0.2">
      <c r="G203" s="139" t="s">
        <v>281</v>
      </c>
      <c r="H203" s="239">
        <f>Spielplan!$J128</f>
        <v>0</v>
      </c>
      <c r="I203" s="240">
        <f>Spielplan!$L128</f>
        <v>0</v>
      </c>
      <c r="J203" s="241" t="str">
        <f>IF(Spielplan!$M128="","",Spielplan!$M128)</f>
        <v/>
      </c>
      <c r="K203" s="242" t="str">
        <f>IF(Spielplan!$O128="","",Spielplan!$O128)</f>
        <v/>
      </c>
      <c r="U203" s="211" t="s">
        <v>298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142</v>
      </c>
    </row>
    <row r="204" spans="7:35" x14ac:dyDescent="0.2">
      <c r="G204" s="139" t="s">
        <v>282</v>
      </c>
      <c r="H204" s="239">
        <f>Spielplan!$J129</f>
        <v>0</v>
      </c>
      <c r="I204" s="240">
        <f>Spielplan!$L129</f>
        <v>0</v>
      </c>
      <c r="J204" s="241" t="str">
        <f>IF(Spielplan!$M129="","",Spielplan!$M129)</f>
        <v/>
      </c>
      <c r="K204" s="242" t="str">
        <f>IF(Spielplan!$O129="","",Spielplan!$O129)</f>
        <v/>
      </c>
      <c r="U204" s="211" t="s">
        <v>299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142</v>
      </c>
    </row>
    <row r="205" spans="7:35" x14ac:dyDescent="0.2">
      <c r="G205" s="139" t="s">
        <v>283</v>
      </c>
      <c r="H205" s="239">
        <f>Spielplan!$J130</f>
        <v>0</v>
      </c>
      <c r="I205" s="240">
        <f>Spielplan!$L130</f>
        <v>0</v>
      </c>
      <c r="J205" s="241" t="str">
        <f>IF(Spielplan!$M130="","",Spielplan!$M130)</f>
        <v/>
      </c>
      <c r="K205" s="242" t="str">
        <f>IF(Spielplan!$O130="","",Spielplan!$O130)</f>
        <v/>
      </c>
      <c r="U205" s="211" t="s">
        <v>300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142</v>
      </c>
    </row>
    <row r="206" spans="7:35" x14ac:dyDescent="0.2">
      <c r="G206" s="139" t="s">
        <v>284</v>
      </c>
      <c r="H206" s="239">
        <f>Spielplan!$J131</f>
        <v>0</v>
      </c>
      <c r="I206" s="240">
        <f>Spielplan!$L131</f>
        <v>0</v>
      </c>
      <c r="J206" s="241" t="str">
        <f>IF(Spielplan!$M131="","",Spielplan!$M131)</f>
        <v/>
      </c>
      <c r="K206" s="242" t="str">
        <f>IF(Spielplan!$O131="","",Spielplan!$O131)</f>
        <v/>
      </c>
      <c r="U206" s="211" t="s">
        <v>301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142</v>
      </c>
    </row>
    <row r="207" spans="7:35" x14ac:dyDescent="0.2">
      <c r="G207" s="139" t="s">
        <v>285</v>
      </c>
      <c r="H207" s="239">
        <f>Spielplan!$J132</f>
        <v>0</v>
      </c>
      <c r="I207" s="240">
        <f>Spielplan!$L132</f>
        <v>0</v>
      </c>
      <c r="J207" s="241" t="str">
        <f>IF(Spielplan!$M132="","",Spielplan!$M132)</f>
        <v/>
      </c>
      <c r="K207" s="242" t="str">
        <f>IF(Spielplan!$O132="","",Spielplan!$O132)</f>
        <v/>
      </c>
      <c r="U207" s="211" t="s">
        <v>302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142</v>
      </c>
    </row>
    <row r="208" spans="7:35" x14ac:dyDescent="0.2">
      <c r="G208" s="139" t="s">
        <v>286</v>
      </c>
      <c r="H208" s="239">
        <f>Spielplan!$J133</f>
        <v>0</v>
      </c>
      <c r="I208" s="240">
        <f>Spielplan!$L133</f>
        <v>0</v>
      </c>
      <c r="J208" s="241" t="str">
        <f>IF(Spielplan!$M133="","",Spielplan!$M133)</f>
        <v/>
      </c>
      <c r="K208" s="242" t="str">
        <f>IF(Spielplan!$O133="","",Spielplan!$O133)</f>
        <v/>
      </c>
      <c r="U208" s="211" t="s">
        <v>303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287</v>
      </c>
      <c r="H209" s="239">
        <f>Spielplan!$J134</f>
        <v>0</v>
      </c>
      <c r="I209" s="240">
        <f>Spielplan!$L134</f>
        <v>0</v>
      </c>
      <c r="J209" s="241" t="str">
        <f>IF(Spielplan!$M134="","",Spielplan!$M134)</f>
        <v/>
      </c>
      <c r="K209" s="242" t="str">
        <f>IF(Spielplan!$O134="","",Spielplan!$O134)</f>
        <v/>
      </c>
      <c r="U209" s="211" t="s">
        <v>304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288</v>
      </c>
      <c r="H210" s="239">
        <f>Spielplan!$J135</f>
        <v>0</v>
      </c>
      <c r="I210" s="240">
        <f>Spielplan!$L135</f>
        <v>0</v>
      </c>
      <c r="J210" s="241" t="str">
        <f>IF(Spielplan!$M135="","",Spielplan!$M135)</f>
        <v/>
      </c>
      <c r="K210" s="242" t="str">
        <f>IF(Spielplan!$O135="","",Spielplan!$O135)</f>
        <v/>
      </c>
      <c r="U210" s="211" t="s">
        <v>305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289</v>
      </c>
      <c r="H211" s="239">
        <f>Spielplan!$J136</f>
        <v>0</v>
      </c>
      <c r="I211" s="240">
        <f>Spielplan!$L136</f>
        <v>0</v>
      </c>
      <c r="J211" s="241" t="str">
        <f>IF(Spielplan!$M136="","",Spielplan!$M136)</f>
        <v/>
      </c>
      <c r="K211" s="242" t="str">
        <f>IF(Spielplan!$O136="","",Spielplan!$O136)</f>
        <v/>
      </c>
      <c r="U211" s="211" t="s">
        <v>306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290</v>
      </c>
      <c r="H212" s="239">
        <f>Spielplan!$J137</f>
        <v>0</v>
      </c>
      <c r="I212" s="240">
        <f>Spielplan!$L137</f>
        <v>0</v>
      </c>
      <c r="J212" s="241" t="str">
        <f>IF(Spielplan!$M137="","",Spielplan!$M137)</f>
        <v/>
      </c>
      <c r="K212" s="242" t="str">
        <f>IF(Spielplan!$O137="","",Spielplan!$O137)</f>
        <v/>
      </c>
      <c r="U212" s="211" t="s">
        <v>307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291</v>
      </c>
      <c r="H213" s="239">
        <f>Spielplan!$J138</f>
        <v>0</v>
      </c>
      <c r="I213" s="240">
        <f>Spielplan!$L138</f>
        <v>0</v>
      </c>
      <c r="J213" s="241" t="str">
        <f>IF(Spielplan!$M138="","",Spielplan!$M138)</f>
        <v/>
      </c>
      <c r="K213" s="242" t="str">
        <f>IF(Spielplan!$O138="","",Spielplan!$O138)</f>
        <v/>
      </c>
      <c r="U213" s="211" t="s">
        <v>308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292</v>
      </c>
      <c r="H214" s="239">
        <f>Spielplan!$J139</f>
        <v>0</v>
      </c>
      <c r="I214" s="240">
        <f>Spielplan!$L139</f>
        <v>0</v>
      </c>
      <c r="J214" s="241" t="str">
        <f>IF(Spielplan!$M139="","",Spielplan!$M139)</f>
        <v/>
      </c>
      <c r="K214" s="242" t="str">
        <f>IF(Spielplan!$O139="","",Spielplan!$O139)</f>
        <v/>
      </c>
      <c r="U214" s="211" t="s">
        <v>309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293</v>
      </c>
      <c r="H215" s="239">
        <f>Spielplan!$J140</f>
        <v>0</v>
      </c>
      <c r="I215" s="240">
        <f>Spielplan!$L140</f>
        <v>0</v>
      </c>
      <c r="J215" s="241" t="str">
        <f>IF(Spielplan!$M140="","",Spielplan!$M140)</f>
        <v/>
      </c>
      <c r="K215" s="242" t="str">
        <f>IF(Spielplan!$O140="","",Spielplan!$O140)</f>
        <v/>
      </c>
      <c r="U215" s="211" t="s">
        <v>310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294</v>
      </c>
      <c r="H216" s="239">
        <f>Spielplan!$J141</f>
        <v>0</v>
      </c>
      <c r="I216" s="240">
        <f>Spielplan!$L141</f>
        <v>0</v>
      </c>
      <c r="J216" s="241" t="str">
        <f>IF(Spielplan!$M141="","",Spielplan!$M141)</f>
        <v/>
      </c>
      <c r="K216" s="242" t="str">
        <f>IF(Spielplan!$O141="","",Spielplan!$O141)</f>
        <v/>
      </c>
      <c r="U216" s="211" t="s">
        <v>311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295</v>
      </c>
      <c r="H217" s="239">
        <f>Spielplan!$J142</f>
        <v>0</v>
      </c>
      <c r="I217" s="240">
        <f>Spielplan!$L142</f>
        <v>0</v>
      </c>
      <c r="J217" s="241" t="str">
        <f>IF(Spielplan!$M142="","",Spielplan!$M142)</f>
        <v/>
      </c>
      <c r="K217" s="242" t="str">
        <f>IF(Spielplan!$O142="","",Spielplan!$O142)</f>
        <v/>
      </c>
      <c r="U217" s="211" t="s">
        <v>312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296</v>
      </c>
      <c r="H218" s="239">
        <f>Spielplan!$J143</f>
        <v>0</v>
      </c>
      <c r="I218" s="240">
        <f>Spielplan!$L143</f>
        <v>0</v>
      </c>
      <c r="J218" s="241" t="str">
        <f>IF(Spielplan!$M143="","",Spielplan!$M143)</f>
        <v/>
      </c>
      <c r="K218" s="242" t="str">
        <f>IF(Spielplan!$O143="","",Spielplan!$O143)</f>
        <v/>
      </c>
      <c r="U218" s="211" t="s">
        <v>313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297</v>
      </c>
      <c r="H219" s="239">
        <f>Spielplan!$J144</f>
        <v>0</v>
      </c>
      <c r="I219" s="240">
        <f>Spielplan!$L144</f>
        <v>0</v>
      </c>
      <c r="J219" s="241" t="str">
        <f>IF(Spielplan!$M144="","",Spielplan!$M144)</f>
        <v/>
      </c>
      <c r="K219" s="242" t="str">
        <f>IF(Spielplan!$O144="","",Spielplan!$O144)</f>
        <v/>
      </c>
      <c r="U219" s="211" t="s">
        <v>314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298</v>
      </c>
      <c r="H220" s="239">
        <f>Spielplan!$J145</f>
        <v>0</v>
      </c>
      <c r="I220" s="240">
        <f>Spielplan!$L145</f>
        <v>0</v>
      </c>
      <c r="J220" s="241" t="str">
        <f>IF(Spielplan!$M145="","",Spielplan!$M145)</f>
        <v/>
      </c>
      <c r="K220" s="242" t="str">
        <f>IF(Spielplan!$O145="","",Spielplan!$O145)</f>
        <v/>
      </c>
      <c r="U220" s="211" t="s">
        <v>315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299</v>
      </c>
      <c r="H221" s="239">
        <f>Spielplan!$J146</f>
        <v>0</v>
      </c>
      <c r="I221" s="240">
        <f>Spielplan!$L146</f>
        <v>0</v>
      </c>
      <c r="J221" s="241" t="str">
        <f>IF(Spielplan!$M146="","",Spielplan!$M146)</f>
        <v/>
      </c>
      <c r="K221" s="242" t="str">
        <f>IF(Spielplan!$O146="","",Spielplan!$O146)</f>
        <v/>
      </c>
      <c r="U221" s="211" t="s">
        <v>316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300</v>
      </c>
      <c r="H222" s="239">
        <f>Spielplan!$J147</f>
        <v>0</v>
      </c>
      <c r="I222" s="240">
        <f>Spielplan!$L147</f>
        <v>0</v>
      </c>
      <c r="J222" s="241" t="str">
        <f>IF(Spielplan!$M147="","",Spielplan!$M147)</f>
        <v/>
      </c>
      <c r="K222" s="242" t="str">
        <f>IF(Spielplan!$O147="","",Spielplan!$O147)</f>
        <v/>
      </c>
      <c r="U222" s="211" t="s">
        <v>317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301</v>
      </c>
      <c r="H223" s="239">
        <f>Spielplan!$J148</f>
        <v>0</v>
      </c>
      <c r="I223" s="240">
        <f>Spielplan!$L148</f>
        <v>0</v>
      </c>
      <c r="J223" s="241" t="str">
        <f>IF(Spielplan!$M148="","",Spielplan!$M148)</f>
        <v/>
      </c>
      <c r="K223" s="242" t="str">
        <f>IF(Spielplan!$O148="","",Spielplan!$O148)</f>
        <v/>
      </c>
      <c r="U223" s="211" t="s">
        <v>318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302</v>
      </c>
      <c r="H224" s="239">
        <f>Spielplan!$J149</f>
        <v>0</v>
      </c>
      <c r="I224" s="240">
        <f>Spielplan!$L149</f>
        <v>0</v>
      </c>
      <c r="J224" s="241" t="str">
        <f>IF(Spielplan!$M149="","",Spielplan!$M149)</f>
        <v/>
      </c>
      <c r="K224" s="242" t="str">
        <f>IF(Spielplan!$O149="","",Spielplan!$O149)</f>
        <v/>
      </c>
      <c r="N224" s="243" t="str">
        <f>""</f>
        <v/>
      </c>
      <c r="O224" s="243" t="str">
        <f>""</f>
        <v/>
      </c>
      <c r="P224" s="243" t="str">
        <f>""</f>
        <v/>
      </c>
      <c r="Q224" s="243" t="str">
        <f>""</f>
        <v/>
      </c>
      <c r="R224" s="243" t="str">
        <f>""</f>
        <v/>
      </c>
      <c r="S224" s="243" t="str">
        <f>""</f>
        <v/>
      </c>
      <c r="T224" s="243" t="str">
        <f>""</f>
        <v/>
      </c>
      <c r="U224" s="211" t="s">
        <v>319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303</v>
      </c>
      <c r="H225" s="239">
        <f>Spielplan!$J150</f>
        <v>0</v>
      </c>
      <c r="I225" s="240">
        <f>Spielplan!$L150</f>
        <v>0</v>
      </c>
      <c r="J225" s="241" t="str">
        <f>IF(Spielplan!$M150="","",Spielplan!$M150)</f>
        <v/>
      </c>
      <c r="K225" s="242" t="str">
        <f>IF(Spielplan!$O150="","",Spielplan!$O150)</f>
        <v/>
      </c>
      <c r="U225" s="211" t="s">
        <v>320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304</v>
      </c>
      <c r="H226" s="239">
        <f>Spielplan!$J151</f>
        <v>0</v>
      </c>
      <c r="I226" s="240">
        <f>Spielplan!$L151</f>
        <v>0</v>
      </c>
      <c r="J226" s="241" t="str">
        <f>IF(Spielplan!$M151="","",Spielplan!$M151)</f>
        <v/>
      </c>
      <c r="K226" s="242" t="str">
        <f>IF(Spielplan!$O151="","",Spielplan!$O151)</f>
        <v/>
      </c>
      <c r="U226" s="211" t="s">
        <v>321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305</v>
      </c>
      <c r="H227" s="239">
        <f>Spielplan!$J152</f>
        <v>0</v>
      </c>
      <c r="I227" s="240">
        <f>Spielplan!$L152</f>
        <v>0</v>
      </c>
      <c r="J227" s="241" t="str">
        <f>IF(Spielplan!$M152="","",Spielplan!$M152)</f>
        <v/>
      </c>
      <c r="K227" s="242" t="str">
        <f>IF(Spielplan!$O152="","",Spielplan!$O152)</f>
        <v/>
      </c>
      <c r="U227" s="211" t="s">
        <v>322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306</v>
      </c>
      <c r="H228" s="239">
        <f>Spielplan!$J153</f>
        <v>0</v>
      </c>
      <c r="I228" s="240">
        <f>Spielplan!$L153</f>
        <v>0</v>
      </c>
      <c r="J228" s="241" t="str">
        <f>IF(Spielplan!$M153="","",Spielplan!$M153)</f>
        <v/>
      </c>
      <c r="K228" s="242" t="str">
        <f>IF(Spielplan!$O153="","",Spielplan!$O153)</f>
        <v/>
      </c>
      <c r="U228" s="211" t="s">
        <v>323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307</v>
      </c>
      <c r="H229" s="239">
        <f>Spielplan!$J154</f>
        <v>0</v>
      </c>
      <c r="I229" s="240">
        <f>Spielplan!$L154</f>
        <v>0</v>
      </c>
      <c r="J229" s="241" t="str">
        <f>IF(Spielplan!$M154="","",Spielplan!$M154)</f>
        <v/>
      </c>
      <c r="K229" s="242" t="str">
        <f>IF(Spielplan!$O154="","",Spielplan!$O154)</f>
        <v/>
      </c>
      <c r="U229" s="211" t="s">
        <v>324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308</v>
      </c>
      <c r="H230" s="239">
        <f>Spielplan!$J155</f>
        <v>0</v>
      </c>
      <c r="I230" s="240">
        <f>Spielplan!$L155</f>
        <v>0</v>
      </c>
      <c r="J230" s="241" t="str">
        <f>IF(Spielplan!$M155="","",Spielplan!$M155)</f>
        <v/>
      </c>
      <c r="K230" s="242" t="str">
        <f>IF(Spielplan!$O155="","",Spielplan!$O155)</f>
        <v/>
      </c>
      <c r="U230" s="211" t="s">
        <v>325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309</v>
      </c>
      <c r="H231" s="239">
        <f>Spielplan!$J156</f>
        <v>0</v>
      </c>
      <c r="I231" s="240">
        <f>Spielplan!$L156</f>
        <v>0</v>
      </c>
      <c r="J231" s="241" t="str">
        <f>IF(Spielplan!$M156="","",Spielplan!$M156)</f>
        <v/>
      </c>
      <c r="K231" s="242" t="str">
        <f>IF(Spielplan!$O156="","",Spielplan!$O156)</f>
        <v/>
      </c>
      <c r="U231" s="211" t="s">
        <v>326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310</v>
      </c>
      <c r="H232" s="239">
        <f>Spielplan!$J157</f>
        <v>0</v>
      </c>
      <c r="I232" s="240">
        <f>Spielplan!$L157</f>
        <v>0</v>
      </c>
      <c r="J232" s="241" t="str">
        <f>IF(Spielplan!$M157="","",Spielplan!$M157)</f>
        <v/>
      </c>
      <c r="K232" s="242" t="str">
        <f>IF(Spielplan!$O157="","",Spielplan!$O157)</f>
        <v/>
      </c>
      <c r="U232" s="211" t="s">
        <v>327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311</v>
      </c>
      <c r="H233" s="239">
        <f>Spielplan!$J158</f>
        <v>0</v>
      </c>
      <c r="I233" s="240">
        <f>Spielplan!$L158</f>
        <v>0</v>
      </c>
      <c r="J233" s="241" t="str">
        <f>IF(Spielplan!$M158="","",Spielplan!$M158)</f>
        <v/>
      </c>
      <c r="K233" s="242" t="str">
        <f>IF(Spielplan!$O158="","",Spielplan!$O158)</f>
        <v/>
      </c>
      <c r="U233" s="211" t="s">
        <v>328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312</v>
      </c>
      <c r="H234" s="239">
        <f>Spielplan!$J159</f>
        <v>0</v>
      </c>
      <c r="I234" s="240">
        <f>Spielplan!$L159</f>
        <v>0</v>
      </c>
      <c r="J234" s="241" t="str">
        <f>IF(Spielplan!$M159="","",Spielplan!$M159)</f>
        <v/>
      </c>
      <c r="K234" s="242" t="str">
        <f>IF(Spielplan!$O159="","",Spielplan!$O159)</f>
        <v/>
      </c>
      <c r="U234" s="211" t="s">
        <v>329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313</v>
      </c>
      <c r="H235" s="239">
        <f>Spielplan!$J160</f>
        <v>0</v>
      </c>
      <c r="I235" s="240">
        <f>Spielplan!$L160</f>
        <v>0</v>
      </c>
      <c r="J235" s="241" t="str">
        <f>IF(Spielplan!$M160="","",Spielplan!$M160)</f>
        <v/>
      </c>
      <c r="K235" s="242" t="str">
        <f>IF(Spielplan!$O160="","",Spielplan!$O160)</f>
        <v/>
      </c>
      <c r="U235" s="211" t="s">
        <v>330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314</v>
      </c>
      <c r="H236" s="239">
        <f>Spielplan!$J161</f>
        <v>0</v>
      </c>
      <c r="I236" s="240">
        <f>Spielplan!$L161</f>
        <v>0</v>
      </c>
      <c r="J236" s="241" t="str">
        <f>IF(Spielplan!$M161="","",Spielplan!$M161)</f>
        <v/>
      </c>
      <c r="K236" s="242" t="str">
        <f>IF(Spielplan!$O161="","",Spielplan!$O161)</f>
        <v/>
      </c>
      <c r="U236" s="211" t="s">
        <v>331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315</v>
      </c>
      <c r="H237" s="239">
        <f>Spielplan!$J162</f>
        <v>0</v>
      </c>
      <c r="I237" s="240">
        <f>Spielplan!$L162</f>
        <v>0</v>
      </c>
      <c r="J237" s="241" t="str">
        <f>IF(Spielplan!$M162="","",Spielplan!$M162)</f>
        <v/>
      </c>
      <c r="K237" s="242" t="str">
        <f>IF(Spielplan!$O162="","",Spielplan!$O162)</f>
        <v/>
      </c>
      <c r="U237" s="211" t="s">
        <v>332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316</v>
      </c>
      <c r="H238" s="239">
        <f>Spielplan!$J163</f>
        <v>0</v>
      </c>
      <c r="I238" s="240">
        <f>Spielplan!$L163</f>
        <v>0</v>
      </c>
      <c r="J238" s="241" t="str">
        <f>IF(Spielplan!$M163="","",Spielplan!$M163)</f>
        <v/>
      </c>
      <c r="K238" s="242" t="str">
        <f>IF(Spielplan!$O163="","",Spielplan!$O163)</f>
        <v/>
      </c>
      <c r="U238" s="211" t="s">
        <v>333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317</v>
      </c>
      <c r="H239" s="239">
        <f>Spielplan!$J164</f>
        <v>0</v>
      </c>
      <c r="I239" s="240">
        <f>Spielplan!$L164</f>
        <v>0</v>
      </c>
      <c r="J239" s="241" t="str">
        <f>IF(Spielplan!$M164="","",Spielplan!$M164)</f>
        <v/>
      </c>
      <c r="K239" s="242" t="str">
        <f>IF(Spielplan!$O164="","",Spielplan!$O164)</f>
        <v/>
      </c>
      <c r="U239" s="211" t="s">
        <v>334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318</v>
      </c>
      <c r="H240" s="239">
        <f>Spielplan!$J165</f>
        <v>0</v>
      </c>
      <c r="I240" s="240">
        <f>Spielplan!$L165</f>
        <v>0</v>
      </c>
      <c r="J240" s="241" t="str">
        <f>IF(Spielplan!$M165="","",Spielplan!$M165)</f>
        <v/>
      </c>
      <c r="K240" s="242" t="str">
        <f>IF(Spielplan!$O165="","",Spielplan!$O165)</f>
        <v/>
      </c>
      <c r="U240" s="211" t="s">
        <v>335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319</v>
      </c>
      <c r="H241" s="239">
        <f>Spielplan!$J166</f>
        <v>0</v>
      </c>
      <c r="I241" s="240">
        <f>Spielplan!$L166</f>
        <v>0</v>
      </c>
      <c r="J241" s="241" t="str">
        <f>IF(Spielplan!$M166="","",Spielplan!$M166)</f>
        <v/>
      </c>
      <c r="K241" s="242" t="str">
        <f>IF(Spielplan!$O166="","",Spielplan!$O166)</f>
        <v/>
      </c>
      <c r="U241" s="211" t="s">
        <v>336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320</v>
      </c>
      <c r="H242" s="239">
        <f>Spielplan!$J167</f>
        <v>0</v>
      </c>
      <c r="I242" s="240">
        <f>Spielplan!$L167</f>
        <v>0</v>
      </c>
      <c r="J242" s="241" t="str">
        <f>IF(Spielplan!$M167="","",Spielplan!$M167)</f>
        <v/>
      </c>
      <c r="K242" s="242" t="str">
        <f>IF(Spielplan!$O167="","",Spielplan!$O167)</f>
        <v/>
      </c>
      <c r="U242" s="211" t="s">
        <v>337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321</v>
      </c>
      <c r="H243" s="239">
        <f>Spielplan!$J168</f>
        <v>0</v>
      </c>
      <c r="I243" s="240">
        <f>Spielplan!$L168</f>
        <v>0</v>
      </c>
      <c r="J243" s="241" t="str">
        <f>IF(Spielplan!$M168="","",Spielplan!$M168)</f>
        <v/>
      </c>
      <c r="K243" s="242" t="str">
        <f>IF(Spielplan!$O168="","",Spielplan!$O168)</f>
        <v/>
      </c>
      <c r="U243" s="211" t="s">
        <v>338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322</v>
      </c>
      <c r="H244" s="239">
        <f>Spielplan!$J169</f>
        <v>0</v>
      </c>
      <c r="I244" s="240">
        <f>Spielplan!$L169</f>
        <v>0</v>
      </c>
      <c r="J244" s="241" t="str">
        <f>IF(Spielplan!$M169="","",Spielplan!$M169)</f>
        <v/>
      </c>
      <c r="K244" s="242" t="str">
        <f>IF(Spielplan!$O169="","",Spielplan!$O169)</f>
        <v/>
      </c>
      <c r="U244" s="211" t="s">
        <v>339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323</v>
      </c>
      <c r="H245" s="239">
        <f>Spielplan!$J170</f>
        <v>0</v>
      </c>
      <c r="I245" s="240">
        <f>Spielplan!$L170</f>
        <v>0</v>
      </c>
      <c r="J245" s="241" t="str">
        <f>IF(Spielplan!$M170="","",Spielplan!$M170)</f>
        <v/>
      </c>
      <c r="K245" s="242" t="str">
        <f>IF(Spielplan!$O170="","",Spielplan!$O170)</f>
        <v/>
      </c>
      <c r="U245" s="211" t="s">
        <v>340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324</v>
      </c>
      <c r="H246" s="239">
        <f>Spielplan!$J171</f>
        <v>0</v>
      </c>
      <c r="I246" s="240">
        <f>Spielplan!$L171</f>
        <v>0</v>
      </c>
      <c r="J246" s="241" t="str">
        <f>IF(Spielplan!$M171="","",Spielplan!$M171)</f>
        <v/>
      </c>
      <c r="K246" s="242" t="str">
        <f>IF(Spielplan!$O171="","",Spielplan!$O171)</f>
        <v/>
      </c>
      <c r="U246" s="211" t="s">
        <v>341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325</v>
      </c>
      <c r="H247" s="239">
        <f>Spielplan!$J172</f>
        <v>0</v>
      </c>
      <c r="I247" s="240">
        <f>Spielplan!$L172</f>
        <v>0</v>
      </c>
      <c r="J247" s="241" t="str">
        <f>IF(Spielplan!$M172="","",Spielplan!$M172)</f>
        <v/>
      </c>
      <c r="K247" s="242" t="str">
        <f>IF(Spielplan!$O172="","",Spielplan!$O172)</f>
        <v/>
      </c>
      <c r="U247" s="211" t="s">
        <v>342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326</v>
      </c>
      <c r="H248" s="239">
        <f>Spielplan!$J173</f>
        <v>0</v>
      </c>
      <c r="I248" s="240">
        <f>Spielplan!$L173</f>
        <v>0</v>
      </c>
      <c r="J248" s="241" t="str">
        <f>IF(Spielplan!$M173="","",Spielplan!$M173)</f>
        <v/>
      </c>
      <c r="K248" s="242" t="str">
        <f>IF(Spielplan!$O173="","",Spielplan!$O173)</f>
        <v/>
      </c>
      <c r="U248" s="211" t="s">
        <v>343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327</v>
      </c>
      <c r="H249" s="239">
        <f>Spielplan!$J174</f>
        <v>0</v>
      </c>
      <c r="I249" s="240">
        <f>Spielplan!$L174</f>
        <v>0</v>
      </c>
      <c r="J249" s="241" t="str">
        <f>IF(Spielplan!$M174="","",Spielplan!$M174)</f>
        <v/>
      </c>
      <c r="K249" s="242" t="str">
        <f>IF(Spielplan!$O174="","",Spielplan!$O174)</f>
        <v/>
      </c>
      <c r="U249" s="211" t="s">
        <v>344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328</v>
      </c>
      <c r="H250" s="239">
        <f>Spielplan!$J175</f>
        <v>0</v>
      </c>
      <c r="I250" s="240">
        <f>Spielplan!$L175</f>
        <v>0</v>
      </c>
      <c r="J250" s="241" t="str">
        <f>IF(Spielplan!$M175="","",Spielplan!$M175)</f>
        <v/>
      </c>
      <c r="K250" s="242" t="str">
        <f>IF(Spielplan!$O175="","",Spielplan!$O175)</f>
        <v/>
      </c>
      <c r="U250" s="211" t="s">
        <v>345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329</v>
      </c>
      <c r="H251" s="239">
        <f>Spielplan!$J176</f>
        <v>0</v>
      </c>
      <c r="I251" s="240">
        <f>Spielplan!$L176</f>
        <v>0</v>
      </c>
      <c r="J251" s="241" t="str">
        <f>IF(Spielplan!$M176="","",Spielplan!$M176)</f>
        <v/>
      </c>
      <c r="K251" s="242" t="str">
        <f>IF(Spielplan!$O176="","",Spielplan!$O176)</f>
        <v/>
      </c>
      <c r="U251" s="211" t="s">
        <v>346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330</v>
      </c>
      <c r="H252" s="239">
        <f>Spielplan!$J177</f>
        <v>0</v>
      </c>
      <c r="I252" s="240">
        <f>Spielplan!$L177</f>
        <v>0</v>
      </c>
      <c r="J252" s="241" t="str">
        <f>IF(Spielplan!$M177="","",Spielplan!$M177)</f>
        <v/>
      </c>
      <c r="K252" s="242" t="str">
        <f>IF(Spielplan!$O177="","",Spielplan!$O177)</f>
        <v/>
      </c>
      <c r="U252" s="211" t="s">
        <v>347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331</v>
      </c>
      <c r="H253" s="239">
        <f>Spielplan!$J178</f>
        <v>0</v>
      </c>
      <c r="I253" s="240">
        <f>Spielplan!$L178</f>
        <v>0</v>
      </c>
      <c r="J253" s="241" t="str">
        <f>IF(Spielplan!$M178="","",Spielplan!$M178)</f>
        <v/>
      </c>
      <c r="K253" s="242" t="str">
        <f>IF(Spielplan!$O178="","",Spielplan!$O178)</f>
        <v/>
      </c>
      <c r="U253" s="211" t="s">
        <v>348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332</v>
      </c>
      <c r="H254" s="239">
        <f>Spielplan!$J179</f>
        <v>0</v>
      </c>
      <c r="I254" s="240">
        <f>Spielplan!$L179</f>
        <v>0</v>
      </c>
      <c r="J254" s="241" t="str">
        <f>IF(Spielplan!$M179="","",Spielplan!$M179)</f>
        <v/>
      </c>
      <c r="K254" s="242" t="str">
        <f>IF(Spielplan!$O179="","",Spielplan!$O179)</f>
        <v/>
      </c>
      <c r="U254" s="211" t="s">
        <v>349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333</v>
      </c>
      <c r="H255" s="239">
        <f>Spielplan!$J180</f>
        <v>0</v>
      </c>
      <c r="I255" s="240">
        <f>Spielplan!$L180</f>
        <v>0</v>
      </c>
      <c r="J255" s="241" t="str">
        <f>IF(Spielplan!$M180="","",Spielplan!$M180)</f>
        <v/>
      </c>
      <c r="K255" s="242" t="str">
        <f>IF(Spielplan!$O180="","",Spielplan!$O180)</f>
        <v/>
      </c>
      <c r="U255" s="211" t="s">
        <v>350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334</v>
      </c>
      <c r="H256" s="239">
        <f>Spielplan!$J181</f>
        <v>0</v>
      </c>
      <c r="I256" s="240">
        <f>Spielplan!$L181</f>
        <v>0</v>
      </c>
      <c r="J256" s="241" t="str">
        <f>IF(Spielplan!$M181="","",Spielplan!$M181)</f>
        <v/>
      </c>
      <c r="K256" s="242" t="str">
        <f>IF(Spielplan!$O181="","",Spielplan!$O181)</f>
        <v/>
      </c>
      <c r="U256" s="211" t="s">
        <v>351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335</v>
      </c>
      <c r="H257" s="239">
        <f>Spielplan!$J182</f>
        <v>0</v>
      </c>
      <c r="I257" s="240">
        <f>Spielplan!$L182</f>
        <v>0</v>
      </c>
      <c r="J257" s="241" t="str">
        <f>IF(Spielplan!$M182="","",Spielplan!$M182)</f>
        <v/>
      </c>
      <c r="K257" s="242" t="str">
        <f>IF(Spielplan!$O182="","",Spielplan!$O182)</f>
        <v/>
      </c>
      <c r="U257" s="211" t="s">
        <v>352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336</v>
      </c>
      <c r="H258" s="239">
        <f>Spielplan!$J183</f>
        <v>0</v>
      </c>
      <c r="I258" s="240">
        <f>Spielplan!$L183</f>
        <v>0</v>
      </c>
      <c r="J258" s="241" t="str">
        <f>IF(Spielplan!$M183="","",Spielplan!$M183)</f>
        <v/>
      </c>
      <c r="K258" s="242" t="str">
        <f>IF(Spielplan!$O183="","",Spielplan!$O183)</f>
        <v/>
      </c>
      <c r="U258" s="211" t="s">
        <v>353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337</v>
      </c>
      <c r="H259" s="239">
        <f>Spielplan!$J184</f>
        <v>0</v>
      </c>
      <c r="I259" s="240">
        <f>Spielplan!$L184</f>
        <v>0</v>
      </c>
      <c r="J259" s="241" t="str">
        <f>IF(Spielplan!$M184="","",Spielplan!$M184)</f>
        <v/>
      </c>
      <c r="K259" s="242" t="str">
        <f>IF(Spielplan!$O184="","",Spielplan!$O184)</f>
        <v/>
      </c>
      <c r="U259" s="211" t="s">
        <v>354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338</v>
      </c>
      <c r="H260" s="239">
        <f>Spielplan!$J185</f>
        <v>0</v>
      </c>
      <c r="I260" s="240">
        <f>Spielplan!$L185</f>
        <v>0</v>
      </c>
      <c r="J260" s="241" t="str">
        <f>IF(Spielplan!$M185="","",Spielplan!$M185)</f>
        <v/>
      </c>
      <c r="K260" s="242" t="str">
        <f>IF(Spielplan!$O185="","",Spielplan!$O185)</f>
        <v/>
      </c>
      <c r="U260" s="211" t="s">
        <v>355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339</v>
      </c>
      <c r="H261" s="239">
        <f>Spielplan!$J186</f>
        <v>0</v>
      </c>
      <c r="I261" s="240">
        <f>Spielplan!$L186</f>
        <v>0</v>
      </c>
      <c r="J261" s="241" t="str">
        <f>IF(Spielplan!$M186="","",Spielplan!$M186)</f>
        <v/>
      </c>
      <c r="K261" s="242" t="str">
        <f>IF(Spielplan!$O186="","",Spielplan!$O186)</f>
        <v/>
      </c>
      <c r="U261" s="211" t="s">
        <v>356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340</v>
      </c>
      <c r="H262" s="239">
        <f>Spielplan!$J187</f>
        <v>0</v>
      </c>
      <c r="I262" s="240">
        <f>Spielplan!$L187</f>
        <v>0</v>
      </c>
      <c r="J262" s="241" t="str">
        <f>IF(Spielplan!$M187="","",Spielplan!$M187)</f>
        <v/>
      </c>
      <c r="K262" s="242" t="str">
        <f>IF(Spielplan!$O187="","",Spielplan!$O187)</f>
        <v/>
      </c>
      <c r="U262" s="211" t="s">
        <v>357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341</v>
      </c>
      <c r="H263" s="239">
        <f>Spielplan!$J188</f>
        <v>0</v>
      </c>
      <c r="I263" s="240">
        <f>Spielplan!$L188</f>
        <v>0</v>
      </c>
      <c r="J263" s="241" t="str">
        <f>IF(Spielplan!$M188="","",Spielplan!$M188)</f>
        <v/>
      </c>
      <c r="K263" s="242" t="str">
        <f>IF(Spielplan!$O188="","",Spielplan!$O188)</f>
        <v/>
      </c>
      <c r="U263" s="211" t="s">
        <v>358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342</v>
      </c>
      <c r="H264" s="239">
        <f>Spielplan!$J189</f>
        <v>0</v>
      </c>
      <c r="I264" s="240">
        <f>Spielplan!$L189</f>
        <v>0</v>
      </c>
      <c r="J264" s="241" t="str">
        <f>IF(Spielplan!$M189="","",Spielplan!$M189)</f>
        <v/>
      </c>
      <c r="K264" s="242" t="str">
        <f>IF(Spielplan!$O189="","",Spielplan!$O189)</f>
        <v/>
      </c>
      <c r="U264" s="211" t="s">
        <v>359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343</v>
      </c>
      <c r="H265" s="239">
        <f>Spielplan!$J190</f>
        <v>0</v>
      </c>
      <c r="I265" s="240">
        <f>Spielplan!$L190</f>
        <v>0</v>
      </c>
      <c r="J265" s="241" t="str">
        <f>IF(Spielplan!$M190="","",Spielplan!$M190)</f>
        <v/>
      </c>
      <c r="K265" s="242" t="str">
        <f>IF(Spielplan!$O190="","",Spielplan!$O190)</f>
        <v/>
      </c>
      <c r="U265" s="211" t="s">
        <v>360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344</v>
      </c>
      <c r="H266" s="239">
        <f>Spielplan!$J191</f>
        <v>0</v>
      </c>
      <c r="I266" s="240">
        <f>Spielplan!$L191</f>
        <v>0</v>
      </c>
      <c r="J266" s="241" t="str">
        <f>IF(Spielplan!$M191="","",Spielplan!$M191)</f>
        <v/>
      </c>
      <c r="K266" s="242" t="str">
        <f>IF(Spielplan!$O191="","",Spielplan!$O191)</f>
        <v/>
      </c>
      <c r="U266" s="211" t="s">
        <v>361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345</v>
      </c>
      <c r="H267" s="239">
        <f>Spielplan!$J192</f>
        <v>0</v>
      </c>
      <c r="I267" s="240">
        <f>Spielplan!$L192</f>
        <v>0</v>
      </c>
      <c r="J267" s="241" t="str">
        <f>IF(Spielplan!$M192="","",Spielplan!$M192)</f>
        <v/>
      </c>
      <c r="K267" s="242" t="str">
        <f>IF(Spielplan!$O192="","",Spielplan!$O192)</f>
        <v/>
      </c>
      <c r="U267" s="211" t="s">
        <v>362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346</v>
      </c>
      <c r="H268" s="239">
        <f>Spielplan!$J193</f>
        <v>0</v>
      </c>
      <c r="I268" s="240">
        <f>Spielplan!$L193</f>
        <v>0</v>
      </c>
      <c r="J268" s="241" t="str">
        <f>IF(Spielplan!$M193="","",Spielplan!$M193)</f>
        <v/>
      </c>
      <c r="K268" s="242" t="str">
        <f>IF(Spielplan!$O193="","",Spielplan!$O193)</f>
        <v/>
      </c>
      <c r="U268" s="211" t="s">
        <v>363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347</v>
      </c>
      <c r="H269" s="239">
        <f>Spielplan!$J194</f>
        <v>0</v>
      </c>
      <c r="I269" s="240">
        <f>Spielplan!$L194</f>
        <v>0</v>
      </c>
      <c r="J269" s="241" t="str">
        <f>IF(Spielplan!$M194="","",Spielplan!$M194)</f>
        <v/>
      </c>
      <c r="K269" s="242" t="str">
        <f>IF(Spielplan!$O194="","",Spielplan!$O194)</f>
        <v/>
      </c>
      <c r="U269" s="211" t="s">
        <v>364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348</v>
      </c>
      <c r="H270" s="239">
        <f>Spielplan!$J195</f>
        <v>0</v>
      </c>
      <c r="I270" s="240">
        <f>Spielplan!$L195</f>
        <v>0</v>
      </c>
      <c r="J270" s="241" t="str">
        <f>IF(Spielplan!$M195="","",Spielplan!$M195)</f>
        <v/>
      </c>
      <c r="K270" s="242" t="str">
        <f>IF(Spielplan!$O195="","",Spielplan!$O195)</f>
        <v/>
      </c>
      <c r="U270" s="211" t="s">
        <v>365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349</v>
      </c>
      <c r="H271" s="239">
        <f>Spielplan!$J196</f>
        <v>0</v>
      </c>
      <c r="I271" s="240">
        <f>Spielplan!$L196</f>
        <v>0</v>
      </c>
      <c r="J271" s="241" t="str">
        <f>IF(Spielplan!$M196="","",Spielplan!$M196)</f>
        <v/>
      </c>
      <c r="K271" s="242" t="str">
        <f>IF(Spielplan!$O196="","",Spielplan!$O196)</f>
        <v/>
      </c>
      <c r="U271" s="211" t="s">
        <v>366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350</v>
      </c>
      <c r="H272" s="239">
        <f>Spielplan!$J197</f>
        <v>0</v>
      </c>
      <c r="I272" s="240">
        <f>Spielplan!$L197</f>
        <v>0</v>
      </c>
      <c r="J272" s="241" t="str">
        <f>IF(Spielplan!$M197="","",Spielplan!$M197)</f>
        <v/>
      </c>
      <c r="K272" s="242" t="str">
        <f>IF(Spielplan!$O197="","",Spielplan!$O197)</f>
        <v/>
      </c>
      <c r="U272" s="211" t="s">
        <v>367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351</v>
      </c>
      <c r="H273" s="239">
        <f>Spielplan!$J198</f>
        <v>0</v>
      </c>
      <c r="I273" s="240">
        <f>Spielplan!$L198</f>
        <v>0</v>
      </c>
      <c r="J273" s="241" t="str">
        <f>IF(Spielplan!$M198="","",Spielplan!$M198)</f>
        <v/>
      </c>
      <c r="K273" s="242" t="str">
        <f>IF(Spielplan!$O198="","",Spielplan!$O198)</f>
        <v/>
      </c>
      <c r="U273" s="211" t="s">
        <v>368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352</v>
      </c>
      <c r="H274" s="239">
        <f>Spielplan!$J199</f>
        <v>0</v>
      </c>
      <c r="I274" s="240">
        <f>Spielplan!$L199</f>
        <v>0</v>
      </c>
      <c r="J274" s="241" t="str">
        <f>IF(Spielplan!$M199="","",Spielplan!$M199)</f>
        <v/>
      </c>
      <c r="K274" s="242" t="str">
        <f>IF(Spielplan!$O199="","",Spielplan!$O199)</f>
        <v/>
      </c>
      <c r="U274" s="211" t="s">
        <v>369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353</v>
      </c>
      <c r="H275" s="239">
        <f>Spielplan!$J200</f>
        <v>0</v>
      </c>
      <c r="I275" s="240">
        <f>Spielplan!$L200</f>
        <v>0</v>
      </c>
      <c r="J275" s="241" t="str">
        <f>IF(Spielplan!$M200="","",Spielplan!$M200)</f>
        <v/>
      </c>
      <c r="K275" s="242" t="str">
        <f>IF(Spielplan!$O200="","",Spielplan!$O200)</f>
        <v/>
      </c>
      <c r="U275" s="211" t="s">
        <v>370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354</v>
      </c>
      <c r="H276" s="239">
        <f>Spielplan!$J201</f>
        <v>0</v>
      </c>
      <c r="I276" s="240">
        <f>Spielplan!$L201</f>
        <v>0</v>
      </c>
      <c r="J276" s="241" t="str">
        <f>IF(Spielplan!$M201="","",Spielplan!$M201)</f>
        <v/>
      </c>
      <c r="K276" s="242" t="str">
        <f>IF(Spielplan!$O201="","",Spielplan!$O201)</f>
        <v/>
      </c>
      <c r="U276" s="211" t="s">
        <v>371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355</v>
      </c>
      <c r="H277" s="239">
        <f>Spielplan!$J202</f>
        <v>0</v>
      </c>
      <c r="I277" s="240">
        <f>Spielplan!$L202</f>
        <v>0</v>
      </c>
      <c r="J277" s="241" t="str">
        <f>IF(Spielplan!$M202="","",Spielplan!$M202)</f>
        <v/>
      </c>
      <c r="K277" s="242" t="str">
        <f>IF(Spielplan!$O202="","",Spielplan!$O202)</f>
        <v/>
      </c>
      <c r="U277" s="211" t="s">
        <v>372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356</v>
      </c>
      <c r="H278" s="239">
        <f>Spielplan!$J203</f>
        <v>0</v>
      </c>
      <c r="I278" s="240">
        <f>Spielplan!$L203</f>
        <v>0</v>
      </c>
      <c r="J278" s="241" t="str">
        <f>IF(Spielplan!$M203="","",Spielplan!$M203)</f>
        <v/>
      </c>
      <c r="K278" s="242" t="str">
        <f>IF(Spielplan!$O203="","",Spielplan!$O203)</f>
        <v/>
      </c>
      <c r="U278" s="211" t="s">
        <v>373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357</v>
      </c>
      <c r="H279" s="239">
        <f>Spielplan!$J204</f>
        <v>0</v>
      </c>
      <c r="I279" s="240">
        <f>Spielplan!$L204</f>
        <v>0</v>
      </c>
      <c r="J279" s="241" t="str">
        <f>IF(Spielplan!$M204="","",Spielplan!$M204)</f>
        <v/>
      </c>
      <c r="K279" s="242" t="str">
        <f>IF(Spielplan!$O204="","",Spielplan!$O204)</f>
        <v/>
      </c>
      <c r="U279" s="211" t="s">
        <v>374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358</v>
      </c>
      <c r="H280" s="239">
        <f>Spielplan!$J205</f>
        <v>0</v>
      </c>
      <c r="I280" s="240">
        <f>Spielplan!$L205</f>
        <v>0</v>
      </c>
      <c r="J280" s="241" t="str">
        <f>IF(Spielplan!$M205="","",Spielplan!$M205)</f>
        <v/>
      </c>
      <c r="K280" s="242" t="str">
        <f>IF(Spielplan!$O205="","",Spielplan!$O205)</f>
        <v/>
      </c>
      <c r="U280" s="211" t="s">
        <v>375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359</v>
      </c>
      <c r="H281" s="239">
        <f>Spielplan!$J206</f>
        <v>0</v>
      </c>
      <c r="I281" s="240">
        <f>Spielplan!$L206</f>
        <v>0</v>
      </c>
      <c r="J281" s="241" t="str">
        <f>IF(Spielplan!$M206="","",Spielplan!$M206)</f>
        <v/>
      </c>
      <c r="K281" s="242" t="str">
        <f>IF(Spielplan!$O206="","",Spielplan!$O206)</f>
        <v/>
      </c>
      <c r="U281" s="211" t="s">
        <v>376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360</v>
      </c>
      <c r="H282" s="239">
        <f>Spielplan!$J207</f>
        <v>0</v>
      </c>
      <c r="I282" s="240">
        <f>Spielplan!$L207</f>
        <v>0</v>
      </c>
      <c r="J282" s="241" t="str">
        <f>IF(Spielplan!$M207="","",Spielplan!$M207)</f>
        <v/>
      </c>
      <c r="K282" s="242" t="str">
        <f>IF(Spielplan!$O207="","",Spielplan!$O207)</f>
        <v/>
      </c>
      <c r="U282" s="211" t="s">
        <v>377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361</v>
      </c>
      <c r="H283" s="239">
        <f>Spielplan!$J208</f>
        <v>0</v>
      </c>
      <c r="I283" s="240">
        <f>Spielplan!$L208</f>
        <v>0</v>
      </c>
      <c r="J283" s="241" t="str">
        <f>IF(Spielplan!$M208="","",Spielplan!$M208)</f>
        <v/>
      </c>
      <c r="K283" s="242" t="str">
        <f>IF(Spielplan!$O208="","",Spielplan!$O208)</f>
        <v/>
      </c>
      <c r="U283" s="211" t="s">
        <v>378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362</v>
      </c>
      <c r="H284" s="239">
        <f>Spielplan!$J209</f>
        <v>0</v>
      </c>
      <c r="I284" s="240">
        <f>Spielplan!$L209</f>
        <v>0</v>
      </c>
      <c r="J284" s="241" t="str">
        <f>IF(Spielplan!$M209="","",Spielplan!$M209)</f>
        <v/>
      </c>
      <c r="K284" s="242" t="str">
        <f>IF(Spielplan!$O209="","",Spielplan!$O209)</f>
        <v/>
      </c>
      <c r="U284" s="211" t="s">
        <v>379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363</v>
      </c>
      <c r="H285" s="239">
        <f>Spielplan!$J210</f>
        <v>0</v>
      </c>
      <c r="I285" s="240">
        <f>Spielplan!$L210</f>
        <v>0</v>
      </c>
      <c r="J285" s="241" t="str">
        <f>IF(Spielplan!$M210="","",Spielplan!$M210)</f>
        <v/>
      </c>
      <c r="K285" s="242" t="str">
        <f>IF(Spielplan!$O210="","",Spielplan!$O210)</f>
        <v/>
      </c>
      <c r="U285" s="211" t="s">
        <v>380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364</v>
      </c>
      <c r="H286" s="239">
        <f>Spielplan!$J211</f>
        <v>0</v>
      </c>
      <c r="I286" s="240">
        <f>Spielplan!$L211</f>
        <v>0</v>
      </c>
      <c r="J286" s="241" t="str">
        <f>IF(Spielplan!$M211="","",Spielplan!$M211)</f>
        <v/>
      </c>
      <c r="K286" s="242" t="str">
        <f>IF(Spielplan!$O211="","",Spielplan!$O211)</f>
        <v/>
      </c>
      <c r="U286" s="211" t="s">
        <v>381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365</v>
      </c>
      <c r="H287" s="239">
        <f>Spielplan!$J212</f>
        <v>0</v>
      </c>
      <c r="I287" s="240">
        <f>Spielplan!$L212</f>
        <v>0</v>
      </c>
      <c r="J287" s="241" t="str">
        <f>IF(Spielplan!$M212="","",Spielplan!$M212)</f>
        <v/>
      </c>
      <c r="K287" s="242" t="str">
        <f>IF(Spielplan!$O212="","",Spielplan!$O212)</f>
        <v/>
      </c>
      <c r="U287" s="211" t="s">
        <v>382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366</v>
      </c>
      <c r="H288" s="239">
        <f>Spielplan!$J213</f>
        <v>0</v>
      </c>
      <c r="I288" s="240">
        <f>Spielplan!$L213</f>
        <v>0</v>
      </c>
      <c r="J288" s="241" t="str">
        <f>IF(Spielplan!$M213="","",Spielplan!$M213)</f>
        <v/>
      </c>
      <c r="K288" s="242" t="str">
        <f>IF(Spielplan!$O213="","",Spielplan!$O213)</f>
        <v/>
      </c>
      <c r="U288" s="211" t="s">
        <v>383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367</v>
      </c>
      <c r="H289" s="239">
        <f>Spielplan!$J214</f>
        <v>0</v>
      </c>
      <c r="I289" s="240">
        <f>Spielplan!$L214</f>
        <v>0</v>
      </c>
      <c r="J289" s="241" t="str">
        <f>IF(Spielplan!$M214="","",Spielplan!$M214)</f>
        <v/>
      </c>
      <c r="K289" s="242" t="str">
        <f>IF(Spielplan!$O214="","",Spielplan!$O214)</f>
        <v/>
      </c>
      <c r="U289" s="211" t="s">
        <v>384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368</v>
      </c>
      <c r="H290" s="239">
        <f>Spielplan!$J215</f>
        <v>0</v>
      </c>
      <c r="I290" s="240">
        <f>Spielplan!$L215</f>
        <v>0</v>
      </c>
      <c r="J290" s="241" t="str">
        <f>IF(Spielplan!$M215="","",Spielplan!$M215)</f>
        <v/>
      </c>
      <c r="K290" s="242" t="str">
        <f>IF(Spielplan!$O215="","",Spielplan!$O215)</f>
        <v/>
      </c>
      <c r="U290" s="211" t="s">
        <v>385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369</v>
      </c>
      <c r="H291" s="239">
        <f>Spielplan!$J216</f>
        <v>0</v>
      </c>
      <c r="I291" s="240">
        <f>Spielplan!$L216</f>
        <v>0</v>
      </c>
      <c r="J291" s="241" t="str">
        <f>IF(Spielplan!$M216="","",Spielplan!$M216)</f>
        <v/>
      </c>
      <c r="K291" s="242" t="str">
        <f>IF(Spielplan!$O216="","",Spielplan!$O216)</f>
        <v/>
      </c>
      <c r="U291" s="211" t="s">
        <v>386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370</v>
      </c>
      <c r="H292" s="239">
        <f>Spielplan!$J217</f>
        <v>0</v>
      </c>
      <c r="I292" s="240">
        <f>Spielplan!$L217</f>
        <v>0</v>
      </c>
      <c r="J292" s="241" t="str">
        <f>IF(Spielplan!$M217="","",Spielplan!$M217)</f>
        <v/>
      </c>
      <c r="K292" s="242" t="str">
        <f>IF(Spielplan!$O217="","",Spielplan!$O217)</f>
        <v/>
      </c>
      <c r="U292" s="211" t="s">
        <v>387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371</v>
      </c>
      <c r="H293" s="239">
        <f>Spielplan!$J218</f>
        <v>0</v>
      </c>
      <c r="I293" s="240">
        <f>Spielplan!$L218</f>
        <v>0</v>
      </c>
      <c r="J293" s="241" t="str">
        <f>IF(Spielplan!$M218="","",Spielplan!$M218)</f>
        <v/>
      </c>
      <c r="K293" s="242" t="str">
        <f>IF(Spielplan!$O218="","",Spielplan!$O218)</f>
        <v/>
      </c>
      <c r="U293" s="211" t="s">
        <v>388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372</v>
      </c>
      <c r="H294" s="239">
        <f>Spielplan!$J219</f>
        <v>0</v>
      </c>
      <c r="I294" s="240">
        <f>Spielplan!$L219</f>
        <v>0</v>
      </c>
      <c r="J294" s="241" t="str">
        <f>IF(Spielplan!$M219="","",Spielplan!$M219)</f>
        <v/>
      </c>
      <c r="K294" s="242" t="str">
        <f>IF(Spielplan!$O219="","",Spielplan!$O219)</f>
        <v/>
      </c>
      <c r="U294" s="211" t="s">
        <v>389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373</v>
      </c>
      <c r="H295" s="239">
        <f>Spielplan!$J220</f>
        <v>0</v>
      </c>
      <c r="I295" s="240">
        <f>Spielplan!$L220</f>
        <v>0</v>
      </c>
      <c r="J295" s="241" t="str">
        <f>IF(Spielplan!$M220="","",Spielplan!$M220)</f>
        <v/>
      </c>
      <c r="K295" s="242" t="str">
        <f>IF(Spielplan!$O220="","",Spielplan!$O220)</f>
        <v/>
      </c>
      <c r="U295" s="211" t="s">
        <v>390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374</v>
      </c>
      <c r="H296" s="239">
        <f>Spielplan!$J221</f>
        <v>0</v>
      </c>
      <c r="I296" s="240">
        <f>Spielplan!$L221</f>
        <v>0</v>
      </c>
      <c r="J296" s="241" t="str">
        <f>IF(Spielplan!$M221="","",Spielplan!$M221)</f>
        <v/>
      </c>
      <c r="K296" s="242" t="str">
        <f>IF(Spielplan!$O221="","",Spielplan!$O221)</f>
        <v/>
      </c>
      <c r="U296" s="211" t="s">
        <v>391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375</v>
      </c>
      <c r="H297" s="239">
        <f>Spielplan!$J222</f>
        <v>0</v>
      </c>
      <c r="I297" s="240">
        <f>Spielplan!$L222</f>
        <v>0</v>
      </c>
      <c r="J297" s="241" t="str">
        <f>IF(Spielplan!$M222="","",Spielplan!$M222)</f>
        <v/>
      </c>
      <c r="K297" s="242" t="str">
        <f>IF(Spielplan!$O222="","",Spielplan!$O222)</f>
        <v/>
      </c>
      <c r="U297" s="211" t="s">
        <v>392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376</v>
      </c>
      <c r="H298" s="239">
        <f>Spielplan!$J223</f>
        <v>0</v>
      </c>
      <c r="I298" s="240">
        <f>Spielplan!$L223</f>
        <v>0</v>
      </c>
      <c r="J298" s="241" t="str">
        <f>IF(Spielplan!$M223="","",Spielplan!$M223)</f>
        <v/>
      </c>
      <c r="K298" s="242" t="str">
        <f>IF(Spielplan!$O223="","",Spielplan!$O223)</f>
        <v/>
      </c>
      <c r="U298" s="211" t="s">
        <v>393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377</v>
      </c>
      <c r="H299" s="239">
        <f>Spielplan!$J224</f>
        <v>0</v>
      </c>
      <c r="I299" s="240">
        <f>Spielplan!$L224</f>
        <v>0</v>
      </c>
      <c r="J299" s="241" t="str">
        <f>IF(Spielplan!$M224="","",Spielplan!$M224)</f>
        <v/>
      </c>
      <c r="K299" s="242" t="str">
        <f>IF(Spielplan!$O224="","",Spielplan!$O224)</f>
        <v/>
      </c>
      <c r="U299" s="211" t="s">
        <v>394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378</v>
      </c>
      <c r="H300" s="239">
        <f>Spielplan!$J225</f>
        <v>0</v>
      </c>
      <c r="I300" s="240">
        <f>Spielplan!$L225</f>
        <v>0</v>
      </c>
      <c r="J300" s="241" t="str">
        <f>IF(Spielplan!$M225="","",Spielplan!$M225)</f>
        <v/>
      </c>
      <c r="K300" s="242" t="str">
        <f>IF(Spielplan!$O225="","",Spielplan!$O225)</f>
        <v/>
      </c>
      <c r="U300" s="211" t="s">
        <v>395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379</v>
      </c>
      <c r="H301" s="239">
        <f>Spielplan!$J226</f>
        <v>0</v>
      </c>
      <c r="I301" s="240">
        <f>Spielplan!$L226</f>
        <v>0</v>
      </c>
      <c r="J301" s="241" t="str">
        <f>IF(Spielplan!$M226="","",Spielplan!$M226)</f>
        <v/>
      </c>
      <c r="K301" s="242" t="str">
        <f>IF(Spielplan!$O226="","",Spielplan!$O226)</f>
        <v/>
      </c>
      <c r="U301" s="211" t="s">
        <v>396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380</v>
      </c>
      <c r="H302" s="239">
        <f>Spielplan!$J227</f>
        <v>0</v>
      </c>
      <c r="I302" s="240">
        <f>Spielplan!$L227</f>
        <v>0</v>
      </c>
      <c r="J302" s="241" t="str">
        <f>IF(Spielplan!$M227="","",Spielplan!$M227)</f>
        <v/>
      </c>
      <c r="K302" s="242" t="str">
        <f>IF(Spielplan!$O227="","",Spielplan!$O227)</f>
        <v/>
      </c>
      <c r="U302" s="211" t="s">
        <v>397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381</v>
      </c>
      <c r="H303" s="239">
        <f>Spielplan!$J228</f>
        <v>0</v>
      </c>
      <c r="I303" s="240">
        <f>Spielplan!$L228</f>
        <v>0</v>
      </c>
      <c r="J303" s="241" t="str">
        <f>IF(Spielplan!$M228="","",Spielplan!$M228)</f>
        <v/>
      </c>
      <c r="K303" s="242" t="str">
        <f>IF(Spielplan!$O228="","",Spielplan!$O228)</f>
        <v/>
      </c>
      <c r="U303" s="211" t="s">
        <v>398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382</v>
      </c>
      <c r="H304" s="239">
        <f>Spielplan!$J229</f>
        <v>0</v>
      </c>
      <c r="I304" s="240">
        <f>Spielplan!$L229</f>
        <v>0</v>
      </c>
      <c r="J304" s="241" t="str">
        <f>IF(Spielplan!$M229="","",Spielplan!$M229)</f>
        <v/>
      </c>
      <c r="K304" s="242" t="str">
        <f>IF(Spielplan!$O229="","",Spielplan!$O229)</f>
        <v/>
      </c>
      <c r="U304" s="211" t="s">
        <v>399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383</v>
      </c>
      <c r="H305" s="239">
        <f>Spielplan!$J230</f>
        <v>0</v>
      </c>
      <c r="I305" s="240">
        <f>Spielplan!$L230</f>
        <v>0</v>
      </c>
      <c r="J305" s="241" t="str">
        <f>IF(Spielplan!$M230="","",Spielplan!$M230)</f>
        <v/>
      </c>
      <c r="K305" s="242" t="str">
        <f>IF(Spielplan!$O230="","",Spielplan!$O230)</f>
        <v/>
      </c>
      <c r="U305" s="211" t="s">
        <v>400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384</v>
      </c>
      <c r="H306" s="239">
        <f>Spielplan!$J231</f>
        <v>0</v>
      </c>
      <c r="I306" s="240">
        <f>Spielplan!$L231</f>
        <v>0</v>
      </c>
      <c r="J306" s="241" t="str">
        <f>IF(Spielplan!$M231="","",Spielplan!$M231)</f>
        <v/>
      </c>
      <c r="K306" s="242" t="str">
        <f>IF(Spielplan!$O231="","",Spielplan!$O231)</f>
        <v/>
      </c>
      <c r="U306" s="211" t="s">
        <v>401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385</v>
      </c>
      <c r="H307" s="239">
        <f>Spielplan!$J232</f>
        <v>0</v>
      </c>
      <c r="I307" s="240">
        <f>Spielplan!$L232</f>
        <v>0</v>
      </c>
      <c r="J307" s="241" t="str">
        <f>IF(Spielplan!$M232="","",Spielplan!$M232)</f>
        <v/>
      </c>
      <c r="K307" s="242" t="str">
        <f>IF(Spielplan!$O232="","",Spielplan!$O232)</f>
        <v/>
      </c>
      <c r="U307" s="211" t="s">
        <v>402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386</v>
      </c>
      <c r="H308" s="239">
        <f>Spielplan!$J233</f>
        <v>0</v>
      </c>
      <c r="I308" s="240">
        <f>Spielplan!$L233</f>
        <v>0</v>
      </c>
      <c r="J308" s="241" t="str">
        <f>IF(Spielplan!$M233="","",Spielplan!$M233)</f>
        <v/>
      </c>
      <c r="K308" s="242" t="str">
        <f>IF(Spielplan!$O233="","",Spielplan!$O233)</f>
        <v/>
      </c>
      <c r="U308" s="211" t="s">
        <v>403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387</v>
      </c>
      <c r="H309" s="239">
        <f>Spielplan!$J234</f>
        <v>0</v>
      </c>
      <c r="I309" s="240">
        <f>Spielplan!$L234</f>
        <v>0</v>
      </c>
      <c r="J309" s="241" t="str">
        <f>IF(Spielplan!$M234="","",Spielplan!$M234)</f>
        <v/>
      </c>
      <c r="K309" s="242" t="str">
        <f>IF(Spielplan!$O234="","",Spielplan!$O234)</f>
        <v/>
      </c>
      <c r="U309" s="211" t="s">
        <v>404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388</v>
      </c>
      <c r="H310" s="239">
        <f>Spielplan!$J235</f>
        <v>0</v>
      </c>
      <c r="I310" s="240">
        <f>Spielplan!$L235</f>
        <v>0</v>
      </c>
      <c r="J310" s="241" t="str">
        <f>IF(Spielplan!$M235="","",Spielplan!$M235)</f>
        <v/>
      </c>
      <c r="K310" s="242" t="str">
        <f>IF(Spielplan!$O235="","",Spielplan!$O235)</f>
        <v/>
      </c>
      <c r="U310" s="211" t="s">
        <v>405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389</v>
      </c>
      <c r="H311" s="239">
        <f>Spielplan!$J236</f>
        <v>0</v>
      </c>
      <c r="I311" s="240">
        <f>Spielplan!$L236</f>
        <v>0</v>
      </c>
      <c r="J311" s="241" t="str">
        <f>IF(Spielplan!$M236="","",Spielplan!$M236)</f>
        <v/>
      </c>
      <c r="K311" s="242" t="str">
        <f>IF(Spielplan!$O236="","",Spielplan!$O236)</f>
        <v/>
      </c>
      <c r="U311" s="211" t="s">
        <v>406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390</v>
      </c>
      <c r="H312" s="239">
        <f>Spielplan!$J237</f>
        <v>0</v>
      </c>
      <c r="I312" s="240">
        <f>Spielplan!$L237</f>
        <v>0</v>
      </c>
      <c r="J312" s="241" t="str">
        <f>IF(Spielplan!$M237="","",Spielplan!$M237)</f>
        <v/>
      </c>
      <c r="K312" s="242" t="str">
        <f>IF(Spielplan!$O237="","",Spielplan!$O237)</f>
        <v/>
      </c>
      <c r="U312" s="211" t="s">
        <v>407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391</v>
      </c>
      <c r="H313" s="239">
        <f>Spielplan!$J238</f>
        <v>0</v>
      </c>
      <c r="I313" s="240">
        <f>Spielplan!$L238</f>
        <v>0</v>
      </c>
      <c r="J313" s="241" t="str">
        <f>IF(Spielplan!$M238="","",Spielplan!$M238)</f>
        <v/>
      </c>
      <c r="K313" s="242" t="str">
        <f>IF(Spielplan!$O238="","",Spielplan!$O238)</f>
        <v/>
      </c>
      <c r="U313" s="211" t="s">
        <v>408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392</v>
      </c>
      <c r="H314" s="239">
        <f>Spielplan!$J239</f>
        <v>0</v>
      </c>
      <c r="I314" s="240">
        <f>Spielplan!$L239</f>
        <v>0</v>
      </c>
      <c r="J314" s="241" t="str">
        <f>IF(Spielplan!$M239="","",Spielplan!$M239)</f>
        <v/>
      </c>
      <c r="K314" s="242" t="str">
        <f>IF(Spielplan!$O239="","",Spielplan!$O239)</f>
        <v/>
      </c>
      <c r="U314" s="211" t="s">
        <v>409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393</v>
      </c>
      <c r="H315" s="239">
        <f>Spielplan!$J240</f>
        <v>0</v>
      </c>
      <c r="I315" s="240">
        <f>Spielplan!$L240</f>
        <v>0</v>
      </c>
      <c r="J315" s="241" t="str">
        <f>IF(Spielplan!$M240="","",Spielplan!$M240)</f>
        <v/>
      </c>
      <c r="K315" s="242" t="str">
        <f>IF(Spielplan!$O240="","",Spielplan!$O240)</f>
        <v/>
      </c>
      <c r="U315" s="211" t="s">
        <v>410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394</v>
      </c>
      <c r="H316" s="239">
        <f>Spielplan!$J241</f>
        <v>0</v>
      </c>
      <c r="I316" s="240">
        <f>Spielplan!$L241</f>
        <v>0</v>
      </c>
      <c r="J316" s="241" t="str">
        <f>IF(Spielplan!$M241="","",Spielplan!$M241)</f>
        <v/>
      </c>
      <c r="K316" s="242" t="str">
        <f>IF(Spielplan!$O241="","",Spielplan!$O241)</f>
        <v/>
      </c>
      <c r="U316" s="211" t="s">
        <v>411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395</v>
      </c>
      <c r="H317" s="239">
        <f>Spielplan!$J242</f>
        <v>0</v>
      </c>
      <c r="I317" s="240">
        <f>Spielplan!$L242</f>
        <v>0</v>
      </c>
      <c r="J317" s="241" t="str">
        <f>IF(Spielplan!$M242="","",Spielplan!$M242)</f>
        <v/>
      </c>
      <c r="K317" s="242" t="str">
        <f>IF(Spielplan!$O242="","",Spielplan!$O242)</f>
        <v/>
      </c>
      <c r="U317" s="211" t="s">
        <v>412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396</v>
      </c>
      <c r="H318" s="239">
        <f>Spielplan!$J243</f>
        <v>0</v>
      </c>
      <c r="I318" s="240">
        <f>Spielplan!$L243</f>
        <v>0</v>
      </c>
      <c r="J318" s="241" t="str">
        <f>IF(Spielplan!$M243="","",Spielplan!$M243)</f>
        <v/>
      </c>
      <c r="K318" s="242" t="str">
        <f>IF(Spielplan!$O243="","",Spielplan!$O243)</f>
        <v/>
      </c>
      <c r="U318" s="211" t="s">
        <v>413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397</v>
      </c>
      <c r="H319" s="239">
        <f>Spielplan!$J244</f>
        <v>0</v>
      </c>
      <c r="I319" s="240">
        <f>Spielplan!$L244</f>
        <v>0</v>
      </c>
      <c r="J319" s="241" t="str">
        <f>IF(Spielplan!$M244="","",Spielplan!$M244)</f>
        <v/>
      </c>
      <c r="K319" s="242" t="str">
        <f>IF(Spielplan!$O244="","",Spielplan!$O244)</f>
        <v/>
      </c>
      <c r="U319" s="211" t="s">
        <v>414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398</v>
      </c>
      <c r="H320" s="239">
        <f>Spielplan!$J245</f>
        <v>0</v>
      </c>
      <c r="I320" s="240">
        <f>Spielplan!$L245</f>
        <v>0</v>
      </c>
      <c r="J320" s="241" t="str">
        <f>IF(Spielplan!$M245="","",Spielplan!$M245)</f>
        <v/>
      </c>
      <c r="K320" s="242" t="str">
        <f>IF(Spielplan!$O245="","",Spielplan!$O245)</f>
        <v/>
      </c>
      <c r="U320" s="211" t="s">
        <v>415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399</v>
      </c>
      <c r="H321" s="239">
        <f>Spielplan!$J246</f>
        <v>0</v>
      </c>
      <c r="I321" s="240">
        <f>Spielplan!$L246</f>
        <v>0</v>
      </c>
      <c r="J321" s="241" t="str">
        <f>IF(Spielplan!$M246="","",Spielplan!$M246)</f>
        <v/>
      </c>
      <c r="K321" s="242" t="str">
        <f>IF(Spielplan!$O246="","",Spielplan!$O246)</f>
        <v/>
      </c>
      <c r="U321" s="211" t="s">
        <v>416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400</v>
      </c>
      <c r="H322" s="239">
        <f>Spielplan!$J247</f>
        <v>0</v>
      </c>
      <c r="I322" s="240">
        <f>Spielplan!$L247</f>
        <v>0</v>
      </c>
      <c r="J322" s="241" t="str">
        <f>IF(Spielplan!$M247="","",Spielplan!$M247)</f>
        <v/>
      </c>
      <c r="K322" s="242" t="str">
        <f>IF(Spielplan!$O247="","",Spielplan!$O247)</f>
        <v/>
      </c>
      <c r="U322" s="211" t="s">
        <v>417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401</v>
      </c>
      <c r="H323" s="239">
        <f>Spielplan!$J248</f>
        <v>0</v>
      </c>
      <c r="I323" s="240">
        <f>Spielplan!$L248</f>
        <v>0</v>
      </c>
      <c r="J323" s="241" t="str">
        <f>IF(Spielplan!$M248="","",Spielplan!$M248)</f>
        <v/>
      </c>
      <c r="K323" s="242" t="str">
        <f>IF(Spielplan!$O248="","",Spielplan!$O248)</f>
        <v/>
      </c>
      <c r="U323" s="211" t="s">
        <v>418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402</v>
      </c>
      <c r="H324" s="239">
        <f>Spielplan!$J249</f>
        <v>0</v>
      </c>
      <c r="I324" s="240">
        <f>Spielplan!$L249</f>
        <v>0</v>
      </c>
      <c r="J324" s="241" t="str">
        <f>IF(Spielplan!$M249="","",Spielplan!$M249)</f>
        <v/>
      </c>
      <c r="K324" s="242" t="str">
        <f>IF(Spielplan!$O249="","",Spielplan!$O249)</f>
        <v/>
      </c>
      <c r="U324" s="211" t="s">
        <v>419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403</v>
      </c>
      <c r="H325" s="239">
        <f>Spielplan!$J250</f>
        <v>0</v>
      </c>
      <c r="I325" s="240">
        <f>Spielplan!$L250</f>
        <v>0</v>
      </c>
      <c r="J325" s="241" t="str">
        <f>IF(Spielplan!$M250="","",Spielplan!$M250)</f>
        <v/>
      </c>
      <c r="K325" s="242" t="str">
        <f>IF(Spielplan!$O250="","",Spielplan!$O250)</f>
        <v/>
      </c>
      <c r="U325" s="211" t="s">
        <v>420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404</v>
      </c>
      <c r="H326" s="239">
        <f>Spielplan!$J251</f>
        <v>0</v>
      </c>
      <c r="I326" s="240">
        <f>Spielplan!$L251</f>
        <v>0</v>
      </c>
      <c r="J326" s="241" t="str">
        <f>IF(Spielplan!$M251="","",Spielplan!$M251)</f>
        <v/>
      </c>
      <c r="K326" s="242" t="str">
        <f>IF(Spielplan!$O251="","",Spielplan!$O251)</f>
        <v/>
      </c>
      <c r="U326" s="211" t="s">
        <v>421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405</v>
      </c>
      <c r="H327" s="239">
        <f>Spielplan!$J252</f>
        <v>0</v>
      </c>
      <c r="I327" s="240">
        <f>Spielplan!$L252</f>
        <v>0</v>
      </c>
      <c r="J327" s="241" t="str">
        <f>IF(Spielplan!$M252="","",Spielplan!$M252)</f>
        <v/>
      </c>
      <c r="K327" s="242" t="str">
        <f>IF(Spielplan!$O252="","",Spielplan!$O252)</f>
        <v/>
      </c>
      <c r="U327" s="211" t="s">
        <v>422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406</v>
      </c>
      <c r="H328" s="239">
        <f>Spielplan!$J253</f>
        <v>0</v>
      </c>
      <c r="I328" s="240">
        <f>Spielplan!$L253</f>
        <v>0</v>
      </c>
      <c r="J328" s="241" t="str">
        <f>IF(Spielplan!$M253="","",Spielplan!$M253)</f>
        <v/>
      </c>
      <c r="K328" s="242" t="str">
        <f>IF(Spielplan!$O253="","",Spielplan!$O253)</f>
        <v/>
      </c>
      <c r="U328" s="211" t="s">
        <v>423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407</v>
      </c>
      <c r="H329" s="239">
        <f>Spielplan!$J254</f>
        <v>0</v>
      </c>
      <c r="I329" s="240">
        <f>Spielplan!$L254</f>
        <v>0</v>
      </c>
      <c r="J329" s="241" t="str">
        <f>IF(Spielplan!$M254="","",Spielplan!$M254)</f>
        <v/>
      </c>
      <c r="K329" s="242" t="str">
        <f>IF(Spielplan!$O254="","",Spielplan!$O254)</f>
        <v/>
      </c>
      <c r="U329" s="211" t="s">
        <v>424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408</v>
      </c>
      <c r="H330" s="239">
        <f>Spielplan!$J255</f>
        <v>0</v>
      </c>
      <c r="I330" s="240">
        <f>Spielplan!$L255</f>
        <v>0</v>
      </c>
      <c r="J330" s="241" t="str">
        <f>IF(Spielplan!$M255="","",Spielplan!$M255)</f>
        <v/>
      </c>
      <c r="K330" s="242" t="str">
        <f>IF(Spielplan!$O255="","",Spielplan!$O255)</f>
        <v/>
      </c>
      <c r="U330" s="211" t="s">
        <v>425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409</v>
      </c>
      <c r="H331" s="239">
        <f>Spielplan!$J256</f>
        <v>0</v>
      </c>
      <c r="I331" s="240">
        <f>Spielplan!$L256</f>
        <v>0</v>
      </c>
      <c r="J331" s="241" t="str">
        <f>IF(Spielplan!$M256="","",Spielplan!$M256)</f>
        <v/>
      </c>
      <c r="K331" s="242" t="str">
        <f>IF(Spielplan!$O256="","",Spielplan!$O256)</f>
        <v/>
      </c>
      <c r="U331" s="211" t="s">
        <v>426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410</v>
      </c>
      <c r="H332" s="239">
        <f>Spielplan!$J257</f>
        <v>0</v>
      </c>
      <c r="I332" s="240">
        <f>Spielplan!$L257</f>
        <v>0</v>
      </c>
      <c r="J332" s="241" t="str">
        <f>IF(Spielplan!$M257="","",Spielplan!$M257)</f>
        <v/>
      </c>
      <c r="K332" s="242" t="str">
        <f>IF(Spielplan!$O257="","",Spielplan!$O257)</f>
        <v/>
      </c>
      <c r="U332" s="211" t="s">
        <v>427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411</v>
      </c>
      <c r="H333" s="239">
        <f>Spielplan!$J258</f>
        <v>0</v>
      </c>
      <c r="I333" s="240">
        <f>Spielplan!$L258</f>
        <v>0</v>
      </c>
      <c r="J333" s="241" t="str">
        <f>IF(Spielplan!$M258="","",Spielplan!$M258)</f>
        <v/>
      </c>
      <c r="K333" s="242" t="str">
        <f>IF(Spielplan!$O258="","",Spielplan!$O258)</f>
        <v/>
      </c>
      <c r="U333" s="211" t="s">
        <v>428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412</v>
      </c>
      <c r="H334" s="239">
        <f>Spielplan!$J259</f>
        <v>0</v>
      </c>
      <c r="I334" s="240">
        <f>Spielplan!$L259</f>
        <v>0</v>
      </c>
      <c r="J334" s="241" t="str">
        <f>IF(Spielplan!$M259="","",Spielplan!$M259)</f>
        <v/>
      </c>
      <c r="K334" s="242" t="str">
        <f>IF(Spielplan!$O259="","",Spielplan!$O259)</f>
        <v/>
      </c>
      <c r="U334" s="211" t="s">
        <v>429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413</v>
      </c>
      <c r="H335" s="239">
        <f>Spielplan!$J260</f>
        <v>0</v>
      </c>
      <c r="I335" s="240">
        <f>Spielplan!$L260</f>
        <v>0</v>
      </c>
      <c r="J335" s="241" t="str">
        <f>IF(Spielplan!$M260="","",Spielplan!$M260)</f>
        <v/>
      </c>
      <c r="K335" s="242" t="str">
        <f>IF(Spielplan!$O260="","",Spielplan!$O260)</f>
        <v/>
      </c>
      <c r="U335" s="211" t="s">
        <v>430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414</v>
      </c>
      <c r="H336" s="239">
        <f>Spielplan!$J261</f>
        <v>0</v>
      </c>
      <c r="I336" s="240">
        <f>Spielplan!$L261</f>
        <v>0</v>
      </c>
      <c r="J336" s="241" t="str">
        <f>IF(Spielplan!$M261="","",Spielplan!$M261)</f>
        <v/>
      </c>
      <c r="K336" s="242" t="str">
        <f>IF(Spielplan!$O261="","",Spielplan!$O261)</f>
        <v/>
      </c>
      <c r="U336" s="211" t="s">
        <v>431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415</v>
      </c>
      <c r="H337" s="239">
        <f>Spielplan!$J262</f>
        <v>0</v>
      </c>
      <c r="I337" s="240">
        <f>Spielplan!$L262</f>
        <v>0</v>
      </c>
      <c r="J337" s="241" t="str">
        <f>IF(Spielplan!$M262="","",Spielplan!$M262)</f>
        <v/>
      </c>
      <c r="K337" s="242" t="str">
        <f>IF(Spielplan!$O262="","",Spielplan!$O262)</f>
        <v/>
      </c>
      <c r="U337" s="211" t="s">
        <v>432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416</v>
      </c>
      <c r="H338" s="239">
        <f>Spielplan!$J263</f>
        <v>0</v>
      </c>
      <c r="I338" s="240">
        <f>Spielplan!$L263</f>
        <v>0</v>
      </c>
      <c r="J338" s="241" t="str">
        <f>IF(Spielplan!$M263="","",Spielplan!$M263)</f>
        <v/>
      </c>
      <c r="K338" s="242" t="str">
        <f>IF(Spielplan!$O263="","",Spielplan!$O263)</f>
        <v/>
      </c>
      <c r="U338" s="211" t="s">
        <v>433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417</v>
      </c>
      <c r="H339" s="239">
        <f>Spielplan!$J264</f>
        <v>0</v>
      </c>
      <c r="I339" s="240">
        <f>Spielplan!$L264</f>
        <v>0</v>
      </c>
      <c r="J339" s="241" t="str">
        <f>IF(Spielplan!$M264="","",Spielplan!$M264)</f>
        <v/>
      </c>
      <c r="K339" s="242" t="str">
        <f>IF(Spielplan!$O264="","",Spielplan!$O264)</f>
        <v/>
      </c>
      <c r="U339" s="211" t="s">
        <v>434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418</v>
      </c>
      <c r="H340" s="239">
        <f>Spielplan!$J265</f>
        <v>0</v>
      </c>
      <c r="I340" s="240">
        <f>Spielplan!$L265</f>
        <v>0</v>
      </c>
      <c r="J340" s="241" t="str">
        <f>IF(Spielplan!$M265="","",Spielplan!$M265)</f>
        <v/>
      </c>
      <c r="K340" s="242" t="str">
        <f>IF(Spielplan!$O265="","",Spielplan!$O265)</f>
        <v/>
      </c>
      <c r="U340" s="211" t="s">
        <v>435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419</v>
      </c>
      <c r="H341" s="239">
        <f>Spielplan!$J266</f>
        <v>0</v>
      </c>
      <c r="I341" s="240">
        <f>Spielplan!$L266</f>
        <v>0</v>
      </c>
      <c r="J341" s="241" t="str">
        <f>IF(Spielplan!$M266="","",Spielplan!$M266)</f>
        <v/>
      </c>
      <c r="K341" s="242" t="str">
        <f>IF(Spielplan!$O266="","",Spielplan!$O266)</f>
        <v/>
      </c>
      <c r="U341" s="211" t="s">
        <v>436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420</v>
      </c>
      <c r="H342" s="239">
        <f>Spielplan!$J267</f>
        <v>0</v>
      </c>
      <c r="I342" s="240">
        <f>Spielplan!$L267</f>
        <v>0</v>
      </c>
      <c r="J342" s="241" t="str">
        <f>IF(Spielplan!$M267="","",Spielplan!$M267)</f>
        <v/>
      </c>
      <c r="K342" s="242" t="str">
        <f>IF(Spielplan!$O267="","",Spielplan!$O267)</f>
        <v/>
      </c>
      <c r="U342" s="211" t="s">
        <v>437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421</v>
      </c>
      <c r="H343" s="239">
        <f>Spielplan!$J268</f>
        <v>0</v>
      </c>
      <c r="I343" s="240">
        <f>Spielplan!$L268</f>
        <v>0</v>
      </c>
      <c r="J343" s="241" t="str">
        <f>IF(Spielplan!$M268="","",Spielplan!$M268)</f>
        <v/>
      </c>
      <c r="K343" s="242" t="str">
        <f>IF(Spielplan!$O268="","",Spielplan!$O268)</f>
        <v/>
      </c>
      <c r="U343" s="211" t="s">
        <v>438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422</v>
      </c>
      <c r="H344" s="239">
        <f>Spielplan!$J269</f>
        <v>0</v>
      </c>
      <c r="I344" s="240">
        <f>Spielplan!$L269</f>
        <v>0</v>
      </c>
      <c r="J344" s="241" t="str">
        <f>IF(Spielplan!$M269="","",Spielplan!$M269)</f>
        <v/>
      </c>
      <c r="K344" s="242" t="str">
        <f>IF(Spielplan!$O269="","",Spielplan!$O269)</f>
        <v/>
      </c>
      <c r="U344" s="211" t="s">
        <v>439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423</v>
      </c>
      <c r="H345" s="239">
        <f>Spielplan!$J270</f>
        <v>0</v>
      </c>
      <c r="I345" s="240">
        <f>Spielplan!$L270</f>
        <v>0</v>
      </c>
      <c r="J345" s="241" t="str">
        <f>IF(Spielplan!$M270="","",Spielplan!$M270)</f>
        <v/>
      </c>
      <c r="K345" s="242" t="str">
        <f>IF(Spielplan!$O270="","",Spielplan!$O270)</f>
        <v/>
      </c>
      <c r="U345" s="211" t="s">
        <v>440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424</v>
      </c>
      <c r="H346" s="239">
        <f>Spielplan!$J271</f>
        <v>0</v>
      </c>
      <c r="I346" s="240">
        <f>Spielplan!$L271</f>
        <v>0</v>
      </c>
      <c r="J346" s="241" t="str">
        <f>IF(Spielplan!$M271="","",Spielplan!$M271)</f>
        <v/>
      </c>
      <c r="K346" s="242" t="str">
        <f>IF(Spielplan!$O271="","",Spielplan!$O271)</f>
        <v/>
      </c>
      <c r="U346" s="211" t="s">
        <v>441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425</v>
      </c>
      <c r="H347" s="239">
        <f>Spielplan!$J272</f>
        <v>0</v>
      </c>
      <c r="I347" s="240">
        <f>Spielplan!$L272</f>
        <v>0</v>
      </c>
      <c r="J347" s="241" t="str">
        <f>IF(Spielplan!$M272="","",Spielplan!$M272)</f>
        <v/>
      </c>
      <c r="K347" s="242" t="str">
        <f>IF(Spielplan!$O272="","",Spielplan!$O272)</f>
        <v/>
      </c>
      <c r="U347" s="211" t="s">
        <v>442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426</v>
      </c>
      <c r="H348" s="239">
        <f>Spielplan!$J273</f>
        <v>0</v>
      </c>
      <c r="I348" s="240">
        <f>Spielplan!$L273</f>
        <v>0</v>
      </c>
      <c r="J348" s="241" t="str">
        <f>IF(Spielplan!$M273="","",Spielplan!$M273)</f>
        <v/>
      </c>
      <c r="K348" s="242" t="str">
        <f>IF(Spielplan!$O273="","",Spielplan!$O273)</f>
        <v/>
      </c>
      <c r="U348" s="211" t="s">
        <v>443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427</v>
      </c>
      <c r="H349" s="239">
        <f>Spielplan!$J274</f>
        <v>0</v>
      </c>
      <c r="I349" s="240">
        <f>Spielplan!$L274</f>
        <v>0</v>
      </c>
      <c r="J349" s="241" t="str">
        <f>IF(Spielplan!$M274="","",Spielplan!$M274)</f>
        <v/>
      </c>
      <c r="K349" s="242" t="str">
        <f>IF(Spielplan!$O274="","",Spielplan!$O274)</f>
        <v/>
      </c>
      <c r="U349" s="211" t="s">
        <v>444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428</v>
      </c>
      <c r="H350" s="239">
        <f>Spielplan!$J275</f>
        <v>0</v>
      </c>
      <c r="I350" s="240">
        <f>Spielplan!$L275</f>
        <v>0</v>
      </c>
      <c r="J350" s="241" t="str">
        <f>IF(Spielplan!$M275="","",Spielplan!$M275)</f>
        <v/>
      </c>
      <c r="K350" s="242" t="str">
        <f>IF(Spielplan!$O275="","",Spielplan!$O275)</f>
        <v/>
      </c>
      <c r="U350" s="211" t="s">
        <v>445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429</v>
      </c>
      <c r="H351" s="239">
        <f>Spielplan!$J276</f>
        <v>0</v>
      </c>
      <c r="I351" s="240">
        <f>Spielplan!$L276</f>
        <v>0</v>
      </c>
      <c r="J351" s="241" t="str">
        <f>IF(Spielplan!$M276="","",Spielplan!$M276)</f>
        <v/>
      </c>
      <c r="K351" s="242" t="str">
        <f>IF(Spielplan!$O276="","",Spielplan!$O276)</f>
        <v/>
      </c>
      <c r="U351" s="244" t="s">
        <v>446</v>
      </c>
      <c r="V351" s="245" t="str">
        <f t="shared" si="124"/>
        <v/>
      </c>
      <c r="W351" s="246" t="str">
        <f t="shared" si="125"/>
        <v/>
      </c>
      <c r="X351" s="246" t="str">
        <f t="shared" si="130"/>
        <v/>
      </c>
      <c r="Y351" s="247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8" t="str">
        <f t="shared" si="126"/>
        <v/>
      </c>
      <c r="AF351" s="249" t="str">
        <f t="shared" si="127"/>
        <v/>
      </c>
      <c r="AG351" s="250">
        <f>IF($AH351="",0,COUNTIF($AH$64:$AH351,INDEX($AH$352:$AH$639,ROW($A288))))</f>
        <v>0</v>
      </c>
      <c r="AH351" s="251" t="str">
        <f t="shared" si="129"/>
        <v/>
      </c>
    </row>
    <row r="352" spans="7:34" ht="12.75" thickTop="1" x14ac:dyDescent="0.2">
      <c r="G352" s="139" t="s">
        <v>430</v>
      </c>
      <c r="H352" s="239">
        <f>Spielplan!$J277</f>
        <v>0</v>
      </c>
      <c r="I352" s="240">
        <f>Spielplan!$L277</f>
        <v>0</v>
      </c>
      <c r="J352" s="241" t="str">
        <f>IF(Spielplan!$M277="","",Spielplan!$M277)</f>
        <v/>
      </c>
      <c r="K352" s="242" t="str">
        <f>IF(Spielplan!$O277="","",Spielplan!$O277)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 : 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52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431</v>
      </c>
      <c r="H353" s="239">
        <f>Spielplan!$J278</f>
        <v>0</v>
      </c>
      <c r="I353" s="240">
        <f>Spielplan!$L278</f>
        <v>0</v>
      </c>
      <c r="J353" s="241" t="str">
        <f>IF(Spielplan!$M278="","",Spielplan!$M278)</f>
        <v/>
      </c>
      <c r="K353" s="242" t="str">
        <f>IF(Spielplan!$O278="","",Spielplan!$O278)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 : 3</v>
      </c>
      <c r="AC353" s="169" t="str">
        <f t="shared" si="139"/>
        <v/>
      </c>
      <c r="AD353" s="215" t="str">
        <f t="shared" si="140"/>
        <v/>
      </c>
      <c r="AE353" s="253"/>
      <c r="AF353" s="240"/>
      <c r="AG353" s="240"/>
      <c r="AH353" s="217" t="str">
        <f>Z353</f>
        <v>Lok LeipzigSSV Wildbach</v>
      </c>
    </row>
    <row r="354" spans="7:34" x14ac:dyDescent="0.2">
      <c r="G354" s="139" t="s">
        <v>432</v>
      </c>
      <c r="H354" s="239">
        <f>Spielplan!$J279</f>
        <v>0</v>
      </c>
      <c r="I354" s="240">
        <f>Spielplan!$L279</f>
        <v>0</v>
      </c>
      <c r="J354" s="241" t="str">
        <f>IF(Spielplan!$M279="","",Spielplan!$M279)</f>
        <v/>
      </c>
      <c r="K354" s="242" t="str">
        <f>IF(Spielplan!$O279="","",Spielplan!$O279)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 : 3</v>
      </c>
      <c r="AC354" s="169" t="str">
        <f t="shared" si="139"/>
        <v/>
      </c>
      <c r="AD354" s="215" t="str">
        <f t="shared" si="140"/>
        <v/>
      </c>
      <c r="AE354" s="253"/>
      <c r="AF354" s="240"/>
      <c r="AG354" s="240"/>
      <c r="AH354" s="217" t="str">
        <f t="shared" ref="AH354:AH417" si="141">Z354</f>
        <v>FC BrüggeKickers Offenbach</v>
      </c>
    </row>
    <row r="355" spans="7:34" x14ac:dyDescent="0.2">
      <c r="G355" s="139" t="s">
        <v>433</v>
      </c>
      <c r="H355" s="239">
        <f>Spielplan!$J280</f>
        <v>0</v>
      </c>
      <c r="I355" s="240">
        <f>Spielplan!$L280</f>
        <v>0</v>
      </c>
      <c r="J355" s="241" t="str">
        <f>IF(Spielplan!$M280="","",Spielplan!$M280)</f>
        <v/>
      </c>
      <c r="K355" s="242" t="str">
        <f>IF(Spielplan!$O280="","",Spielplan!$O280)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 : 3</v>
      </c>
      <c r="AC355" s="169" t="str">
        <f t="shared" si="139"/>
        <v/>
      </c>
      <c r="AD355" s="215" t="str">
        <f t="shared" si="140"/>
        <v/>
      </c>
      <c r="AE355" s="253"/>
      <c r="AF355" s="240"/>
      <c r="AG355" s="240"/>
      <c r="AH355" s="217" t="str">
        <f t="shared" si="141"/>
        <v>Team D6Team D1</v>
      </c>
    </row>
    <row r="356" spans="7:34" x14ac:dyDescent="0.2">
      <c r="G356" s="139" t="s">
        <v>434</v>
      </c>
      <c r="H356" s="239">
        <f>Spielplan!$J281</f>
        <v>0</v>
      </c>
      <c r="I356" s="240">
        <f>Spielplan!$L281</f>
        <v>0</v>
      </c>
      <c r="J356" s="241" t="str">
        <f>IF(Spielplan!$M281="","",Spielplan!$M281)</f>
        <v/>
      </c>
      <c r="K356" s="242" t="str">
        <f>IF(Spielplan!$O281="","",Spielplan!$O281)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 : 3</v>
      </c>
      <c r="AC356" s="169" t="str">
        <f t="shared" si="139"/>
        <v/>
      </c>
      <c r="AD356" s="215" t="str">
        <f t="shared" si="140"/>
        <v/>
      </c>
      <c r="AE356" s="253"/>
      <c r="AF356" s="240"/>
      <c r="AG356" s="240"/>
      <c r="AH356" s="217" t="str">
        <f t="shared" si="141"/>
        <v>Team E6Team E1</v>
      </c>
    </row>
    <row r="357" spans="7:34" x14ac:dyDescent="0.2">
      <c r="G357" s="139" t="s">
        <v>435</v>
      </c>
      <c r="H357" s="239">
        <f>Spielplan!$J282</f>
        <v>0</v>
      </c>
      <c r="I357" s="240">
        <f>Spielplan!$L282</f>
        <v>0</v>
      </c>
      <c r="J357" s="241" t="str">
        <f>IF(Spielplan!$M282="","",Spielplan!$M282)</f>
        <v/>
      </c>
      <c r="K357" s="242" t="str">
        <f>IF(Spielplan!$O282="","",Spielplan!$O282)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 : 5</v>
      </c>
      <c r="AC357" s="169" t="str">
        <f t="shared" si="139"/>
        <v/>
      </c>
      <c r="AD357" s="215" t="str">
        <f t="shared" si="140"/>
        <v/>
      </c>
      <c r="AE357" s="253"/>
      <c r="AF357" s="240"/>
      <c r="AG357" s="240"/>
      <c r="AH357" s="217" t="str">
        <f t="shared" si="141"/>
        <v>Team F6Team F1</v>
      </c>
    </row>
    <row r="358" spans="7:34" x14ac:dyDescent="0.2">
      <c r="G358" s="139" t="s">
        <v>436</v>
      </c>
      <c r="H358" s="239">
        <f>Spielplan!$J283</f>
        <v>0</v>
      </c>
      <c r="I358" s="240">
        <f>Spielplan!$L283</f>
        <v>0</v>
      </c>
      <c r="J358" s="241" t="str">
        <f>IF(Spielplan!$M283="","",Spielplan!$M283)</f>
        <v/>
      </c>
      <c r="K358" s="242" t="str">
        <f>IF(Spielplan!$O283="","",Spielplan!$O283)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 : 6</v>
      </c>
      <c r="AC358" s="169" t="str">
        <f t="shared" si="139"/>
        <v/>
      </c>
      <c r="AD358" s="215" t="str">
        <f t="shared" si="140"/>
        <v/>
      </c>
      <c r="AE358" s="253"/>
      <c r="AF358" s="240"/>
      <c r="AG358" s="240"/>
      <c r="AH358" s="217" t="str">
        <f t="shared" si="141"/>
        <v>Eintracht FrankfurtBeinbruch SC</v>
      </c>
    </row>
    <row r="359" spans="7:34" x14ac:dyDescent="0.2">
      <c r="G359" s="139" t="s">
        <v>437</v>
      </c>
      <c r="H359" s="239">
        <f>Spielplan!$J284</f>
        <v>0</v>
      </c>
      <c r="I359" s="240">
        <f>Spielplan!$L284</f>
        <v>0</v>
      </c>
      <c r="J359" s="241" t="str">
        <f>IF(Spielplan!$M284="","",Spielplan!$M284)</f>
        <v/>
      </c>
      <c r="K359" s="242" t="str">
        <f>IF(Spielplan!$O284="","",Spielplan!$O284)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 : 5</v>
      </c>
      <c r="AC359" s="169" t="str">
        <f t="shared" si="139"/>
        <v/>
      </c>
      <c r="AD359" s="215" t="str">
        <f t="shared" si="140"/>
        <v/>
      </c>
      <c r="AE359" s="253"/>
      <c r="AF359" s="240"/>
      <c r="AG359" s="240"/>
      <c r="AH359" s="217" t="str">
        <f t="shared" si="141"/>
        <v>Manchester CitySC Waldbach</v>
      </c>
    </row>
    <row r="360" spans="7:34" x14ac:dyDescent="0.2">
      <c r="G360" s="139" t="s">
        <v>438</v>
      </c>
      <c r="H360" s="239">
        <f>Spielplan!$J285</f>
        <v>0</v>
      </c>
      <c r="I360" s="240">
        <f>Spielplan!$L285</f>
        <v>0</v>
      </c>
      <c r="J360" s="241" t="str">
        <f>IF(Spielplan!$M285="","",Spielplan!$M285)</f>
        <v/>
      </c>
      <c r="K360" s="242" t="str">
        <f>IF(Spielplan!$O285="","",Spielplan!$O285)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 : 4</v>
      </c>
      <c r="AC360" s="169" t="str">
        <f t="shared" si="139"/>
        <v/>
      </c>
      <c r="AD360" s="215" t="str">
        <f t="shared" si="140"/>
        <v/>
      </c>
      <c r="AE360" s="253"/>
      <c r="AF360" s="240"/>
      <c r="AG360" s="240"/>
      <c r="AH360" s="217" t="str">
        <f t="shared" si="141"/>
        <v>SSV WildeckFV Lübeck</v>
      </c>
    </row>
    <row r="361" spans="7:34" x14ac:dyDescent="0.2">
      <c r="G361" s="139" t="s">
        <v>439</v>
      </c>
      <c r="H361" s="239">
        <f>Spielplan!$J286</f>
        <v>0</v>
      </c>
      <c r="I361" s="240">
        <f>Spielplan!$L286</f>
        <v>0</v>
      </c>
      <c r="J361" s="241" t="str">
        <f>IF(Spielplan!$M286="","",Spielplan!$M286)</f>
        <v/>
      </c>
      <c r="K361" s="242" t="str">
        <f>IF(Spielplan!$O286="","",Spielplan!$O286)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 : 3</v>
      </c>
      <c r="AC361" s="169" t="str">
        <f t="shared" si="139"/>
        <v/>
      </c>
      <c r="AD361" s="215" t="str">
        <f t="shared" si="140"/>
        <v/>
      </c>
      <c r="AE361" s="253"/>
      <c r="AF361" s="240"/>
      <c r="AG361" s="240"/>
      <c r="AH361" s="217" t="str">
        <f t="shared" si="141"/>
        <v>Team D2Team D5</v>
      </c>
    </row>
    <row r="362" spans="7:34" x14ac:dyDescent="0.2">
      <c r="G362" s="139" t="s">
        <v>440</v>
      </c>
      <c r="H362" s="239">
        <f>Spielplan!$J287</f>
        <v>0</v>
      </c>
      <c r="I362" s="240">
        <f>Spielplan!$L287</f>
        <v>0</v>
      </c>
      <c r="J362" s="241" t="str">
        <f>IF(Spielplan!$M287="","",Spielplan!$M287)</f>
        <v/>
      </c>
      <c r="K362" s="242" t="str">
        <f>IF(Spielplan!$O287="","",Spielplan!$O287)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 : 5</v>
      </c>
      <c r="AC362" s="169" t="str">
        <f t="shared" si="139"/>
        <v/>
      </c>
      <c r="AD362" s="215" t="str">
        <f t="shared" si="140"/>
        <v/>
      </c>
      <c r="AE362" s="253"/>
      <c r="AF362" s="240"/>
      <c r="AG362" s="240"/>
      <c r="AH362" s="217" t="str">
        <f t="shared" si="141"/>
        <v>Team E2Team E5</v>
      </c>
    </row>
    <row r="363" spans="7:34" x14ac:dyDescent="0.2">
      <c r="G363" s="139" t="s">
        <v>441</v>
      </c>
      <c r="H363" s="239">
        <f>Spielplan!$J288</f>
        <v>0</v>
      </c>
      <c r="I363" s="240">
        <f>Spielplan!$L288</f>
        <v>0</v>
      </c>
      <c r="J363" s="241" t="str">
        <f>IF(Spielplan!$M288="","",Spielplan!$M288)</f>
        <v/>
      </c>
      <c r="K363" s="242" t="str">
        <f>IF(Spielplan!$O288="","",Spielplan!$O288)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 : 0</v>
      </c>
      <c r="AC363" s="169" t="str">
        <f t="shared" si="139"/>
        <v/>
      </c>
      <c r="AD363" s="215" t="str">
        <f t="shared" si="140"/>
        <v/>
      </c>
      <c r="AE363" s="253"/>
      <c r="AF363" s="240"/>
      <c r="AG363" s="240"/>
      <c r="AH363" s="217" t="str">
        <f t="shared" si="141"/>
        <v>Team F2Team F5</v>
      </c>
    </row>
    <row r="364" spans="7:34" x14ac:dyDescent="0.2">
      <c r="G364" s="139" t="s">
        <v>442</v>
      </c>
      <c r="H364" s="239">
        <f>Spielplan!$J289</f>
        <v>0</v>
      </c>
      <c r="I364" s="240">
        <f>Spielplan!$L289</f>
        <v>0</v>
      </c>
      <c r="J364" s="241" t="str">
        <f>IF(Spielplan!$M289="","",Spielplan!$M289)</f>
        <v/>
      </c>
      <c r="K364" s="242" t="str">
        <f>IF(Spielplan!$O289="","",Spielplan!$O289)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 : 1</v>
      </c>
      <c r="AC364" s="169" t="str">
        <f t="shared" si="139"/>
        <v/>
      </c>
      <c r="AD364" s="215" t="str">
        <f t="shared" si="140"/>
        <v/>
      </c>
      <c r="AE364" s="253"/>
      <c r="AF364" s="240"/>
      <c r="AG364" s="240"/>
      <c r="AH364" s="217" t="str">
        <f t="shared" si="141"/>
        <v>Maibach 1822 eVFC Barcelona</v>
      </c>
    </row>
    <row r="365" spans="7:34" x14ac:dyDescent="0.2">
      <c r="G365" s="139" t="s">
        <v>443</v>
      </c>
      <c r="H365" s="239">
        <f>Spielplan!$J290</f>
        <v>0</v>
      </c>
      <c r="I365" s="240">
        <f>Spielplan!$L290</f>
        <v>0</v>
      </c>
      <c r="J365" s="241" t="str">
        <f>IF(Spielplan!$M290="","",Spielplan!$M290)</f>
        <v/>
      </c>
      <c r="K365" s="242" t="str">
        <f>IF(Spielplan!$O290="","",Spielplan!$O290)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 : 2</v>
      </c>
      <c r="AC365" s="169" t="str">
        <f t="shared" si="139"/>
        <v/>
      </c>
      <c r="AD365" s="215" t="str">
        <f t="shared" si="140"/>
        <v/>
      </c>
      <c r="AE365" s="253"/>
      <c r="AF365" s="240"/>
      <c r="AG365" s="240"/>
      <c r="AH365" s="217" t="str">
        <f t="shared" si="141"/>
        <v>FC GrönlingenArsenal London</v>
      </c>
    </row>
    <row r="366" spans="7:34" x14ac:dyDescent="0.2">
      <c r="G366" s="139" t="s">
        <v>444</v>
      </c>
      <c r="H366" s="239">
        <f>Spielplan!$J291</f>
        <v>0</v>
      </c>
      <c r="I366" s="240">
        <f>Spielplan!$L291</f>
        <v>0</v>
      </c>
      <c r="J366" s="241" t="str">
        <f>IF(Spielplan!$M291="","",Spielplan!$M291)</f>
        <v/>
      </c>
      <c r="K366" s="242" t="str">
        <f>IF(Spielplan!$O291="","",Spielplan!$O291)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 : 4</v>
      </c>
      <c r="AC366" s="169" t="str">
        <f t="shared" si="139"/>
        <v/>
      </c>
      <c r="AD366" s="215" t="str">
        <f t="shared" si="140"/>
        <v/>
      </c>
      <c r="AE366" s="253"/>
      <c r="AF366" s="240"/>
      <c r="AG366" s="240"/>
      <c r="AH366" s="217" t="str">
        <f t="shared" si="141"/>
        <v>HSVBorussia Dortmund</v>
      </c>
    </row>
    <row r="367" spans="7:34" x14ac:dyDescent="0.2">
      <c r="G367" s="139" t="s">
        <v>445</v>
      </c>
      <c r="H367" s="239">
        <f>Spielplan!$J292</f>
        <v>0</v>
      </c>
      <c r="I367" s="240">
        <f>Spielplan!$L292</f>
        <v>0</v>
      </c>
      <c r="J367" s="241" t="str">
        <f>IF(Spielplan!$M292="","",Spielplan!$M292)</f>
        <v/>
      </c>
      <c r="K367" s="242" t="str">
        <f>IF(Spielplan!$O292="","",Spielplan!$O292)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 : 0</v>
      </c>
      <c r="AC367" s="169" t="str">
        <f t="shared" si="139"/>
        <v/>
      </c>
      <c r="AD367" s="215" t="str">
        <f t="shared" si="140"/>
        <v/>
      </c>
      <c r="AE367" s="253"/>
      <c r="AF367" s="240"/>
      <c r="AG367" s="240"/>
      <c r="AH367" s="217" t="str">
        <f t="shared" si="141"/>
        <v>Team D4Team D3</v>
      </c>
    </row>
    <row r="368" spans="7:34" ht="12.75" thickBot="1" x14ac:dyDescent="0.25">
      <c r="G368" s="139" t="s">
        <v>446</v>
      </c>
      <c r="H368" s="254">
        <f>Spielplan!$J293</f>
        <v>0</v>
      </c>
      <c r="I368" s="255">
        <f>Spielplan!$L293</f>
        <v>0</v>
      </c>
      <c r="J368" s="256" t="str">
        <f>IF(Spielplan!$M293="","",Spielplan!$M293)</f>
        <v/>
      </c>
      <c r="K368" s="257" t="str">
        <f>IF(Spielplan!$O293="","",Spielplan!$O293)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 : 2</v>
      </c>
      <c r="AC368" s="169" t="str">
        <f t="shared" si="139"/>
        <v/>
      </c>
      <c r="AD368" s="215" t="str">
        <f t="shared" si="140"/>
        <v/>
      </c>
      <c r="AE368" s="253"/>
      <c r="AF368" s="240"/>
      <c r="AG368" s="240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 : 3</v>
      </c>
      <c r="AC369" s="169" t="str">
        <f t="shared" si="139"/>
        <v/>
      </c>
      <c r="AD369" s="215" t="str">
        <f t="shared" si="140"/>
        <v/>
      </c>
      <c r="AE369" s="253"/>
      <c r="AF369" s="240"/>
      <c r="AG369" s="240"/>
      <c r="AH369" s="217" t="str">
        <f t="shared" si="141"/>
        <v>Team F4Team F3</v>
      </c>
    </row>
    <row r="370" spans="2:34" x14ac:dyDescent="0.2">
      <c r="B370" s="361" t="s">
        <v>165</v>
      </c>
      <c r="C370" s="361"/>
      <c r="D370" s="361"/>
      <c r="E370" s="361"/>
      <c r="F370" s="361"/>
      <c r="G370" s="361"/>
      <c r="H370" s="361"/>
      <c r="I370" s="361"/>
      <c r="J370" s="361"/>
      <c r="K370" s="36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 : 3</v>
      </c>
      <c r="AC370" s="169" t="str">
        <f t="shared" si="139"/>
        <v/>
      </c>
      <c r="AD370" s="215" t="str">
        <f t="shared" si="140"/>
        <v/>
      </c>
      <c r="AE370" s="253"/>
      <c r="AF370" s="240"/>
      <c r="AG370" s="240"/>
      <c r="AH370" s="217" t="str">
        <f t="shared" si="141"/>
        <v>1. FC RiedwaldBeinbruch SC</v>
      </c>
    </row>
    <row r="371" spans="2:34" x14ac:dyDescent="0.2">
      <c r="B371" s="361"/>
      <c r="C371" s="361"/>
      <c r="D371" s="361"/>
      <c r="E371" s="361"/>
      <c r="F371" s="361"/>
      <c r="G371" s="361"/>
      <c r="H371" s="361"/>
      <c r="I371" s="361"/>
      <c r="J371" s="361"/>
      <c r="K371" s="36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 : 3</v>
      </c>
      <c r="AC371" s="169" t="str">
        <f t="shared" si="139"/>
        <v/>
      </c>
      <c r="AD371" s="215" t="str">
        <f t="shared" si="140"/>
        <v/>
      </c>
      <c r="AE371" s="253"/>
      <c r="AF371" s="240"/>
      <c r="AG371" s="240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 : 3</v>
      </c>
      <c r="AC372" s="169" t="str">
        <f t="shared" si="139"/>
        <v/>
      </c>
      <c r="AD372" s="215" t="str">
        <f t="shared" si="140"/>
        <v/>
      </c>
      <c r="AE372" s="253"/>
      <c r="AF372" s="240"/>
      <c r="AG372" s="240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 : 3</v>
      </c>
      <c r="AC373" s="169" t="str">
        <f t="shared" si="139"/>
        <v/>
      </c>
      <c r="AD373" s="215" t="str">
        <f t="shared" si="140"/>
        <v/>
      </c>
      <c r="AE373" s="253"/>
      <c r="AF373" s="240"/>
      <c r="AG373" s="240"/>
      <c r="AH373" s="217" t="str">
        <f t="shared" si="141"/>
        <v>Team D1Team D5</v>
      </c>
    </row>
    <row r="374" spans="2:34" ht="12.75" thickTop="1" x14ac:dyDescent="0.2">
      <c r="B374" s="258" t="s">
        <v>114</v>
      </c>
      <c r="C374" s="259" t="s">
        <v>79</v>
      </c>
      <c r="D374" s="260" t="s">
        <v>112</v>
      </c>
      <c r="E374" s="260" t="s">
        <v>94</v>
      </c>
      <c r="F374" s="260" t="s">
        <v>95</v>
      </c>
      <c r="G374" s="260" t="s">
        <v>96</v>
      </c>
      <c r="H374" s="260" t="s">
        <v>127</v>
      </c>
      <c r="I374" s="260" t="s">
        <v>116</v>
      </c>
      <c r="J374" s="260" t="s">
        <v>113</v>
      </c>
      <c r="K374" s="261" t="s">
        <v>97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 : 5</v>
      </c>
      <c r="AC374" s="169" t="str">
        <f t="shared" si="139"/>
        <v/>
      </c>
      <c r="AD374" s="215" t="str">
        <f t="shared" si="140"/>
        <v/>
      </c>
      <c r="AE374" s="253"/>
      <c r="AF374" s="240"/>
      <c r="AG374" s="240"/>
      <c r="AH374" s="217" t="str">
        <f t="shared" si="141"/>
        <v>Team E1Team E5</v>
      </c>
    </row>
    <row r="375" spans="2:34" x14ac:dyDescent="0.2">
      <c r="B375" s="262">
        <f>IF($C375="","",IF($K$13=0,"",1))</f>
        <v>1</v>
      </c>
      <c r="C375" s="169" t="str">
        <f t="shared" ref="C375:C383" si="142">IF($F$13&lt;3,"",IF($K$13=0,$R64,VLOOKUP(B4,$C$4:$N$12,4,0)))</f>
        <v>1. FC Riedwald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5</v>
      </c>
      <c r="F375" s="138">
        <f t="shared" ref="F375:F383" si="145">IF(OR($K$13=0,$C375=""),"",VLOOKUP(B375,$C$4:$N$12,11,0))</f>
        <v>0</v>
      </c>
      <c r="G375" s="138">
        <f t="shared" ref="G375:G383" si="146">IF(OR($K$13=0,$C375=""),"",VLOOKUP(B375,$C$4:$N$12,12,0))</f>
        <v>0</v>
      </c>
      <c r="H375" s="138">
        <f t="shared" ref="H375:H383" si="147">IF(OR($K$13=0,$C375=""),"",VLOOKUP(B375,$C$4:$N$12,5,0))</f>
        <v>20</v>
      </c>
      <c r="I375" s="138">
        <f t="shared" ref="I375:I383" si="148">IF(OR($K$13=0,$C375=""),"",VLOOKUP(B375,$C$4:$N$12,6,0))</f>
        <v>11</v>
      </c>
      <c r="J375" s="138">
        <f t="shared" ref="J375:J383" si="149">IF(OR($K$13=0,$C375=""),"",H375-I375)</f>
        <v>9</v>
      </c>
      <c r="K375" s="263">
        <f t="shared" ref="K375:K383" si="150">IF(OR($K$13=0,$C375=""),"",VLOOKUP(B375,$C$4:$N$12,8,0))</f>
        <v>15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 : 6</v>
      </c>
      <c r="AC375" s="169" t="str">
        <f t="shared" si="139"/>
        <v/>
      </c>
      <c r="AD375" s="215" t="str">
        <f t="shared" si="140"/>
        <v/>
      </c>
      <c r="AE375" s="253"/>
      <c r="AF375" s="240"/>
      <c r="AG375" s="240"/>
      <c r="AH375" s="217" t="str">
        <f t="shared" si="141"/>
        <v>Team F1Team F5</v>
      </c>
    </row>
    <row r="376" spans="2:34" x14ac:dyDescent="0.2">
      <c r="B376" s="262">
        <f>IF($C376="","",IF($K$13=0,"",IF(VLOOKUP($B5,$C$4:$E$12,3,0)=MAX($B$375:$B375),VLOOKUP($B5,$C$4:$E$12,3,0),$B5)))</f>
        <v>2</v>
      </c>
      <c r="C376" s="169" t="str">
        <f t="shared" si="142"/>
        <v>FC Barcelona</v>
      </c>
      <c r="D376" s="138">
        <f t="shared" si="143"/>
        <v>5</v>
      </c>
      <c r="E376" s="138">
        <f t="shared" si="144"/>
        <v>2</v>
      </c>
      <c r="F376" s="138">
        <f t="shared" si="145"/>
        <v>1</v>
      </c>
      <c r="G376" s="138">
        <f t="shared" si="146"/>
        <v>2</v>
      </c>
      <c r="H376" s="138">
        <f t="shared" si="147"/>
        <v>17</v>
      </c>
      <c r="I376" s="138">
        <f t="shared" si="148"/>
        <v>11</v>
      </c>
      <c r="J376" s="138">
        <f t="shared" si="149"/>
        <v>6</v>
      </c>
      <c r="K376" s="263">
        <f t="shared" si="150"/>
        <v>7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 : 5</v>
      </c>
      <c r="AC376" s="169" t="str">
        <f t="shared" si="139"/>
        <v/>
      </c>
      <c r="AD376" s="215" t="str">
        <f t="shared" si="140"/>
        <v/>
      </c>
      <c r="AE376" s="253"/>
      <c r="AF376" s="240"/>
      <c r="AG376" s="240"/>
      <c r="AH376" s="217" t="str">
        <f t="shared" si="141"/>
        <v>FV ZahnschmerzenMaibach 1822 eV</v>
      </c>
    </row>
    <row r="377" spans="2:34" x14ac:dyDescent="0.2">
      <c r="B377" s="262">
        <f>IF($C377="","",IF($K$13=0,"",IF(VLOOKUP($B6,$C$4:$E$12,3,0)=MAX($B$375:$B376),VLOOKUP($B6,$C$4:$E$12,3,0),$B6)))</f>
        <v>3</v>
      </c>
      <c r="C377" s="169" t="str">
        <f t="shared" si="142"/>
        <v>Beinbruch SC</v>
      </c>
      <c r="D377" s="138">
        <f t="shared" si="143"/>
        <v>5</v>
      </c>
      <c r="E377" s="138">
        <f t="shared" si="144"/>
        <v>2</v>
      </c>
      <c r="F377" s="138">
        <f t="shared" si="145"/>
        <v>0</v>
      </c>
      <c r="G377" s="138">
        <f t="shared" si="146"/>
        <v>3</v>
      </c>
      <c r="H377" s="138">
        <f t="shared" si="147"/>
        <v>17</v>
      </c>
      <c r="I377" s="138">
        <f t="shared" si="148"/>
        <v>18</v>
      </c>
      <c r="J377" s="138">
        <f t="shared" si="149"/>
        <v>-1</v>
      </c>
      <c r="K377" s="263">
        <f t="shared" si="150"/>
        <v>6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 : 4</v>
      </c>
      <c r="AC377" s="169" t="str">
        <f t="shared" si="139"/>
        <v/>
      </c>
      <c r="AD377" s="215" t="str">
        <f t="shared" si="140"/>
        <v/>
      </c>
      <c r="AE377" s="253"/>
      <c r="AF377" s="240"/>
      <c r="AG377" s="240"/>
      <c r="AH377" s="217" t="str">
        <f t="shared" si="141"/>
        <v>Lok LeipzigFC Grönlingen</v>
      </c>
    </row>
    <row r="378" spans="2:34" x14ac:dyDescent="0.2">
      <c r="B378" s="262">
        <f>IF($C378="","",IF($K$13=0,"",IF(VLOOKUP($B7,$C$4:$E$12,3,0)=MAX($B$375:$B377),VLOOKUP($B7,$C$4:$E$12,3,0),$B7)))</f>
        <v>4</v>
      </c>
      <c r="C378" s="169" t="str">
        <f t="shared" si="142"/>
        <v>Maibach 1822 eV</v>
      </c>
      <c r="D378" s="138">
        <f t="shared" si="143"/>
        <v>5</v>
      </c>
      <c r="E378" s="138">
        <f t="shared" si="144"/>
        <v>2</v>
      </c>
      <c r="F378" s="138">
        <f t="shared" si="145"/>
        <v>0</v>
      </c>
      <c r="G378" s="138">
        <f t="shared" si="146"/>
        <v>3</v>
      </c>
      <c r="H378" s="138">
        <f t="shared" si="147"/>
        <v>13</v>
      </c>
      <c r="I378" s="138">
        <f t="shared" si="148"/>
        <v>16</v>
      </c>
      <c r="J378" s="138">
        <f t="shared" si="149"/>
        <v>-3</v>
      </c>
      <c r="K378" s="263">
        <f t="shared" si="150"/>
        <v>6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 : 3</v>
      </c>
      <c r="AC378" s="169" t="str">
        <f t="shared" si="139"/>
        <v/>
      </c>
      <c r="AD378" s="215" t="str">
        <f t="shared" si="140"/>
        <v/>
      </c>
      <c r="AE378" s="253"/>
      <c r="AF378" s="240"/>
      <c r="AG378" s="240"/>
      <c r="AH378" s="217" t="str">
        <f t="shared" si="141"/>
        <v>FC BrüggeHSV</v>
      </c>
    </row>
    <row r="379" spans="2:34" x14ac:dyDescent="0.2">
      <c r="B379" s="262">
        <f>IF($C379="","",IF($K$13=0,"",IF(VLOOKUP($B8,$C$4:$E$12,3,0)=MAX($B$375:$B378),VLOOKUP($B8,$C$4:$E$12,3,0),$B8)))</f>
        <v>5</v>
      </c>
      <c r="C379" s="169" t="str">
        <f t="shared" si="142"/>
        <v>Eintracht Frankfurt</v>
      </c>
      <c r="D379" s="138">
        <f t="shared" si="143"/>
        <v>5</v>
      </c>
      <c r="E379" s="138">
        <f t="shared" si="144"/>
        <v>2</v>
      </c>
      <c r="F379" s="138">
        <f t="shared" si="145"/>
        <v>0</v>
      </c>
      <c r="G379" s="138">
        <f t="shared" si="146"/>
        <v>3</v>
      </c>
      <c r="H379" s="138">
        <f t="shared" si="147"/>
        <v>11</v>
      </c>
      <c r="I379" s="138">
        <f t="shared" si="148"/>
        <v>19</v>
      </c>
      <c r="J379" s="138">
        <f t="shared" si="149"/>
        <v>-8</v>
      </c>
      <c r="K379" s="263">
        <f t="shared" si="150"/>
        <v>6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 : 5</v>
      </c>
      <c r="AC379" s="169" t="str">
        <f t="shared" si="139"/>
        <v/>
      </c>
      <c r="AD379" s="215" t="str">
        <f t="shared" si="140"/>
        <v/>
      </c>
      <c r="AE379" s="253"/>
      <c r="AF379" s="240"/>
      <c r="AG379" s="240"/>
      <c r="AH379" s="217" t="str">
        <f t="shared" si="141"/>
        <v>Team D6Team D4</v>
      </c>
    </row>
    <row r="380" spans="2:34" x14ac:dyDescent="0.2">
      <c r="B380" s="262">
        <f>IF($C380="","",IF($K$13=0,"",IF(VLOOKUP($B9,$C$4:$E$12,3,0)=MAX($B$375:$B379),VLOOKUP($B9,$C$4:$E$12,3,0),$B9)))</f>
        <v>6</v>
      </c>
      <c r="C380" s="169" t="str">
        <f t="shared" si="142"/>
        <v>FV Zahnschmerzen</v>
      </c>
      <c r="D380" s="138">
        <f t="shared" si="143"/>
        <v>5</v>
      </c>
      <c r="E380" s="138">
        <f t="shared" si="144"/>
        <v>1</v>
      </c>
      <c r="F380" s="138">
        <f t="shared" si="145"/>
        <v>1</v>
      </c>
      <c r="G380" s="138">
        <f t="shared" si="146"/>
        <v>3</v>
      </c>
      <c r="H380" s="138">
        <f t="shared" si="147"/>
        <v>12</v>
      </c>
      <c r="I380" s="138">
        <f t="shared" si="148"/>
        <v>15</v>
      </c>
      <c r="J380" s="138">
        <f t="shared" si="149"/>
        <v>-3</v>
      </c>
      <c r="K380" s="263">
        <f t="shared" si="150"/>
        <v>4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 : 0</v>
      </c>
      <c r="AC380" s="169" t="str">
        <f t="shared" si="139"/>
        <v/>
      </c>
      <c r="AD380" s="215" t="str">
        <f t="shared" si="140"/>
        <v/>
      </c>
      <c r="AE380" s="253"/>
      <c r="AF380" s="240"/>
      <c r="AG380" s="240"/>
      <c r="AH380" s="217" t="str">
        <f t="shared" si="141"/>
        <v>Team E6Team E4</v>
      </c>
    </row>
    <row r="381" spans="2:34" x14ac:dyDescent="0.2">
      <c r="B381" s="262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63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 : 1</v>
      </c>
      <c r="AC381" s="169" t="str">
        <f t="shared" si="139"/>
        <v/>
      </c>
      <c r="AD381" s="215" t="str">
        <f t="shared" si="140"/>
        <v/>
      </c>
      <c r="AE381" s="253"/>
      <c r="AF381" s="240"/>
      <c r="AG381" s="240"/>
      <c r="AH381" s="217" t="str">
        <f t="shared" si="141"/>
        <v>Team F6Team F4</v>
      </c>
    </row>
    <row r="382" spans="2:34" x14ac:dyDescent="0.2">
      <c r="B382" s="262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63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 : 2</v>
      </c>
      <c r="AC382" s="169" t="str">
        <f t="shared" si="139"/>
        <v/>
      </c>
      <c r="AD382" s="215" t="str">
        <f t="shared" si="140"/>
        <v/>
      </c>
      <c r="AE382" s="253"/>
      <c r="AF382" s="240"/>
      <c r="AG382" s="240"/>
      <c r="AH382" s="217" t="str">
        <f t="shared" si="141"/>
        <v>FC BarcelonaEintracht Frankfurt</v>
      </c>
    </row>
    <row r="383" spans="2:34" ht="12.75" thickBot="1" x14ac:dyDescent="0.25">
      <c r="B383" s="264" t="str">
        <f>IF($C383="","",IF($K$13=0,"",IF(VLOOKUP($B12,$C$4:$E$12,3,0)=MAX($B$375:$B382),VLOOKUP($B12,$C$4:$E$12,3,0),$B12)))</f>
        <v/>
      </c>
      <c r="C383" s="265" t="str">
        <f t="shared" si="142"/>
        <v/>
      </c>
      <c r="D383" s="266" t="str">
        <f t="shared" si="143"/>
        <v/>
      </c>
      <c r="E383" s="266" t="str">
        <f t="shared" si="144"/>
        <v/>
      </c>
      <c r="F383" s="266" t="str">
        <f t="shared" si="145"/>
        <v/>
      </c>
      <c r="G383" s="266" t="str">
        <f t="shared" si="146"/>
        <v/>
      </c>
      <c r="H383" s="266" t="str">
        <f t="shared" si="147"/>
        <v/>
      </c>
      <c r="I383" s="266" t="str">
        <f t="shared" si="148"/>
        <v/>
      </c>
      <c r="J383" s="266" t="str">
        <f t="shared" si="149"/>
        <v/>
      </c>
      <c r="K383" s="267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 : 4</v>
      </c>
      <c r="AC383" s="169" t="str">
        <f t="shared" si="139"/>
        <v/>
      </c>
      <c r="AD383" s="215" t="str">
        <f t="shared" si="140"/>
        <v/>
      </c>
      <c r="AE383" s="253"/>
      <c r="AF383" s="240"/>
      <c r="AG383" s="240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 : 0</v>
      </c>
      <c r="AC384" s="169" t="str">
        <f t="shared" si="139"/>
        <v/>
      </c>
      <c r="AD384" s="215" t="str">
        <f t="shared" si="140"/>
        <v/>
      </c>
      <c r="AE384" s="253"/>
      <c r="AF384" s="240"/>
      <c r="AG384" s="240"/>
      <c r="AH384" s="217" t="str">
        <f t="shared" si="141"/>
        <v>Borussia DortmundSSV Wildeck</v>
      </c>
    </row>
    <row r="385" spans="2:34" ht="12" customHeight="1" x14ac:dyDescent="0.2">
      <c r="B385" s="268"/>
      <c r="C385" s="269"/>
      <c r="D385" s="270"/>
      <c r="E385" s="269"/>
      <c r="F385" s="268"/>
      <c r="G385" s="268"/>
      <c r="H385" s="268"/>
      <c r="I385" s="268"/>
      <c r="J385" s="268"/>
      <c r="K385" s="268"/>
      <c r="L385" s="268"/>
      <c r="M385" s="268"/>
      <c r="N385" s="268"/>
      <c r="O385" s="268"/>
      <c r="P385" s="268"/>
      <c r="Q385" s="268"/>
      <c r="R385" s="268"/>
      <c r="S385" s="268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 : 2</v>
      </c>
      <c r="AC385" s="169" t="str">
        <f t="shared" si="139"/>
        <v/>
      </c>
      <c r="AD385" s="215" t="str">
        <f t="shared" si="140"/>
        <v/>
      </c>
      <c r="AE385" s="253"/>
      <c r="AF385" s="240"/>
      <c r="AG385" s="240"/>
      <c r="AH385" s="217" t="str">
        <f t="shared" si="141"/>
        <v>Team D3Team D2</v>
      </c>
    </row>
    <row r="386" spans="2:34" ht="12" customHeight="1" thickBot="1" x14ac:dyDescent="0.25">
      <c r="B386" s="362" t="s">
        <v>139</v>
      </c>
      <c r="C386" s="362"/>
      <c r="D386" s="271"/>
      <c r="E386" s="271"/>
      <c r="F386" s="271"/>
      <c r="G386" s="271"/>
      <c r="H386" s="271"/>
      <c r="I386" s="271"/>
      <c r="J386" s="271"/>
      <c r="K386" s="362" t="s">
        <v>140</v>
      </c>
      <c r="L386" s="362"/>
      <c r="M386" s="271"/>
      <c r="N386" s="271"/>
      <c r="O386" s="271"/>
      <c r="P386" s="271"/>
      <c r="Q386" s="271"/>
      <c r="R386" s="271"/>
      <c r="S386" s="271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 : 3</v>
      </c>
      <c r="AC386" s="169" t="str">
        <f t="shared" si="139"/>
        <v/>
      </c>
      <c r="AD386" s="215" t="str">
        <f t="shared" si="140"/>
        <v/>
      </c>
      <c r="AE386" s="253"/>
      <c r="AF386" s="240"/>
      <c r="AG386" s="240"/>
      <c r="AH386" s="217" t="str">
        <f t="shared" si="141"/>
        <v>Team E3Team E2</v>
      </c>
    </row>
    <row r="387" spans="2:34" ht="12.75" thickTop="1" x14ac:dyDescent="0.2">
      <c r="B387" s="272" t="str">
        <f>LEFT($C$375,$J$74)</f>
        <v xml:space="preserve">1. FC </v>
      </c>
      <c r="C387" s="260" t="str">
        <f>LEFT($C$376,$J$74)</f>
        <v>FC Bar</v>
      </c>
      <c r="D387" s="260" t="str">
        <f>LEFT($C$377,$J$74)</f>
        <v>Beinbr</v>
      </c>
      <c r="E387" s="260" t="str">
        <f>LEFT($C$378,$J$74)</f>
        <v>Maibac</v>
      </c>
      <c r="F387" s="260" t="str">
        <f>LEFT($C$379,$J$74)</f>
        <v>Eintra</v>
      </c>
      <c r="G387" s="260" t="str">
        <f>LEFT($C$380,$J$74)</f>
        <v>FV Zah</v>
      </c>
      <c r="H387" s="260" t="str">
        <f>LEFT($C$381,$J$74)</f>
        <v/>
      </c>
      <c r="I387" s="260" t="str">
        <f>LEFT($C$382,$J$74)</f>
        <v/>
      </c>
      <c r="J387" s="273" t="str">
        <f>LEFT($C$383,$J$74)</f>
        <v/>
      </c>
      <c r="K387" s="272" t="str">
        <f>LEFT($C$375,$J$74)</f>
        <v xml:space="preserve">1. FC </v>
      </c>
      <c r="L387" s="260" t="str">
        <f>LEFT($C$376,$J$74)</f>
        <v>FC Bar</v>
      </c>
      <c r="M387" s="260" t="str">
        <f>LEFT($C$377,$J$74)</f>
        <v>Beinbr</v>
      </c>
      <c r="N387" s="260" t="str">
        <f>LEFT($C$378,$J$74)</f>
        <v>Maibac</v>
      </c>
      <c r="O387" s="260" t="str">
        <f>LEFT($C$379,$J$74)</f>
        <v>Eintra</v>
      </c>
      <c r="P387" s="260" t="str">
        <f>LEFT($C$380,$J$74)</f>
        <v>FV Zah</v>
      </c>
      <c r="Q387" s="260" t="str">
        <f>LEFT($C$381,$J$74)</f>
        <v/>
      </c>
      <c r="R387" s="260" t="str">
        <f>LEFT($C$382,$J$74)</f>
        <v/>
      </c>
      <c r="S387" s="261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 : 0</v>
      </c>
      <c r="AC387" s="169" t="str">
        <f t="shared" si="139"/>
        <v/>
      </c>
      <c r="AD387" s="215" t="str">
        <f t="shared" si="140"/>
        <v/>
      </c>
      <c r="AE387" s="253"/>
      <c r="AF387" s="240"/>
      <c r="AG387" s="240"/>
      <c r="AH387" s="217" t="str">
        <f t="shared" si="141"/>
        <v>Team F3Team F2</v>
      </c>
    </row>
    <row r="388" spans="2:34" x14ac:dyDescent="0.2">
      <c r="B388" s="274" t="str">
        <f>""</f>
        <v/>
      </c>
      <c r="C388" s="138" t="str">
        <f>IFERROR(VLOOKUP($C375&amp;$C$376,$Z$64:$AB$639,3,0),"")</f>
        <v>4 : 3</v>
      </c>
      <c r="D388" s="138" t="str">
        <f>IFERROR(VLOOKUP($C375&amp;$C$377,$Z$64:$AB$639,3,0),"")</f>
        <v>4 : 3</v>
      </c>
      <c r="E388" s="138" t="str">
        <f>IFERROR(VLOOKUP($C375&amp;$C$378,$Z$64:$AB$639,3,0),"")</f>
        <v>3 : 2</v>
      </c>
      <c r="F388" s="138" t="str">
        <f>IFERROR(VLOOKUP($C375&amp;$C$379,$Z$64:$AB$639,3,0),"")</f>
        <v>5 : 1</v>
      </c>
      <c r="G388" s="138" t="str">
        <f>IFERROR(VLOOKUP($C375&amp;$C$380,$Z$64:$AB$639,3,0),"")</f>
        <v>4 : 2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74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5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 : 3</v>
      </c>
      <c r="AC388" s="169" t="str">
        <f t="shared" si="139"/>
        <v/>
      </c>
      <c r="AD388" s="215" t="str">
        <f t="shared" si="140"/>
        <v/>
      </c>
      <c r="AE388" s="253"/>
      <c r="AF388" s="240"/>
      <c r="AG388" s="240"/>
      <c r="AH388" s="217" t="str">
        <f t="shared" si="141"/>
        <v>Maibach 1822 eV1. FC Riedwald</v>
      </c>
    </row>
    <row r="389" spans="2:34" x14ac:dyDescent="0.2">
      <c r="B389" s="262" t="str">
        <f t="shared" ref="B389:B396" si="157">IFERROR(VLOOKUP($C376&amp;$C$375,$Z$64:$AB$639,3,0),"")</f>
        <v>3 : 4</v>
      </c>
      <c r="C389" s="276" t="str">
        <f>""</f>
        <v/>
      </c>
      <c r="D389" s="138" t="str">
        <f>IFERROR(VLOOKUP($C376&amp;$C$377,$Z$64:$AB$639,3,0),"")</f>
        <v>6 : 1</v>
      </c>
      <c r="E389" s="138" t="str">
        <f>IFERROR(VLOOKUP($C376&amp;$C$378,$Z$64:$AB$639,3,0),"")</f>
        <v>1 : 2</v>
      </c>
      <c r="F389" s="138" t="str">
        <f>IFERROR(VLOOKUP($C376&amp;$C$379,$Z$64:$AB$639,3,0),"")</f>
        <v>5 : 2</v>
      </c>
      <c r="G389" s="138" t="str">
        <f>IFERROR(VLOOKUP($C376&amp;$C$380,$Z$64:$AB$639,3,0),"")</f>
        <v>2 : 2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62" t="str">
        <f t="shared" ref="K389:K396" si="158">IFERROR(VLOOKUP($C376&amp;$C$375,$AC$64:$AD$639,2,0),"")</f>
        <v/>
      </c>
      <c r="L389" s="276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5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 : 3</v>
      </c>
      <c r="AC389" s="169" t="str">
        <f t="shared" si="139"/>
        <v/>
      </c>
      <c r="AD389" s="215" t="str">
        <f t="shared" si="140"/>
        <v/>
      </c>
      <c r="AE389" s="253"/>
      <c r="AF389" s="240"/>
      <c r="AG389" s="240"/>
      <c r="AH389" s="217" t="str">
        <f t="shared" si="141"/>
        <v>FC GrönlingenSSV Wildbach</v>
      </c>
    </row>
    <row r="390" spans="2:34" x14ac:dyDescent="0.2">
      <c r="B390" s="262" t="str">
        <f t="shared" si="157"/>
        <v>3 : 4</v>
      </c>
      <c r="C390" s="138" t="str">
        <f t="shared" ref="C390:C396" si="159">IFERROR(VLOOKUP($C377&amp;$C$376,$Z$64:$AB$639,3,0),"")</f>
        <v>1 : 6</v>
      </c>
      <c r="D390" s="276" t="str">
        <f>""</f>
        <v/>
      </c>
      <c r="E390" s="138" t="str">
        <f>IFERROR(VLOOKUP($C377&amp;$C$378,$Z$64:$AB$639,3,0),"")</f>
        <v>5 : 2</v>
      </c>
      <c r="F390" s="138" t="str">
        <f>IFERROR(VLOOKUP($C377&amp;$C$379,$Z$64:$AB$639,3,0),"")</f>
        <v>6 : 1</v>
      </c>
      <c r="G390" s="138" t="str">
        <f>IFERROR(VLOOKUP($C377&amp;$C$380,$Z$64:$AB$639,3,0),"")</f>
        <v>2 : 5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62" t="str">
        <f t="shared" si="158"/>
        <v/>
      </c>
      <c r="L390" s="138" t="str">
        <f t="shared" ref="L390:L396" si="160">IFERROR(VLOOKUP($C377&amp;$C$376,$AC$64:$AD$639,2,0),"")</f>
        <v/>
      </c>
      <c r="M390" s="276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5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 : 3</v>
      </c>
      <c r="AC390" s="169" t="str">
        <f t="shared" si="139"/>
        <v/>
      </c>
      <c r="AD390" s="215" t="str">
        <f t="shared" si="140"/>
        <v/>
      </c>
      <c r="AE390" s="253"/>
      <c r="AF390" s="240"/>
      <c r="AG390" s="240"/>
      <c r="AH390" s="217" t="str">
        <f t="shared" si="141"/>
        <v>HSVKickers Offenbach</v>
      </c>
    </row>
    <row r="391" spans="2:34" x14ac:dyDescent="0.2">
      <c r="B391" s="262" t="str">
        <f t="shared" si="157"/>
        <v>2 : 3</v>
      </c>
      <c r="C391" s="138" t="str">
        <f t="shared" si="159"/>
        <v>2 : 1</v>
      </c>
      <c r="D391" s="277" t="str">
        <f t="shared" ref="D391:D396" si="161">IFERROR(VLOOKUP($C378&amp;$C$377,$Z$64:$AB$639,3,0),"")</f>
        <v>2 : 5</v>
      </c>
      <c r="E391" s="276" t="str">
        <f>""</f>
        <v/>
      </c>
      <c r="F391" s="138" t="str">
        <f>IFERROR(VLOOKUP($C378&amp;$C$379,$Z$64:$AB$639,3,0),"")</f>
        <v>2 : 5</v>
      </c>
      <c r="G391" s="138" t="str">
        <f>IFERROR(VLOOKUP($C378&amp;$C$380,$Z$64:$AB$639,3,0),"")</f>
        <v>5 : 2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62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6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5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 : 3</v>
      </c>
      <c r="AC391" s="169" t="str">
        <f t="shared" si="139"/>
        <v/>
      </c>
      <c r="AD391" s="215" t="str">
        <f t="shared" si="140"/>
        <v/>
      </c>
      <c r="AE391" s="253"/>
      <c r="AF391" s="240"/>
      <c r="AG391" s="240"/>
      <c r="AH391" s="217" t="str">
        <f t="shared" si="141"/>
        <v>Team D4Team D1</v>
      </c>
    </row>
    <row r="392" spans="2:34" x14ac:dyDescent="0.2">
      <c r="B392" s="262" t="str">
        <f t="shared" si="157"/>
        <v>1 : 5</v>
      </c>
      <c r="C392" s="138" t="str">
        <f t="shared" si="159"/>
        <v>2 : 5</v>
      </c>
      <c r="D392" s="138" t="str">
        <f t="shared" si="161"/>
        <v>1 : 6</v>
      </c>
      <c r="E392" s="138" t="str">
        <f>IFERROR(VLOOKUP($C379&amp;$C$378,$Z$64:$AB$639,3,0),"")</f>
        <v>5 : 2</v>
      </c>
      <c r="F392" s="276" t="str">
        <f>""</f>
        <v/>
      </c>
      <c r="G392" s="138" t="str">
        <f>IFERROR(VLOOKUP($C379&amp;$C$380,$Z$64:$AB$639,3,0),"")</f>
        <v>2 : 1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62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6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5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 : 3</v>
      </c>
      <c r="AC392" s="169" t="str">
        <f t="shared" si="139"/>
        <v/>
      </c>
      <c r="AD392" s="215" t="str">
        <f t="shared" si="140"/>
        <v/>
      </c>
      <c r="AE392" s="253"/>
      <c r="AF392" s="240"/>
      <c r="AG392" s="240"/>
      <c r="AH392" s="217" t="str">
        <f t="shared" si="141"/>
        <v>Team E4Team E1</v>
      </c>
    </row>
    <row r="393" spans="2:34" x14ac:dyDescent="0.2">
      <c r="B393" s="262" t="str">
        <f t="shared" si="157"/>
        <v>2 : 4</v>
      </c>
      <c r="C393" s="138" t="str">
        <f t="shared" si="159"/>
        <v>2 : 2</v>
      </c>
      <c r="D393" s="138" t="str">
        <f t="shared" si="161"/>
        <v>5 : 2</v>
      </c>
      <c r="E393" s="138" t="str">
        <f>IFERROR(VLOOKUP($C380&amp;$C$378,$Z$64:$AB$639,3,0),"")</f>
        <v>2 : 5</v>
      </c>
      <c r="F393" s="138" t="str">
        <f>IFERROR(VLOOKUP($C380&amp;$C$379,$Z$64:$AB$639,3,0),"")</f>
        <v>1 : 2</v>
      </c>
      <c r="G393" s="276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62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6" t="str">
        <f>""</f>
        <v/>
      </c>
      <c r="Q393" s="138" t="str">
        <f t="shared" si="154"/>
        <v/>
      </c>
      <c r="R393" s="138" t="str">
        <f t="shared" si="155"/>
        <v/>
      </c>
      <c r="S393" s="275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 : 5</v>
      </c>
      <c r="AC393" s="169" t="str">
        <f t="shared" si="139"/>
        <v/>
      </c>
      <c r="AD393" s="215" t="str">
        <f t="shared" si="140"/>
        <v/>
      </c>
      <c r="AE393" s="253"/>
      <c r="AF393" s="240"/>
      <c r="AG393" s="240"/>
      <c r="AH393" s="217" t="str">
        <f t="shared" si="141"/>
        <v>Team F4Team F1</v>
      </c>
    </row>
    <row r="394" spans="2:34" x14ac:dyDescent="0.2">
      <c r="B394" s="262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6" t="str">
        <f>""</f>
        <v/>
      </c>
      <c r="I394" s="138" t="str">
        <f t="shared" si="152"/>
        <v/>
      </c>
      <c r="J394" s="215" t="str">
        <f t="shared" si="153"/>
        <v/>
      </c>
      <c r="K394" s="262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6" t="str">
        <f>""</f>
        <v/>
      </c>
      <c r="R394" s="138" t="str">
        <f t="shared" si="155"/>
        <v/>
      </c>
      <c r="S394" s="275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 : 6</v>
      </c>
      <c r="AC394" s="169" t="str">
        <f t="shared" si="139"/>
        <v/>
      </c>
      <c r="AD394" s="215" t="str">
        <f t="shared" si="140"/>
        <v/>
      </c>
      <c r="AE394" s="253"/>
      <c r="AF394" s="240"/>
      <c r="AG394" s="240"/>
      <c r="AH394" s="217" t="str">
        <f t="shared" si="141"/>
        <v>Beinbruch SCFC Barcelona</v>
      </c>
    </row>
    <row r="395" spans="2:34" x14ac:dyDescent="0.2">
      <c r="B395" s="262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6" t="str">
        <f>""</f>
        <v/>
      </c>
      <c r="J395" s="215" t="str">
        <f t="shared" si="153"/>
        <v/>
      </c>
      <c r="K395" s="262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6" t="str">
        <f>""</f>
        <v/>
      </c>
      <c r="S395" s="275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 : 5</v>
      </c>
      <c r="AC395" s="169" t="str">
        <f t="shared" si="139"/>
        <v/>
      </c>
      <c r="AD395" s="215" t="str">
        <f t="shared" si="140"/>
        <v/>
      </c>
      <c r="AE395" s="253"/>
      <c r="AF395" s="240"/>
      <c r="AG395" s="240"/>
      <c r="AH395" s="217" t="str">
        <f t="shared" si="141"/>
        <v>SC WaldbachArsenal London</v>
      </c>
    </row>
    <row r="396" spans="2:34" ht="12.75" thickBot="1" x14ac:dyDescent="0.25">
      <c r="B396" s="264" t="str">
        <f t="shared" si="157"/>
        <v/>
      </c>
      <c r="C396" s="266" t="str">
        <f t="shared" si="159"/>
        <v/>
      </c>
      <c r="D396" s="266" t="str">
        <f t="shared" si="161"/>
        <v/>
      </c>
      <c r="E396" s="266" t="str">
        <f>IFERROR(VLOOKUP($C383&amp;$C$378,$Z$64:$AB$639,3,0),"")</f>
        <v/>
      </c>
      <c r="F396" s="266" t="str">
        <f>IFERROR(VLOOKUP($C383&amp;$C$379,$Z$64:$AB$639,3,0),"")</f>
        <v/>
      </c>
      <c r="G396" s="266" t="str">
        <f>IFERROR(VLOOKUP($C383&amp;$C$380,$Z$64:$AB$639,3,0),"")</f>
        <v/>
      </c>
      <c r="H396" s="266" t="str">
        <f>IFERROR(VLOOKUP($C383&amp;$C$381,$Z$64:$AB$639,3,0),"")</f>
        <v/>
      </c>
      <c r="I396" s="266" t="str">
        <f>IFERROR(VLOOKUP($C383&amp;$C$382,$Z$64:$AB$639,3,0),"")</f>
        <v/>
      </c>
      <c r="J396" s="278" t="str">
        <f>""</f>
        <v/>
      </c>
      <c r="K396" s="264" t="str">
        <f t="shared" si="158"/>
        <v/>
      </c>
      <c r="L396" s="266" t="str">
        <f t="shared" si="160"/>
        <v/>
      </c>
      <c r="M396" s="266" t="str">
        <f t="shared" si="162"/>
        <v/>
      </c>
      <c r="N396" s="266" t="str">
        <f>IFERROR(VLOOKUP($C383&amp;$C$378,$AC$64:$AD$639,2,0),"")</f>
        <v/>
      </c>
      <c r="O396" s="266" t="str">
        <f>IFERROR(VLOOKUP($C383&amp;$C$379,$AC$64:$AD$639,2,0),"")</f>
        <v/>
      </c>
      <c r="P396" s="266" t="str">
        <f>IFERROR(VLOOKUP($C383&amp;$C$380,$AC$64:$AD$639,2,0),"")</f>
        <v/>
      </c>
      <c r="Q396" s="266" t="str">
        <f>IFERROR(VLOOKUP($C383&amp;$C$381,$AC$64:$AD$639,2,0),"")</f>
        <v/>
      </c>
      <c r="R396" s="266" t="str">
        <f>IFERROR(VLOOKUP($C383&amp;$C$382,$AC$64:$AD$639,2,0),"")</f>
        <v/>
      </c>
      <c r="S396" s="279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 : 4</v>
      </c>
      <c r="AC396" s="169" t="str">
        <f t="shared" si="139"/>
        <v/>
      </c>
      <c r="AD396" s="215" t="str">
        <f t="shared" si="140"/>
        <v/>
      </c>
      <c r="AE396" s="253"/>
      <c r="AF396" s="240"/>
      <c r="AG396" s="240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 : 3</v>
      </c>
      <c r="AC397" s="169" t="str">
        <f t="shared" si="139"/>
        <v/>
      </c>
      <c r="AD397" s="215" t="str">
        <f t="shared" si="140"/>
        <v/>
      </c>
      <c r="AE397" s="253"/>
      <c r="AF397" s="240"/>
      <c r="AG397" s="240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 : 5</v>
      </c>
      <c r="AC398" s="169" t="str">
        <f t="shared" si="139"/>
        <v/>
      </c>
      <c r="AD398" s="215" t="str">
        <f t="shared" si="140"/>
        <v/>
      </c>
      <c r="AE398" s="253"/>
      <c r="AF398" s="240"/>
      <c r="AG398" s="240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 : 0</v>
      </c>
      <c r="AC399" s="169" t="str">
        <f t="shared" si="139"/>
        <v/>
      </c>
      <c r="AD399" s="215" t="str">
        <f t="shared" si="140"/>
        <v/>
      </c>
      <c r="AE399" s="253"/>
      <c r="AF399" s="240"/>
      <c r="AG399" s="240"/>
      <c r="AH399" s="217" t="str">
        <f t="shared" si="141"/>
        <v>Team F5Team F3</v>
      </c>
    </row>
    <row r="400" spans="2:34" ht="12" customHeight="1" thickBot="1" x14ac:dyDescent="0.25">
      <c r="B400" s="243" t="str">
        <f>""</f>
        <v/>
      </c>
      <c r="C400" s="243" t="str">
        <f>""</f>
        <v/>
      </c>
      <c r="D400" s="243" t="str">
        <f>""</f>
        <v/>
      </c>
      <c r="E400" s="243" t="str">
        <f>""</f>
        <v/>
      </c>
      <c r="F400" s="243" t="str">
        <f>""</f>
        <v/>
      </c>
      <c r="G400" s="243" t="str">
        <f>""</f>
        <v/>
      </c>
      <c r="H400" s="280" t="str">
        <f t="shared" ref="H400:M400" si="163">IF(LEN(H401)&gt;$J$74,LEFT(H401,$J$74)&amp;".",H401)</f>
        <v/>
      </c>
      <c r="I400" s="281" t="str">
        <f t="shared" si="163"/>
        <v/>
      </c>
      <c r="J400" s="281" t="str">
        <f t="shared" si="163"/>
        <v/>
      </c>
      <c r="K400" s="281" t="str">
        <f t="shared" si="163"/>
        <v/>
      </c>
      <c r="L400" s="281" t="str">
        <f t="shared" si="163"/>
        <v/>
      </c>
      <c r="M400" s="282" t="str">
        <f t="shared" si="163"/>
        <v/>
      </c>
      <c r="N400" s="280" t="str">
        <f>H400</f>
        <v/>
      </c>
      <c r="O400" s="281" t="str">
        <f t="shared" ref="O400:S400" si="164">I400</f>
        <v/>
      </c>
      <c r="P400" s="281" t="str">
        <f t="shared" si="164"/>
        <v/>
      </c>
      <c r="Q400" s="281" t="str">
        <f t="shared" si="164"/>
        <v/>
      </c>
      <c r="R400" s="281" t="str">
        <f t="shared" si="164"/>
        <v/>
      </c>
      <c r="S400" s="282" t="str">
        <f t="shared" si="164"/>
        <v/>
      </c>
      <c r="T400" s="238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 : 1</v>
      </c>
      <c r="AC400" s="169" t="str">
        <f t="shared" si="139"/>
        <v/>
      </c>
      <c r="AD400" s="215" t="str">
        <f t="shared" si="140"/>
        <v/>
      </c>
      <c r="AE400" s="253"/>
      <c r="AF400" s="240"/>
      <c r="AG400" s="240"/>
      <c r="AH400" s="217" t="str">
        <f t="shared" si="141"/>
        <v>Eintracht FrankfurtFV Zahnschmerzen</v>
      </c>
    </row>
    <row r="401" spans="2:34" ht="12" customHeight="1" thickTop="1" thickBot="1" x14ac:dyDescent="0.25">
      <c r="B401" s="283" t="str">
        <f>""</f>
        <v/>
      </c>
      <c r="C401" s="284" t="s">
        <v>79</v>
      </c>
      <c r="D401" s="285" t="s">
        <v>97</v>
      </c>
      <c r="E401" s="286" t="s">
        <v>174</v>
      </c>
      <c r="F401" s="286" t="s">
        <v>175</v>
      </c>
      <c r="G401" s="287" t="s">
        <v>176</v>
      </c>
      <c r="H401" s="288" t="str">
        <f>C402</f>
        <v/>
      </c>
      <c r="I401" s="289" t="str">
        <f>C403</f>
        <v/>
      </c>
      <c r="J401" s="289" t="str">
        <f>C404</f>
        <v/>
      </c>
      <c r="K401" s="289" t="str">
        <f>C405</f>
        <v/>
      </c>
      <c r="L401" s="289" t="str">
        <f>C406</f>
        <v/>
      </c>
      <c r="M401" s="290" t="str">
        <f>C407</f>
        <v/>
      </c>
      <c r="N401" s="288" t="str">
        <f>C402</f>
        <v/>
      </c>
      <c r="O401" s="289" t="str">
        <f>C403</f>
        <v/>
      </c>
      <c r="P401" s="289" t="str">
        <f>C404</f>
        <v/>
      </c>
      <c r="Q401" s="289" t="str">
        <f>C405</f>
        <v/>
      </c>
      <c r="R401" s="289" t="str">
        <f>C406</f>
        <v/>
      </c>
      <c r="S401" s="290" t="str">
        <f>C407</f>
        <v/>
      </c>
      <c r="T401" s="238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 : 2</v>
      </c>
      <c r="AC401" s="169" t="str">
        <f t="shared" si="139"/>
        <v/>
      </c>
      <c r="AD401" s="215" t="str">
        <f t="shared" si="140"/>
        <v/>
      </c>
      <c r="AE401" s="253"/>
      <c r="AF401" s="240"/>
      <c r="AG401" s="240"/>
      <c r="AH401" s="217" t="str">
        <f t="shared" si="141"/>
        <v>Manchester CityLok Leipzig</v>
      </c>
    </row>
    <row r="402" spans="2:34" ht="12" customHeight="1" x14ac:dyDescent="0.2">
      <c r="B402" s="291" t="str">
        <f t="shared" ref="B402:B407" si="165">IF($C402="","",INDEX($B$375:$B$383,MATCH($C402,$C$375:$C$383,0)))</f>
        <v/>
      </c>
      <c r="C402" s="292" t="str">
        <f t="shared" ref="C402:C407" si="166">IF($K$13=0,"",$X4)</f>
        <v/>
      </c>
      <c r="D402" s="293" t="str">
        <f t="shared" ref="D402:D407" si="167">IF($C402="","",VLOOKUP($C402,$C$17:$AC$25,25,0))</f>
        <v/>
      </c>
      <c r="E402" s="294" t="str">
        <f t="shared" ref="E402:E407" si="168">IF($C402="","",VLOOKUP($C402,$C$17:$AC$25,26,0))</f>
        <v/>
      </c>
      <c r="F402" s="294" t="str">
        <f t="shared" ref="F402:F407" si="169">IF($C402="","",VLOOKUP($C402,$C$17:$AC$25,27,0))</f>
        <v/>
      </c>
      <c r="G402" s="295" t="str">
        <f t="shared" ref="G402:G407" si="170">IF($C402="","",VLOOKUP($C402,$C$81:$D$89,2,0))</f>
        <v/>
      </c>
      <c r="H402" s="296" t="str">
        <f>""</f>
        <v/>
      </c>
      <c r="I402" s="294" t="str">
        <f>IFERROR(VLOOKUP($C402&amp;I$401,$Z$64:$AB$639,3,0),"")</f>
        <v/>
      </c>
      <c r="J402" s="294" t="str">
        <f>IFERROR(VLOOKUP($C402&amp;J$401,$Z$64:$AB$639,3,0),"")</f>
        <v/>
      </c>
      <c r="K402" s="294" t="str">
        <f>IFERROR(VLOOKUP($C402&amp;K$401,$Z$64:$AB$639,3,0),"")</f>
        <v/>
      </c>
      <c r="L402" s="294" t="str">
        <f>IFERROR(VLOOKUP($C402&amp;L$401,$Z$64:$AB$639,3,0),"")</f>
        <v/>
      </c>
      <c r="M402" s="297" t="str">
        <f>IFERROR(VLOOKUP($C402&amp;M$401,$Z$64:$AB$639,3,0),"")</f>
        <v/>
      </c>
      <c r="N402" s="296" t="str">
        <f>""</f>
        <v/>
      </c>
      <c r="O402" s="294" t="str">
        <f>IFERROR(VLOOKUP($C402&amp;I$401,$AC$64:$AD$639,2,0),"")</f>
        <v/>
      </c>
      <c r="P402" s="294" t="str">
        <f>IFERROR(VLOOKUP($C402&amp;J$401,$AC$64:$AD$639,2,0),"")</f>
        <v/>
      </c>
      <c r="Q402" s="294" t="str">
        <f>IFERROR(VLOOKUP($C402&amp;K$401,$AC$64:$AD$639,2,0),"")</f>
        <v/>
      </c>
      <c r="R402" s="294" t="str">
        <f>IFERROR(VLOOKUP($C402&amp;L$401,$AC$64:$AD$639,2,0),"")</f>
        <v/>
      </c>
      <c r="S402" s="297" t="str">
        <f>IFERROR(VLOOKUP($C402&amp;M$401,$AC$64:$AD$639,2,0),"")</f>
        <v/>
      </c>
      <c r="T402" s="298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 : 4</v>
      </c>
      <c r="AC402" s="169" t="str">
        <f t="shared" si="139"/>
        <v/>
      </c>
      <c r="AD402" s="215" t="str">
        <f t="shared" si="140"/>
        <v/>
      </c>
      <c r="AE402" s="253"/>
      <c r="AF402" s="240"/>
      <c r="AG402" s="240"/>
      <c r="AH402" s="217" t="str">
        <f t="shared" si="141"/>
        <v>SSV WildeckFC Brügge</v>
      </c>
    </row>
    <row r="403" spans="2:34" ht="12" customHeight="1" x14ac:dyDescent="0.2">
      <c r="B403" s="299" t="str">
        <f t="shared" si="165"/>
        <v/>
      </c>
      <c r="C403" s="300" t="str">
        <f t="shared" si="166"/>
        <v/>
      </c>
      <c r="D403" s="301" t="str">
        <f t="shared" si="167"/>
        <v/>
      </c>
      <c r="E403" s="302" t="str">
        <f t="shared" si="168"/>
        <v/>
      </c>
      <c r="F403" s="302" t="str">
        <f t="shared" si="169"/>
        <v/>
      </c>
      <c r="G403" s="303" t="str">
        <f t="shared" si="170"/>
        <v/>
      </c>
      <c r="H403" s="304" t="str">
        <f>IFERROR(VLOOKUP($C403&amp;H$401,$Z$64:$AB$639,3,0),"")</f>
        <v/>
      </c>
      <c r="I403" s="305" t="str">
        <f>""</f>
        <v/>
      </c>
      <c r="J403" s="302" t="str">
        <f>IFERROR(VLOOKUP($C403&amp;J$401,$Z$64:$AB$639,3,0),"")</f>
        <v/>
      </c>
      <c r="K403" s="302" t="str">
        <f>IFERROR(VLOOKUP($C403&amp;K$401,$Z$64:$AB$639,3,0),"")</f>
        <v/>
      </c>
      <c r="L403" s="302" t="str">
        <f>IFERROR(VLOOKUP($C403&amp;L$401,$Z$64:$AB$639,3,0),"")</f>
        <v/>
      </c>
      <c r="M403" s="306" t="str">
        <f>IFERROR(VLOOKUP($C403&amp;M$401,$Z$64:$AB$639,3,0),"")</f>
        <v/>
      </c>
      <c r="N403" s="304" t="str">
        <f>IFERROR(VLOOKUP($C403&amp;H$401,$AC$64:$AD$639,2,0),"")</f>
        <v/>
      </c>
      <c r="O403" s="305" t="str">
        <f>""</f>
        <v/>
      </c>
      <c r="P403" s="302" t="str">
        <f>IFERROR(VLOOKUP($C403&amp;J$401,$AC$64:$AD$639,2,0),"")</f>
        <v/>
      </c>
      <c r="Q403" s="302" t="str">
        <f>IFERROR(VLOOKUP($C403&amp;K$401,$AC$64:$AD$639,2,0),"")</f>
        <v/>
      </c>
      <c r="R403" s="302" t="str">
        <f>IFERROR(VLOOKUP($C403&amp;L$401,$AC$64:$AD$639,2,0),"")</f>
        <v/>
      </c>
      <c r="S403" s="306" t="str">
        <f>IFERROR(VLOOKUP($C403&amp;M$401,$AC$64:$AD$639,2,0),"")</f>
        <v/>
      </c>
      <c r="T403" s="307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 : 0</v>
      </c>
      <c r="AC403" s="169" t="str">
        <f t="shared" si="139"/>
        <v/>
      </c>
      <c r="AD403" s="215" t="str">
        <f t="shared" si="140"/>
        <v/>
      </c>
      <c r="AE403" s="253"/>
      <c r="AF403" s="240"/>
      <c r="AG403" s="240"/>
      <c r="AH403" s="217" t="str">
        <f t="shared" si="141"/>
        <v>Team D2Team D6</v>
      </c>
    </row>
    <row r="404" spans="2:34" ht="12" customHeight="1" x14ac:dyDescent="0.2">
      <c r="B404" s="299" t="str">
        <f t="shared" si="165"/>
        <v/>
      </c>
      <c r="C404" s="300" t="str">
        <f t="shared" si="166"/>
        <v/>
      </c>
      <c r="D404" s="301" t="str">
        <f t="shared" si="167"/>
        <v/>
      </c>
      <c r="E404" s="302" t="str">
        <f t="shared" si="168"/>
        <v/>
      </c>
      <c r="F404" s="302" t="str">
        <f t="shared" si="169"/>
        <v/>
      </c>
      <c r="G404" s="303" t="str">
        <f t="shared" si="170"/>
        <v/>
      </c>
      <c r="H404" s="304" t="str">
        <f>IFERROR(VLOOKUP($C404&amp;H$401,$Z$64:$AB$639,3,0),"")</f>
        <v/>
      </c>
      <c r="I404" s="302" t="str">
        <f>IFERROR(VLOOKUP($C404&amp;I$401,$Z$64:$AB$639,3,0),"")</f>
        <v/>
      </c>
      <c r="J404" s="305" t="str">
        <f>""</f>
        <v/>
      </c>
      <c r="K404" s="302" t="str">
        <f>IFERROR(VLOOKUP($C404&amp;K$401,$Z$64:$AB$639,3,0),"")</f>
        <v/>
      </c>
      <c r="L404" s="302" t="str">
        <f>IFERROR(VLOOKUP($C404&amp;L$401,$Z$64:$AB$639,3,0),"")</f>
        <v/>
      </c>
      <c r="M404" s="306" t="str">
        <f>IFERROR(VLOOKUP($C404&amp;M$401,$Z$64:$AB$639,3,0),"")</f>
        <v/>
      </c>
      <c r="N404" s="304" t="str">
        <f>IFERROR(VLOOKUP($C404&amp;H$401,$AC$64:$AD$639,2,0),"")</f>
        <v/>
      </c>
      <c r="O404" s="302" t="str">
        <f>IFERROR(VLOOKUP($C404&amp;I$401,$AC$64:$AD$639,2,0),"")</f>
        <v/>
      </c>
      <c r="P404" s="305" t="str">
        <f>""</f>
        <v/>
      </c>
      <c r="Q404" s="302" t="str">
        <f>IFERROR(VLOOKUP($C404&amp;K$401,$AC$64:$AD$639,2,0),"")</f>
        <v/>
      </c>
      <c r="R404" s="302" t="str">
        <f>IFERROR(VLOOKUP($C404&amp;L$401,$AC$64:$AD$639,2,0),"")</f>
        <v/>
      </c>
      <c r="S404" s="306" t="str">
        <f>IFERROR(VLOOKUP($C404&amp;M$401,$AC$64:$AD$639,2,0),"")</f>
        <v/>
      </c>
      <c r="T404" s="307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 : 2</v>
      </c>
      <c r="AC404" s="169" t="str">
        <f t="shared" si="139"/>
        <v/>
      </c>
      <c r="AD404" s="215" t="str">
        <f t="shared" si="140"/>
        <v/>
      </c>
      <c r="AE404" s="253"/>
      <c r="AF404" s="240"/>
      <c r="AG404" s="240"/>
      <c r="AH404" s="217" t="str">
        <f t="shared" si="141"/>
        <v>Team E2Team E6</v>
      </c>
    </row>
    <row r="405" spans="2:34" ht="12" customHeight="1" x14ac:dyDescent="0.2">
      <c r="B405" s="299" t="str">
        <f t="shared" si="165"/>
        <v/>
      </c>
      <c r="C405" s="300" t="str">
        <f t="shared" si="166"/>
        <v/>
      </c>
      <c r="D405" s="301" t="str">
        <f t="shared" si="167"/>
        <v/>
      </c>
      <c r="E405" s="302" t="str">
        <f t="shared" si="168"/>
        <v/>
      </c>
      <c r="F405" s="302" t="str">
        <f t="shared" si="169"/>
        <v/>
      </c>
      <c r="G405" s="303" t="str">
        <f t="shared" si="170"/>
        <v/>
      </c>
      <c r="H405" s="304" t="str">
        <f>IFERROR(VLOOKUP($C405&amp;H$401,$Z$64:$AB$639,3,0),"")</f>
        <v/>
      </c>
      <c r="I405" s="302" t="str">
        <f>IFERROR(VLOOKUP($C405&amp;I$401,$Z$64:$AB$639,3,0),"")</f>
        <v/>
      </c>
      <c r="J405" s="302" t="str">
        <f>IFERROR(VLOOKUP($C405&amp;J$401,$Z$64:$AB$639,3,0),"")</f>
        <v/>
      </c>
      <c r="K405" s="305" t="str">
        <f>""</f>
        <v/>
      </c>
      <c r="L405" s="302" t="str">
        <f>IFERROR(VLOOKUP($C405&amp;L$401,$Z$64:$AB$639,3,0),"")</f>
        <v/>
      </c>
      <c r="M405" s="306" t="str">
        <f>IFERROR(VLOOKUP($C405&amp;M$401,$Z$64:$AB$639,3,0),"")</f>
        <v/>
      </c>
      <c r="N405" s="304" t="str">
        <f>IFERROR(VLOOKUP($C405&amp;H$401,$AC$64:$AD$639,2,0),"")</f>
        <v/>
      </c>
      <c r="O405" s="302" t="str">
        <f>IFERROR(VLOOKUP($C405&amp;I$401,$AC$64:$AD$639,2,0),"")</f>
        <v/>
      </c>
      <c r="P405" s="302" t="str">
        <f>IFERROR(VLOOKUP($C405&amp;J$401,$AC$64:$AD$639,2,0),"")</f>
        <v/>
      </c>
      <c r="Q405" s="305" t="str">
        <f>""</f>
        <v/>
      </c>
      <c r="R405" s="302" t="str">
        <f>IFERROR(VLOOKUP($C405&amp;L$401,$AC$64:$AD$639,2,0),"")</f>
        <v/>
      </c>
      <c r="S405" s="306" t="str">
        <f>IFERROR(VLOOKUP($C405&amp;M$401,$AC$64:$AD$639,2,0),"")</f>
        <v/>
      </c>
      <c r="T405" s="307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 : 3</v>
      </c>
      <c r="AC405" s="169" t="str">
        <f t="shared" si="139"/>
        <v/>
      </c>
      <c r="AD405" s="215" t="str">
        <f t="shared" si="140"/>
        <v/>
      </c>
      <c r="AE405" s="253"/>
      <c r="AF405" s="240"/>
      <c r="AG405" s="240"/>
      <c r="AH405" s="217" t="str">
        <f t="shared" si="141"/>
        <v>Team F2Team F6</v>
      </c>
    </row>
    <row r="406" spans="2:34" ht="12" customHeight="1" x14ac:dyDescent="0.2">
      <c r="B406" s="299" t="str">
        <f t="shared" si="165"/>
        <v/>
      </c>
      <c r="C406" s="300" t="str">
        <f t="shared" si="166"/>
        <v/>
      </c>
      <c r="D406" s="301" t="str">
        <f t="shared" si="167"/>
        <v/>
      </c>
      <c r="E406" s="302" t="str">
        <f t="shared" si="168"/>
        <v/>
      </c>
      <c r="F406" s="302" t="str">
        <f t="shared" si="169"/>
        <v/>
      </c>
      <c r="G406" s="303" t="str">
        <f t="shared" si="170"/>
        <v/>
      </c>
      <c r="H406" s="304" t="str">
        <f>IFERROR(VLOOKUP($C406&amp;H$401,$Z$64:$AB$639,3,0),"")</f>
        <v/>
      </c>
      <c r="I406" s="302" t="str">
        <f>IFERROR(VLOOKUP($C406&amp;I$401,$Z$64:$AB$639,3,0),"")</f>
        <v/>
      </c>
      <c r="J406" s="302" t="str">
        <f>IFERROR(VLOOKUP($C406&amp;J$401,$Z$64:$AB$639,3,0),"")</f>
        <v/>
      </c>
      <c r="K406" s="302" t="str">
        <f>IFERROR(VLOOKUP($C406&amp;K$401,$Z$64:$AB$639,3,0),"")</f>
        <v/>
      </c>
      <c r="L406" s="305" t="str">
        <f>""</f>
        <v/>
      </c>
      <c r="M406" s="306" t="str">
        <f>IFERROR(VLOOKUP($C406&amp;M$401,$Z$64:$AB$639,3,0),"")</f>
        <v/>
      </c>
      <c r="N406" s="304" t="str">
        <f>IFERROR(VLOOKUP($C406&amp;H$401,$AC$64:$AD$639,2,0),"")</f>
        <v/>
      </c>
      <c r="O406" s="302" t="str">
        <f>IFERROR(VLOOKUP($C406&amp;I$401,$AC$64:$AD$639,2,0),"")</f>
        <v/>
      </c>
      <c r="P406" s="302" t="str">
        <f>IFERROR(VLOOKUP($C406&amp;J$401,$AC$64:$AD$639,2,0),"")</f>
        <v/>
      </c>
      <c r="Q406" s="302" t="str">
        <f>IFERROR(VLOOKUP($C406&amp;K$401,$AC$64:$AD$639,2,0),"")</f>
        <v/>
      </c>
      <c r="R406" s="305" t="str">
        <f>""</f>
        <v/>
      </c>
      <c r="S406" s="306" t="str">
        <f>IFERROR(VLOOKUP($C406&amp;M$401,$AC$64:$AD$639,2,0),"")</f>
        <v/>
      </c>
      <c r="T406" s="307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 : 3</v>
      </c>
      <c r="AC406" s="169" t="str">
        <f t="shared" si="139"/>
        <v/>
      </c>
      <c r="AD406" s="215" t="str">
        <f t="shared" si="140"/>
        <v/>
      </c>
      <c r="AE406" s="253"/>
      <c r="AF406" s="240"/>
      <c r="AG406" s="240"/>
      <c r="AH406" s="217" t="str">
        <f t="shared" si="141"/>
        <v>1. FC RiedwaldFC Barcelona</v>
      </c>
    </row>
    <row r="407" spans="2:34" ht="12" customHeight="1" thickBot="1" x14ac:dyDescent="0.25">
      <c r="B407" s="308" t="str">
        <f t="shared" si="165"/>
        <v/>
      </c>
      <c r="C407" s="309" t="str">
        <f t="shared" si="166"/>
        <v/>
      </c>
      <c r="D407" s="310" t="str">
        <f t="shared" si="167"/>
        <v/>
      </c>
      <c r="E407" s="311" t="str">
        <f t="shared" si="168"/>
        <v/>
      </c>
      <c r="F407" s="311" t="str">
        <f t="shared" si="169"/>
        <v/>
      </c>
      <c r="G407" s="312" t="str">
        <f t="shared" si="170"/>
        <v/>
      </c>
      <c r="H407" s="313" t="str">
        <f>IFERROR(VLOOKUP($C407&amp;H$401,$Z$64:$AB$639,3,0),"")</f>
        <v/>
      </c>
      <c r="I407" s="311" t="str">
        <f>IFERROR(VLOOKUP($C407&amp;I$401,$Z$64:$AB$639,3,0),"")</f>
        <v/>
      </c>
      <c r="J407" s="311" t="str">
        <f>IFERROR(VLOOKUP($C407&amp;J$401,$Z$64:$AB$639,3,0),"")</f>
        <v/>
      </c>
      <c r="K407" s="311" t="str">
        <f>IFERROR(VLOOKUP($C407&amp;K$401,$Z$64:$AB$639,3,0),"")</f>
        <v/>
      </c>
      <c r="L407" s="311" t="str">
        <f>IFERROR(VLOOKUP($C407&amp;L$401,$Z$64:$AB$639,3,0),"")</f>
        <v/>
      </c>
      <c r="M407" s="314" t="str">
        <f>""</f>
        <v/>
      </c>
      <c r="N407" s="313" t="str">
        <f>IFERROR(VLOOKUP($C407&amp;H$401,$AC$64:$AD$639,2,0),"")</f>
        <v/>
      </c>
      <c r="O407" s="311" t="str">
        <f>IFERROR(VLOOKUP($C407&amp;I$401,$AC$64:$AD$639,2,0),"")</f>
        <v/>
      </c>
      <c r="P407" s="311" t="str">
        <f>IFERROR(VLOOKUP($C407&amp;J$401,$AC$64:$AD$639,2,0),"")</f>
        <v/>
      </c>
      <c r="Q407" s="311" t="str">
        <f>IFERROR(VLOOKUP($C407&amp;K$401,$AC$64:$AD$639,2,0),"")</f>
        <v/>
      </c>
      <c r="R407" s="311" t="str">
        <f>IFERROR(VLOOKUP($C407&amp;L$401,$AC$64:$AD$639,2,0),"")</f>
        <v/>
      </c>
      <c r="S407" s="314" t="str">
        <f>""</f>
        <v/>
      </c>
      <c r="T407" s="315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 : 3</v>
      </c>
      <c r="AC407" s="169" t="str">
        <f t="shared" si="139"/>
        <v/>
      </c>
      <c r="AD407" s="215" t="str">
        <f t="shared" si="140"/>
        <v/>
      </c>
      <c r="AE407" s="253"/>
      <c r="AF407" s="240"/>
      <c r="AG407" s="240"/>
      <c r="AH407" s="217" t="str">
        <f t="shared" si="141"/>
        <v>SSV WildbachArsenal London</v>
      </c>
    </row>
    <row r="408" spans="2:34" ht="12" customHeight="1" thickTop="1" thickBot="1" x14ac:dyDescent="0.25">
      <c r="B408" s="316" t="str">
        <f>""</f>
        <v/>
      </c>
      <c r="C408" s="316" t="str">
        <f>""</f>
        <v/>
      </c>
      <c r="D408" s="316" t="str">
        <f>""</f>
        <v/>
      </c>
      <c r="E408" s="316" t="str">
        <f>""</f>
        <v/>
      </c>
      <c r="F408" s="316" t="str">
        <f>""</f>
        <v/>
      </c>
      <c r="G408" s="316" t="str">
        <f>""</f>
        <v/>
      </c>
      <c r="H408" s="317" t="str">
        <f>""</f>
        <v/>
      </c>
      <c r="I408" s="317" t="str">
        <f>""</f>
        <v/>
      </c>
      <c r="J408" s="317" t="str">
        <f>""</f>
        <v/>
      </c>
      <c r="K408" s="317" t="str">
        <f>""</f>
        <v/>
      </c>
      <c r="L408" s="317" t="str">
        <f>""</f>
        <v/>
      </c>
      <c r="M408" s="317" t="str">
        <f>""</f>
        <v/>
      </c>
      <c r="N408" s="318" t="str">
        <f>""</f>
        <v/>
      </c>
      <c r="O408" s="318" t="str">
        <f>""</f>
        <v/>
      </c>
      <c r="P408" s="318" t="str">
        <f>""</f>
        <v/>
      </c>
      <c r="Q408" s="318" t="str">
        <f>""</f>
        <v/>
      </c>
      <c r="R408" s="318" t="str">
        <f>""</f>
        <v/>
      </c>
      <c r="S408" s="318" t="str">
        <f>""</f>
        <v/>
      </c>
      <c r="T408" s="318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 : 3</v>
      </c>
      <c r="AC408" s="169" t="str">
        <f t="shared" si="139"/>
        <v/>
      </c>
      <c r="AD408" s="215" t="str">
        <f t="shared" si="140"/>
        <v/>
      </c>
      <c r="AE408" s="253"/>
      <c r="AF408" s="240"/>
      <c r="AG408" s="240"/>
      <c r="AH408" s="217" t="str">
        <f t="shared" si="141"/>
        <v>Kickers OffenbachBorussia Dortmund</v>
      </c>
    </row>
    <row r="409" spans="2:34" ht="12" customHeight="1" thickBot="1" x14ac:dyDescent="0.25">
      <c r="B409" s="318" t="str">
        <f>""</f>
        <v/>
      </c>
      <c r="C409" s="318" t="str">
        <f>""</f>
        <v/>
      </c>
      <c r="D409" s="318" t="str">
        <f>""</f>
        <v/>
      </c>
      <c r="E409" s="318" t="str">
        <f>""</f>
        <v/>
      </c>
      <c r="F409" s="318" t="str">
        <f>""</f>
        <v/>
      </c>
      <c r="G409" s="318" t="str">
        <f>""</f>
        <v/>
      </c>
      <c r="H409" s="319" t="str">
        <f t="shared" ref="H409:M409" si="172">IF(LEN(H410)&gt;$J$74,LEFT(H410,$J$74)&amp;".",H410)</f>
        <v/>
      </c>
      <c r="I409" s="320" t="str">
        <f t="shared" si="172"/>
        <v/>
      </c>
      <c r="J409" s="320" t="str">
        <f t="shared" si="172"/>
        <v/>
      </c>
      <c r="K409" s="320" t="str">
        <f t="shared" si="172"/>
        <v/>
      </c>
      <c r="L409" s="320" t="str">
        <f t="shared" si="172"/>
        <v/>
      </c>
      <c r="M409" s="321" t="str">
        <f t="shared" si="172"/>
        <v/>
      </c>
      <c r="N409" s="319" t="str">
        <f>H409</f>
        <v/>
      </c>
      <c r="O409" s="320" t="str">
        <f t="shared" ref="O409:S409" si="173">I409</f>
        <v/>
      </c>
      <c r="P409" s="320" t="str">
        <f t="shared" si="173"/>
        <v/>
      </c>
      <c r="Q409" s="320" t="str">
        <f t="shared" si="173"/>
        <v/>
      </c>
      <c r="R409" s="320" t="str">
        <f t="shared" si="173"/>
        <v/>
      </c>
      <c r="S409" s="321" t="str">
        <f t="shared" si="173"/>
        <v/>
      </c>
      <c r="T409" s="238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 : 3</v>
      </c>
      <c r="AC409" s="169" t="str">
        <f t="shared" si="139"/>
        <v/>
      </c>
      <c r="AD409" s="215" t="str">
        <f t="shared" si="140"/>
        <v/>
      </c>
      <c r="AE409" s="253"/>
      <c r="AF409" s="240"/>
      <c r="AG409" s="240"/>
      <c r="AH409" s="217" t="str">
        <f t="shared" si="141"/>
        <v>Team D1Team D3</v>
      </c>
    </row>
    <row r="410" spans="2:34" ht="12" customHeight="1" thickTop="1" thickBot="1" x14ac:dyDescent="0.25">
      <c r="B410" s="283" t="str">
        <f>""</f>
        <v/>
      </c>
      <c r="C410" s="284" t="s">
        <v>79</v>
      </c>
      <c r="D410" s="285" t="s">
        <v>97</v>
      </c>
      <c r="E410" s="286" t="s">
        <v>174</v>
      </c>
      <c r="F410" s="286" t="s">
        <v>175</v>
      </c>
      <c r="G410" s="287" t="s">
        <v>176</v>
      </c>
      <c r="H410" s="288" t="str">
        <f>C411</f>
        <v/>
      </c>
      <c r="I410" s="289" t="str">
        <f>C412</f>
        <v/>
      </c>
      <c r="J410" s="289" t="str">
        <f>C413</f>
        <v/>
      </c>
      <c r="K410" s="289" t="str">
        <f>C414</f>
        <v/>
      </c>
      <c r="L410" s="289" t="str">
        <f>C415</f>
        <v/>
      </c>
      <c r="M410" s="290" t="str">
        <f>C416</f>
        <v/>
      </c>
      <c r="N410" s="288" t="str">
        <f>C411</f>
        <v/>
      </c>
      <c r="O410" s="289" t="str">
        <f>C412</f>
        <v/>
      </c>
      <c r="P410" s="289" t="str">
        <f>C413</f>
        <v/>
      </c>
      <c r="Q410" s="289" t="str">
        <f>C414</f>
        <v/>
      </c>
      <c r="R410" s="289" t="str">
        <f>C415</f>
        <v/>
      </c>
      <c r="S410" s="290" t="str">
        <f>C416</f>
        <v/>
      </c>
      <c r="T410" s="238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 : 5</v>
      </c>
      <c r="AC410" s="169" t="str">
        <f t="shared" si="139"/>
        <v/>
      </c>
      <c r="AD410" s="215" t="str">
        <f t="shared" si="140"/>
        <v/>
      </c>
      <c r="AE410" s="253"/>
      <c r="AF410" s="240"/>
      <c r="AG410" s="240"/>
      <c r="AH410" s="217" t="str">
        <f t="shared" si="141"/>
        <v>Team E1Team E3</v>
      </c>
    </row>
    <row r="411" spans="2:34" ht="12" customHeight="1" x14ac:dyDescent="0.2">
      <c r="B411" s="291" t="str">
        <f t="shared" ref="B411:B416" si="174">IF($C411="","",INDEX($B$375:$B$383,MATCH($C411,$C$375:$C$383,0)))</f>
        <v/>
      </c>
      <c r="C411" s="292" t="str">
        <f t="shared" ref="C411:C416" si="175">IF($K$13=0,"",$AC4)</f>
        <v/>
      </c>
      <c r="D411" s="293" t="str">
        <f t="shared" ref="D411:D416" si="176">IF($C411="","",VLOOKUP($C411,$C$17:$AC$25,25,0))</f>
        <v/>
      </c>
      <c r="E411" s="294" t="str">
        <f t="shared" ref="E411:E416" si="177">IF($C411="","",VLOOKUP($C411,$C$17:$AC$25,26,0))</f>
        <v/>
      </c>
      <c r="F411" s="294" t="str">
        <f t="shared" ref="F411:F416" si="178">IF($C411="","",VLOOKUP($C411,$C$17:$AC$25,27,0))</f>
        <v/>
      </c>
      <c r="G411" s="295" t="str">
        <f t="shared" ref="G411:G416" si="179">IF($C411="","",VLOOKUP($C411,$C$81:$D$89,2,0))</f>
        <v/>
      </c>
      <c r="H411" s="296" t="str">
        <f>""</f>
        <v/>
      </c>
      <c r="I411" s="294" t="str">
        <f>IFERROR(VLOOKUP($C411&amp;I$410,$Z$64:$AB$639,3,0),"")</f>
        <v/>
      </c>
      <c r="J411" s="294" t="str">
        <f>IFERROR(VLOOKUP($C411&amp;J$410,$Z$64:$AB$639,3,0),"")</f>
        <v/>
      </c>
      <c r="K411" s="294" t="str">
        <f>IFERROR(VLOOKUP($C411&amp;K$410,$Z$64:$AB$639,3,0),"")</f>
        <v/>
      </c>
      <c r="L411" s="294" t="str">
        <f>IFERROR(VLOOKUP($C411&amp;L$410,$Z$64:$AB$639,3,0),"")</f>
        <v/>
      </c>
      <c r="M411" s="297" t="str">
        <f>IFERROR(VLOOKUP($C411&amp;M$410,$Z$64:$AB$639,3,0),"")</f>
        <v/>
      </c>
      <c r="N411" s="296" t="str">
        <f>""</f>
        <v/>
      </c>
      <c r="O411" s="294" t="str">
        <f>IFERROR(VLOOKUP($C411&amp;I$410,$AC$64:$AD$639,2,0),"")</f>
        <v/>
      </c>
      <c r="P411" s="294" t="str">
        <f>IFERROR(VLOOKUP($C411&amp;J$410,$AC$64:$AD$639,2,0),"")</f>
        <v/>
      </c>
      <c r="Q411" s="294" t="str">
        <f>IFERROR(VLOOKUP($C411&amp;K$410,$AC$64:$AD$639,2,0),"")</f>
        <v/>
      </c>
      <c r="R411" s="294" t="str">
        <f>IFERROR(VLOOKUP($C411&amp;L$410,$AC$64:$AD$639,2,0),"")</f>
        <v/>
      </c>
      <c r="S411" s="297" t="str">
        <f>IFERROR(VLOOKUP($C411&amp;M$410,$AC$64:$AD$639,2,0),"")</f>
        <v/>
      </c>
      <c r="T411" s="298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 : 6</v>
      </c>
      <c r="AC411" s="169" t="str">
        <f t="shared" si="139"/>
        <v/>
      </c>
      <c r="AD411" s="215" t="str">
        <f t="shared" si="140"/>
        <v/>
      </c>
      <c r="AE411" s="253"/>
      <c r="AF411" s="240"/>
      <c r="AG411" s="240"/>
      <c r="AH411" s="217" t="str">
        <f t="shared" si="141"/>
        <v>Team F1Team F3</v>
      </c>
    </row>
    <row r="412" spans="2:34" ht="12" customHeight="1" x14ac:dyDescent="0.2">
      <c r="B412" s="299" t="str">
        <f t="shared" si="174"/>
        <v/>
      </c>
      <c r="C412" s="300" t="str">
        <f t="shared" si="175"/>
        <v/>
      </c>
      <c r="D412" s="301" t="str">
        <f t="shared" si="176"/>
        <v/>
      </c>
      <c r="E412" s="302" t="str">
        <f t="shared" si="177"/>
        <v/>
      </c>
      <c r="F412" s="302" t="str">
        <f t="shared" si="178"/>
        <v/>
      </c>
      <c r="G412" s="303" t="str">
        <f t="shared" si="179"/>
        <v/>
      </c>
      <c r="H412" s="304" t="str">
        <f>IFERROR(VLOOKUP($C412&amp;H$410,$Z$64:$AB$639,3,0),"")</f>
        <v/>
      </c>
      <c r="I412" s="305" t="str">
        <f>""</f>
        <v/>
      </c>
      <c r="J412" s="302" t="str">
        <f>IFERROR(VLOOKUP($C412&amp;J$410,$Z$64:$AB$639,3,0),"")</f>
        <v/>
      </c>
      <c r="K412" s="302" t="str">
        <f>IFERROR(VLOOKUP($C412&amp;K$410,$Z$64:$AB$639,3,0),"")</f>
        <v/>
      </c>
      <c r="L412" s="302" t="str">
        <f>IFERROR(VLOOKUP($C412&amp;L$410,$Z$64:$AB$639,3,0),"")</f>
        <v/>
      </c>
      <c r="M412" s="306" t="str">
        <f>IFERROR(VLOOKUP($C412&amp;M$410,$Z$64:$AB$639,3,0),"")</f>
        <v/>
      </c>
      <c r="N412" s="304" t="str">
        <f>IFERROR(VLOOKUP($C412&amp;H$410,$AC$64:$AD$639,2,0),"")</f>
        <v/>
      </c>
      <c r="O412" s="305" t="str">
        <f>""</f>
        <v/>
      </c>
      <c r="P412" s="302" t="str">
        <f>IFERROR(VLOOKUP($C412&amp;J$410,$AC$64:$AD$639,2,0),"")</f>
        <v/>
      </c>
      <c r="Q412" s="302" t="str">
        <f>IFERROR(VLOOKUP($C412&amp;K$410,$AC$64:$AD$639,2,0),"")</f>
        <v/>
      </c>
      <c r="R412" s="302" t="str">
        <f>IFERROR(VLOOKUP($C412&amp;L$410,$AC$64:$AD$639,2,0),"")</f>
        <v/>
      </c>
      <c r="S412" s="306" t="str">
        <f>IFERROR(VLOOKUP($C412&amp;M$410,$AC$64:$AD$639,2,0),"")</f>
        <v/>
      </c>
      <c r="T412" s="307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 : 5</v>
      </c>
      <c r="AC412" s="169" t="str">
        <f t="shared" si="139"/>
        <v/>
      </c>
      <c r="AD412" s="215" t="str">
        <f t="shared" si="140"/>
        <v/>
      </c>
      <c r="AE412" s="253"/>
      <c r="AF412" s="240"/>
      <c r="AG412" s="240"/>
      <c r="AH412" s="217" t="str">
        <f t="shared" si="141"/>
        <v>Maibach 1822 eVEintracht Frankfurt</v>
      </c>
    </row>
    <row r="413" spans="2:34" ht="12" customHeight="1" x14ac:dyDescent="0.2">
      <c r="B413" s="299" t="str">
        <f t="shared" si="174"/>
        <v/>
      </c>
      <c r="C413" s="300" t="str">
        <f t="shared" si="175"/>
        <v/>
      </c>
      <c r="D413" s="301" t="str">
        <f t="shared" si="176"/>
        <v/>
      </c>
      <c r="E413" s="302" t="str">
        <f t="shared" si="177"/>
        <v/>
      </c>
      <c r="F413" s="302" t="str">
        <f t="shared" si="178"/>
        <v/>
      </c>
      <c r="G413" s="303" t="str">
        <f t="shared" si="179"/>
        <v/>
      </c>
      <c r="H413" s="304" t="str">
        <f>IFERROR(VLOOKUP($C413&amp;H$410,$Z$64:$AB$639,3,0),"")</f>
        <v/>
      </c>
      <c r="I413" s="302" t="str">
        <f>IFERROR(VLOOKUP($C413&amp;I$410,$Z$64:$AB$639,3,0),"")</f>
        <v/>
      </c>
      <c r="J413" s="305" t="str">
        <f>""</f>
        <v/>
      </c>
      <c r="K413" s="302" t="str">
        <f>IFERROR(VLOOKUP($C413&amp;K$410,$Z$64:$AB$639,3,0),"")</f>
        <v/>
      </c>
      <c r="L413" s="302" t="str">
        <f>IFERROR(VLOOKUP($C413&amp;L$410,$Z$64:$AB$639,3,0),"")</f>
        <v/>
      </c>
      <c r="M413" s="306" t="str">
        <f>IFERROR(VLOOKUP($C413&amp;M$410,$Z$64:$AB$639,3,0),"")</f>
        <v/>
      </c>
      <c r="N413" s="304" t="str">
        <f>IFERROR(VLOOKUP($C413&amp;H$410,$AC$64:$AD$639,2,0),"")</f>
        <v/>
      </c>
      <c r="O413" s="302" t="str">
        <f>IFERROR(VLOOKUP($C413&amp;I$410,$AC$64:$AD$639,2,0),"")</f>
        <v/>
      </c>
      <c r="P413" s="305" t="str">
        <f>""</f>
        <v/>
      </c>
      <c r="Q413" s="302" t="str">
        <f>IFERROR(VLOOKUP($C413&amp;K$410,$AC$64:$AD$639,2,0),"")</f>
        <v/>
      </c>
      <c r="R413" s="302" t="str">
        <f>IFERROR(VLOOKUP($C413&amp;L$410,$AC$64:$AD$639,2,0),"")</f>
        <v/>
      </c>
      <c r="S413" s="306" t="str">
        <f>IFERROR(VLOOKUP($C413&amp;M$410,$AC$64:$AD$639,2,0),"")</f>
        <v/>
      </c>
      <c r="T413" s="307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 : 4</v>
      </c>
      <c r="AC413" s="169" t="str">
        <f t="shared" si="139"/>
        <v/>
      </c>
      <c r="AD413" s="215" t="str">
        <f t="shared" si="140"/>
        <v/>
      </c>
      <c r="AE413" s="253"/>
      <c r="AF413" s="240"/>
      <c r="AG413" s="240"/>
      <c r="AH413" s="217" t="str">
        <f t="shared" si="141"/>
        <v>FC GrönlingenManchester City</v>
      </c>
    </row>
    <row r="414" spans="2:34" ht="12" customHeight="1" x14ac:dyDescent="0.2">
      <c r="B414" s="299" t="str">
        <f t="shared" si="174"/>
        <v/>
      </c>
      <c r="C414" s="300" t="str">
        <f t="shared" si="175"/>
        <v/>
      </c>
      <c r="D414" s="301" t="str">
        <f t="shared" si="176"/>
        <v/>
      </c>
      <c r="E414" s="302" t="str">
        <f t="shared" si="177"/>
        <v/>
      </c>
      <c r="F414" s="302" t="str">
        <f t="shared" si="178"/>
        <v/>
      </c>
      <c r="G414" s="303" t="str">
        <f t="shared" si="179"/>
        <v/>
      </c>
      <c r="H414" s="304" t="str">
        <f>IFERROR(VLOOKUP($C414&amp;H$410,$Z$64:$AB$639,3,0),"")</f>
        <v/>
      </c>
      <c r="I414" s="302" t="str">
        <f>IFERROR(VLOOKUP($C414&amp;I$410,$Z$64:$AB$639,3,0),"")</f>
        <v/>
      </c>
      <c r="J414" s="302" t="str">
        <f>IFERROR(VLOOKUP($C414&amp;J$410,$Z$64:$AB$639,3,0),"")</f>
        <v/>
      </c>
      <c r="K414" s="305" t="str">
        <f>""</f>
        <v/>
      </c>
      <c r="L414" s="302" t="str">
        <f>IFERROR(VLOOKUP($C414&amp;L$410,$Z$64:$AB$639,3,0),"")</f>
        <v/>
      </c>
      <c r="M414" s="306" t="str">
        <f>IFERROR(VLOOKUP($C414&amp;M$410,$Z$64:$AB$639,3,0),"")</f>
        <v/>
      </c>
      <c r="N414" s="304" t="str">
        <f>IFERROR(VLOOKUP($C414&amp;H$410,$AC$64:$AD$639,2,0),"")</f>
        <v/>
      </c>
      <c r="O414" s="302" t="str">
        <f>IFERROR(VLOOKUP($C414&amp;I$410,$AC$64:$AD$639,2,0),"")</f>
        <v/>
      </c>
      <c r="P414" s="302" t="str">
        <f>IFERROR(VLOOKUP($C414&amp;J$410,$AC$64:$AD$639,2,0),"")</f>
        <v/>
      </c>
      <c r="Q414" s="305" t="str">
        <f>""</f>
        <v/>
      </c>
      <c r="R414" s="302" t="str">
        <f>IFERROR(VLOOKUP($C414&amp;L$410,$AC$64:$AD$639,2,0),"")</f>
        <v/>
      </c>
      <c r="S414" s="306" t="str">
        <f>IFERROR(VLOOKUP($C414&amp;M$410,$AC$64:$AD$639,2,0),"")</f>
        <v/>
      </c>
      <c r="T414" s="307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 : 3</v>
      </c>
      <c r="AC414" s="169" t="str">
        <f t="shared" si="139"/>
        <v/>
      </c>
      <c r="AD414" s="215" t="str">
        <f t="shared" si="140"/>
        <v/>
      </c>
      <c r="AE414" s="253"/>
      <c r="AF414" s="240"/>
      <c r="AG414" s="240"/>
      <c r="AH414" s="217" t="str">
        <f t="shared" si="141"/>
        <v>HSVSSV Wildeck</v>
      </c>
    </row>
    <row r="415" spans="2:34" ht="12" customHeight="1" x14ac:dyDescent="0.2">
      <c r="B415" s="299" t="str">
        <f t="shared" si="174"/>
        <v/>
      </c>
      <c r="C415" s="300" t="str">
        <f t="shared" si="175"/>
        <v/>
      </c>
      <c r="D415" s="301" t="str">
        <f t="shared" si="176"/>
        <v/>
      </c>
      <c r="E415" s="302" t="str">
        <f t="shared" si="177"/>
        <v/>
      </c>
      <c r="F415" s="302" t="str">
        <f t="shared" si="178"/>
        <v/>
      </c>
      <c r="G415" s="303" t="str">
        <f t="shared" si="179"/>
        <v/>
      </c>
      <c r="H415" s="304" t="str">
        <f>IFERROR(VLOOKUP($C415&amp;H$410,$Z$64:$AB$639,3,0),"")</f>
        <v/>
      </c>
      <c r="I415" s="302" t="str">
        <f>IFERROR(VLOOKUP($C415&amp;I$410,$Z$64:$AB$639,3,0),"")</f>
        <v/>
      </c>
      <c r="J415" s="302" t="str">
        <f>IFERROR(VLOOKUP($C415&amp;J$410,$Z$64:$AB$639,3,0),"")</f>
        <v/>
      </c>
      <c r="K415" s="302" t="str">
        <f>IFERROR(VLOOKUP($C415&amp;K$410,$Z$64:$AB$639,3,0),"")</f>
        <v/>
      </c>
      <c r="L415" s="305" t="str">
        <f>""</f>
        <v/>
      </c>
      <c r="M415" s="306" t="str">
        <f>IFERROR(VLOOKUP($C415&amp;M$410,$Z$64:$AB$639,3,0),"")</f>
        <v/>
      </c>
      <c r="N415" s="304" t="str">
        <f>IFERROR(VLOOKUP($C415&amp;H$410,$AC$64:$AD$639,2,0),"")</f>
        <v/>
      </c>
      <c r="O415" s="302" t="str">
        <f>IFERROR(VLOOKUP($C415&amp;I$410,$AC$64:$AD$639,2,0),"")</f>
        <v/>
      </c>
      <c r="P415" s="302" t="str">
        <f>IFERROR(VLOOKUP($C415&amp;J$410,$AC$64:$AD$639,2,0),"")</f>
        <v/>
      </c>
      <c r="Q415" s="302" t="str">
        <f>IFERROR(VLOOKUP($C415&amp;K$410,$AC$64:$AD$639,2,0),"")</f>
        <v/>
      </c>
      <c r="R415" s="305" t="str">
        <f>""</f>
        <v/>
      </c>
      <c r="S415" s="306" t="str">
        <f>IFERROR(VLOOKUP($C415&amp;M$410,$AC$64:$AD$639,2,0),"")</f>
        <v/>
      </c>
      <c r="T415" s="307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 : 5</v>
      </c>
      <c r="AC415" s="169" t="str">
        <f t="shared" si="139"/>
        <v/>
      </c>
      <c r="AD415" s="215" t="str">
        <f t="shared" si="140"/>
        <v/>
      </c>
      <c r="AE415" s="253"/>
      <c r="AF415" s="240"/>
      <c r="AG415" s="240"/>
      <c r="AH415" s="217" t="str">
        <f t="shared" si="141"/>
        <v>Team D4Team D2</v>
      </c>
    </row>
    <row r="416" spans="2:34" ht="12" customHeight="1" thickBot="1" x14ac:dyDescent="0.25">
      <c r="B416" s="308" t="str">
        <f t="shared" si="174"/>
        <v/>
      </c>
      <c r="C416" s="309" t="str">
        <f t="shared" si="175"/>
        <v/>
      </c>
      <c r="D416" s="310" t="str">
        <f t="shared" si="176"/>
        <v/>
      </c>
      <c r="E416" s="311" t="str">
        <f t="shared" si="177"/>
        <v/>
      </c>
      <c r="F416" s="311" t="str">
        <f t="shared" si="178"/>
        <v/>
      </c>
      <c r="G416" s="312" t="str">
        <f t="shared" si="179"/>
        <v/>
      </c>
      <c r="H416" s="313" t="str">
        <f>IFERROR(VLOOKUP($C416&amp;H$410,$Z$64:$AB$639,3,0),"")</f>
        <v/>
      </c>
      <c r="I416" s="311" t="str">
        <f>IFERROR(VLOOKUP($C416&amp;I$410,$Z$64:$AB$639,3,0),"")</f>
        <v/>
      </c>
      <c r="J416" s="311" t="str">
        <f>IFERROR(VLOOKUP($C416&amp;J$410,$Z$64:$AB$639,3,0),"")</f>
        <v/>
      </c>
      <c r="K416" s="311" t="str">
        <f>IFERROR(VLOOKUP($C416&amp;K$410,$Z$64:$AB$639,3,0),"")</f>
        <v/>
      </c>
      <c r="L416" s="311" t="str">
        <f>IFERROR(VLOOKUP($C416&amp;L$410,$Z$64:$AB$639,3,0),"")</f>
        <v/>
      </c>
      <c r="M416" s="314" t="str">
        <f>""</f>
        <v/>
      </c>
      <c r="N416" s="313" t="str">
        <f>IFERROR(VLOOKUP($C416&amp;H$410,$AC$64:$AD$639,2,0),"")</f>
        <v/>
      </c>
      <c r="O416" s="311" t="str">
        <f>IFERROR(VLOOKUP($C416&amp;I$410,$AC$64:$AD$639,2,0),"")</f>
        <v/>
      </c>
      <c r="P416" s="311" t="str">
        <f>IFERROR(VLOOKUP($C416&amp;J$410,$AC$64:$AD$639,2,0),"")</f>
        <v/>
      </c>
      <c r="Q416" s="311" t="str">
        <f>IFERROR(VLOOKUP($C416&amp;K$410,$AC$64:$AD$639,2,0),"")</f>
        <v/>
      </c>
      <c r="R416" s="311" t="str">
        <f>IFERROR(VLOOKUP($C416&amp;L$410,$AC$64:$AD$639,2,0),"")</f>
        <v/>
      </c>
      <c r="S416" s="314" t="str">
        <f>""</f>
        <v/>
      </c>
      <c r="T416" s="315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 : 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3"/>
      <c r="AF416" s="240"/>
      <c r="AG416" s="240"/>
      <c r="AH416" s="217" t="str">
        <f t="shared" si="141"/>
        <v>Team E4Team E2</v>
      </c>
    </row>
    <row r="417" spans="2:34" ht="12" customHeight="1" thickTop="1" thickBot="1" x14ac:dyDescent="0.25">
      <c r="B417" s="316" t="str">
        <f>""</f>
        <v/>
      </c>
      <c r="C417" s="316" t="str">
        <f>""</f>
        <v/>
      </c>
      <c r="D417" s="316" t="str">
        <f>""</f>
        <v/>
      </c>
      <c r="E417" s="316" t="str">
        <f>""</f>
        <v/>
      </c>
      <c r="F417" s="316" t="str">
        <f>""</f>
        <v/>
      </c>
      <c r="G417" s="316" t="str">
        <f>""</f>
        <v/>
      </c>
      <c r="H417" s="317" t="str">
        <f>""</f>
        <v/>
      </c>
      <c r="I417" s="317" t="str">
        <f>""</f>
        <v/>
      </c>
      <c r="J417" s="317" t="str">
        <f>""</f>
        <v/>
      </c>
      <c r="K417" s="317" t="str">
        <f>""</f>
        <v/>
      </c>
      <c r="L417" s="317" t="str">
        <f>""</f>
        <v/>
      </c>
      <c r="M417" s="317" t="str">
        <f>""</f>
        <v/>
      </c>
      <c r="N417" s="318" t="str">
        <f>""</f>
        <v/>
      </c>
      <c r="O417" s="318" t="str">
        <f>""</f>
        <v/>
      </c>
      <c r="P417" s="318" t="str">
        <f>""</f>
        <v/>
      </c>
      <c r="Q417" s="318" t="str">
        <f>""</f>
        <v/>
      </c>
      <c r="R417" s="318" t="str">
        <f>""</f>
        <v/>
      </c>
      <c r="S417" s="318" t="str">
        <f>""</f>
        <v/>
      </c>
      <c r="T417" s="318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 : 1</v>
      </c>
      <c r="AC417" s="169" t="str">
        <f t="shared" si="184"/>
        <v/>
      </c>
      <c r="AD417" s="215" t="str">
        <f t="shared" si="185"/>
        <v/>
      </c>
      <c r="AE417" s="253"/>
      <c r="AF417" s="240"/>
      <c r="AG417" s="240"/>
      <c r="AH417" s="217" t="str">
        <f t="shared" si="141"/>
        <v>Team F4Team F2</v>
      </c>
    </row>
    <row r="418" spans="2:34" ht="12" customHeight="1" thickBot="1" x14ac:dyDescent="0.25">
      <c r="B418" s="318" t="str">
        <f>""</f>
        <v/>
      </c>
      <c r="C418" s="318" t="str">
        <f>""</f>
        <v/>
      </c>
      <c r="D418" s="318" t="str">
        <f>""</f>
        <v/>
      </c>
      <c r="E418" s="318" t="str">
        <f>""</f>
        <v/>
      </c>
      <c r="F418" s="318" t="str">
        <f>""</f>
        <v/>
      </c>
      <c r="G418" s="318" t="str">
        <f>""</f>
        <v/>
      </c>
      <c r="H418" s="319" t="str">
        <f t="shared" ref="H418:M418" si="186">IF(LEN(H419)&gt;$J$74,LEFT(H419,$J$74)&amp;".",H419)</f>
        <v/>
      </c>
      <c r="I418" s="320" t="str">
        <f t="shared" si="186"/>
        <v/>
      </c>
      <c r="J418" s="320" t="str">
        <f t="shared" si="186"/>
        <v/>
      </c>
      <c r="K418" s="320" t="str">
        <f t="shared" si="186"/>
        <v/>
      </c>
      <c r="L418" s="320" t="str">
        <f t="shared" si="186"/>
        <v/>
      </c>
      <c r="M418" s="321" t="str">
        <f t="shared" si="186"/>
        <v/>
      </c>
      <c r="N418" s="319" t="str">
        <f>H418</f>
        <v/>
      </c>
      <c r="O418" s="320" t="str">
        <f t="shared" ref="O418:S418" si="187">I418</f>
        <v/>
      </c>
      <c r="P418" s="320" t="str">
        <f t="shared" si="187"/>
        <v/>
      </c>
      <c r="Q418" s="320" t="str">
        <f t="shared" si="187"/>
        <v/>
      </c>
      <c r="R418" s="320" t="str">
        <f t="shared" si="187"/>
        <v/>
      </c>
      <c r="S418" s="321" t="str">
        <f t="shared" si="187"/>
        <v/>
      </c>
      <c r="T418" s="238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 : 2</v>
      </c>
      <c r="AC418" s="169" t="str">
        <f t="shared" si="184"/>
        <v/>
      </c>
      <c r="AD418" s="215" t="str">
        <f t="shared" si="185"/>
        <v/>
      </c>
      <c r="AE418" s="253"/>
      <c r="AF418" s="240"/>
      <c r="AG418" s="240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83" t="str">
        <f>""</f>
        <v/>
      </c>
      <c r="C419" s="284" t="s">
        <v>79</v>
      </c>
      <c r="D419" s="285" t="s">
        <v>97</v>
      </c>
      <c r="E419" s="286" t="s">
        <v>174</v>
      </c>
      <c r="F419" s="286" t="s">
        <v>175</v>
      </c>
      <c r="G419" s="287" t="s">
        <v>176</v>
      </c>
      <c r="H419" s="288" t="str">
        <f>C420</f>
        <v/>
      </c>
      <c r="I419" s="289" t="str">
        <f>C421</f>
        <v/>
      </c>
      <c r="J419" s="289" t="str">
        <f>C422</f>
        <v/>
      </c>
      <c r="K419" s="289" t="str">
        <f>C423</f>
        <v/>
      </c>
      <c r="L419" s="289" t="str">
        <f>C424</f>
        <v/>
      </c>
      <c r="M419" s="290" t="str">
        <f>C425</f>
        <v/>
      </c>
      <c r="N419" s="288" t="str">
        <f>C420</f>
        <v/>
      </c>
      <c r="O419" s="289" t="str">
        <f>C421</f>
        <v/>
      </c>
      <c r="P419" s="289" t="str">
        <f>C422</f>
        <v/>
      </c>
      <c r="Q419" s="289" t="str">
        <f>C423</f>
        <v/>
      </c>
      <c r="R419" s="289" t="str">
        <f>C424</f>
        <v/>
      </c>
      <c r="S419" s="290" t="str">
        <f>C425</f>
        <v/>
      </c>
      <c r="T419" s="238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 : 4</v>
      </c>
      <c r="AC419" s="169" t="str">
        <f t="shared" si="184"/>
        <v/>
      </c>
      <c r="AD419" s="215" t="str">
        <f t="shared" si="185"/>
        <v/>
      </c>
      <c r="AE419" s="253"/>
      <c r="AF419" s="240"/>
      <c r="AG419" s="240"/>
      <c r="AH419" s="217" t="str">
        <f t="shared" si="188"/>
        <v>Lok LeipzigSC Waldbach</v>
      </c>
    </row>
    <row r="420" spans="2:34" ht="12" customHeight="1" x14ac:dyDescent="0.2">
      <c r="B420" s="291" t="str">
        <f t="shared" ref="B420:B425" si="189">IF($C420="","",INDEX($B$375:$B$383,MATCH($C420,$C$375:$C$383,0)))</f>
        <v/>
      </c>
      <c r="C420" s="292" t="str">
        <f t="shared" ref="C420:C425" si="190">IF($K$13=0,"",$AH4)</f>
        <v/>
      </c>
      <c r="D420" s="293" t="str">
        <f t="shared" ref="D420:D425" si="191">IF($C420="","",VLOOKUP($C420,$C$17:$AC$25,25,0))</f>
        <v/>
      </c>
      <c r="E420" s="294" t="str">
        <f t="shared" ref="E420:E425" si="192">IF($C420="","",VLOOKUP($C420,$C$17:$AC$25,26,0))</f>
        <v/>
      </c>
      <c r="F420" s="294" t="str">
        <f t="shared" ref="F420:F425" si="193">IF($C420="","",VLOOKUP($C420,$C$17:$AC$25,27,0))</f>
        <v/>
      </c>
      <c r="G420" s="295" t="str">
        <f t="shared" ref="G420:G425" si="194">IF($C420="","",VLOOKUP($C420,$C$81:$D$89,2,0))</f>
        <v/>
      </c>
      <c r="H420" s="296" t="str">
        <f>""</f>
        <v/>
      </c>
      <c r="I420" s="294" t="str">
        <f>IFERROR(VLOOKUP($C420&amp;I$419,$Z$64:$AB$639,3,0),"")</f>
        <v/>
      </c>
      <c r="J420" s="294" t="str">
        <f>IFERROR(VLOOKUP($C420&amp;J$419,$Z$64:$AB$639,3,0),"")</f>
        <v/>
      </c>
      <c r="K420" s="294" t="str">
        <f>IFERROR(VLOOKUP($C420&amp;K$419,$Z$64:$AB$639,3,0),"")</f>
        <v/>
      </c>
      <c r="L420" s="294" t="str">
        <f>IFERROR(VLOOKUP($C420&amp;L$419,$Z$64:$AB$639,3,0),"")</f>
        <v/>
      </c>
      <c r="M420" s="297" t="str">
        <f>IFERROR(VLOOKUP($C420&amp;M$419,$Z$64:$AB$639,3,0),"")</f>
        <v/>
      </c>
      <c r="N420" s="296" t="str">
        <f>""</f>
        <v/>
      </c>
      <c r="O420" s="294" t="str">
        <f>IFERROR(VLOOKUP($C420&amp;I$419,$AC$64:$AD$639,2,0),"")</f>
        <v/>
      </c>
      <c r="P420" s="294" t="str">
        <f>IFERROR(VLOOKUP($C420&amp;J$419,$AC$64:$AD$639,2,0),"")</f>
        <v/>
      </c>
      <c r="Q420" s="294" t="str">
        <f>IFERROR(VLOOKUP($C420&amp;K$419,$AC$64:$AD$639,2,0),"")</f>
        <v/>
      </c>
      <c r="R420" s="294" t="str">
        <f>IFERROR(VLOOKUP($C420&amp;L$419,$AC$64:$AD$639,2,0),"")</f>
        <v/>
      </c>
      <c r="S420" s="297" t="str">
        <f>IFERROR(VLOOKUP($C420&amp;M$419,$AC$64:$AD$639,2,0),"")</f>
        <v/>
      </c>
      <c r="T420" s="298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 : 0</v>
      </c>
      <c r="AC420" s="169" t="str">
        <f t="shared" si="184"/>
        <v/>
      </c>
      <c r="AD420" s="215" t="str">
        <f t="shared" si="185"/>
        <v/>
      </c>
      <c r="AE420" s="253"/>
      <c r="AF420" s="240"/>
      <c r="AG420" s="240"/>
      <c r="AH420" s="217" t="str">
        <f t="shared" si="188"/>
        <v>FC BrüggeFV Lübeck</v>
      </c>
    </row>
    <row r="421" spans="2:34" ht="12" customHeight="1" x14ac:dyDescent="0.2">
      <c r="B421" s="299" t="str">
        <f t="shared" si="189"/>
        <v/>
      </c>
      <c r="C421" s="300" t="str">
        <f t="shared" si="190"/>
        <v/>
      </c>
      <c r="D421" s="301" t="str">
        <f t="shared" si="191"/>
        <v/>
      </c>
      <c r="E421" s="302" t="str">
        <f t="shared" si="192"/>
        <v/>
      </c>
      <c r="F421" s="302" t="str">
        <f t="shared" si="193"/>
        <v/>
      </c>
      <c r="G421" s="303" t="str">
        <f t="shared" si="194"/>
        <v/>
      </c>
      <c r="H421" s="304" t="str">
        <f>IFERROR(VLOOKUP($C421&amp;H$419,$Z$64:$AB$639,3,0),"")</f>
        <v/>
      </c>
      <c r="I421" s="305" t="str">
        <f>""</f>
        <v/>
      </c>
      <c r="J421" s="302" t="str">
        <f>IFERROR(VLOOKUP($C421&amp;J$419,$Z$64:$AB$639,3,0),"")</f>
        <v/>
      </c>
      <c r="K421" s="302" t="str">
        <f>IFERROR(VLOOKUP($C421&amp;K$419,$Z$64:$AB$639,3,0),"")</f>
        <v/>
      </c>
      <c r="L421" s="302" t="str">
        <f>IFERROR(VLOOKUP($C421&amp;L$419,$Z$64:$AB$639,3,0),"")</f>
        <v/>
      </c>
      <c r="M421" s="306" t="str">
        <f>IFERROR(VLOOKUP($C421&amp;M$419,$Z$64:$AB$639,3,0),"")</f>
        <v/>
      </c>
      <c r="N421" s="304" t="str">
        <f>IFERROR(VLOOKUP($C421&amp;H$419,$AC$64:$AD$639,2,0),"")</f>
        <v/>
      </c>
      <c r="O421" s="305" t="str">
        <f>""</f>
        <v/>
      </c>
      <c r="P421" s="302" t="str">
        <f>IFERROR(VLOOKUP($C421&amp;J$419,$AC$64:$AD$639,2,0),"")</f>
        <v/>
      </c>
      <c r="Q421" s="302" t="str">
        <f>IFERROR(VLOOKUP($C421&amp;K$419,$AC$64:$AD$639,2,0),"")</f>
        <v/>
      </c>
      <c r="R421" s="302" t="str">
        <f>IFERROR(VLOOKUP($C421&amp;L$419,$AC$64:$AD$639,2,0),"")</f>
        <v/>
      </c>
      <c r="S421" s="306" t="str">
        <f>IFERROR(VLOOKUP($C421&amp;M$419,$AC$64:$AD$639,2,0),"")</f>
        <v/>
      </c>
      <c r="T421" s="307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 : 2</v>
      </c>
      <c r="AC421" s="169" t="str">
        <f t="shared" si="184"/>
        <v/>
      </c>
      <c r="AD421" s="215" t="str">
        <f t="shared" si="185"/>
        <v/>
      </c>
      <c r="AE421" s="253"/>
      <c r="AF421" s="240"/>
      <c r="AG421" s="240"/>
      <c r="AH421" s="217" t="str">
        <f t="shared" si="188"/>
        <v>Team D6Team D5</v>
      </c>
    </row>
    <row r="422" spans="2:34" ht="12" customHeight="1" x14ac:dyDescent="0.2">
      <c r="B422" s="299" t="str">
        <f t="shared" si="189"/>
        <v/>
      </c>
      <c r="C422" s="300" t="str">
        <f t="shared" si="190"/>
        <v/>
      </c>
      <c r="D422" s="301" t="str">
        <f t="shared" si="191"/>
        <v/>
      </c>
      <c r="E422" s="302" t="str">
        <f t="shared" si="192"/>
        <v/>
      </c>
      <c r="F422" s="302" t="str">
        <f t="shared" si="193"/>
        <v/>
      </c>
      <c r="G422" s="303" t="str">
        <f t="shared" si="194"/>
        <v/>
      </c>
      <c r="H422" s="304" t="str">
        <f>IFERROR(VLOOKUP($C422&amp;H$419,$Z$64:$AB$639,3,0),"")</f>
        <v/>
      </c>
      <c r="I422" s="302" t="str">
        <f>IFERROR(VLOOKUP($C422&amp;I$419,$Z$64:$AB$639,3,0),"")</f>
        <v/>
      </c>
      <c r="J422" s="305" t="str">
        <f>""</f>
        <v/>
      </c>
      <c r="K422" s="302" t="str">
        <f>IFERROR(VLOOKUP($C422&amp;K$419,$Z$64:$AB$639,3,0),"")</f>
        <v/>
      </c>
      <c r="L422" s="302" t="str">
        <f>IFERROR(VLOOKUP($C422&amp;L$419,$Z$64:$AB$639,3,0),"")</f>
        <v/>
      </c>
      <c r="M422" s="306" t="str">
        <f>IFERROR(VLOOKUP($C422&amp;M$419,$Z$64:$AB$639,3,0),"")</f>
        <v/>
      </c>
      <c r="N422" s="304" t="str">
        <f>IFERROR(VLOOKUP($C422&amp;H$419,$AC$64:$AD$639,2,0),"")</f>
        <v/>
      </c>
      <c r="O422" s="302" t="str">
        <f>IFERROR(VLOOKUP($C422&amp;I$419,$AC$64:$AD$639,2,0),"")</f>
        <v/>
      </c>
      <c r="P422" s="305" t="str">
        <f>""</f>
        <v/>
      </c>
      <c r="Q422" s="302" t="str">
        <f>IFERROR(VLOOKUP($C422&amp;K$419,$AC$64:$AD$639,2,0),"")</f>
        <v/>
      </c>
      <c r="R422" s="302" t="str">
        <f>IFERROR(VLOOKUP($C422&amp;L$419,$AC$64:$AD$639,2,0),"")</f>
        <v/>
      </c>
      <c r="S422" s="306" t="str">
        <f>IFERROR(VLOOKUP($C422&amp;M$419,$AC$64:$AD$639,2,0),"")</f>
        <v/>
      </c>
      <c r="T422" s="307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 : 3</v>
      </c>
      <c r="AC422" s="169" t="str">
        <f t="shared" si="184"/>
        <v/>
      </c>
      <c r="AD422" s="215" t="str">
        <f t="shared" si="185"/>
        <v/>
      </c>
      <c r="AE422" s="253"/>
      <c r="AF422" s="240"/>
      <c r="AG422" s="240"/>
      <c r="AH422" s="217" t="str">
        <f t="shared" si="188"/>
        <v>Team E6Team E5</v>
      </c>
    </row>
    <row r="423" spans="2:34" ht="12" customHeight="1" x14ac:dyDescent="0.2">
      <c r="B423" s="299" t="str">
        <f t="shared" si="189"/>
        <v/>
      </c>
      <c r="C423" s="300" t="str">
        <f t="shared" si="190"/>
        <v/>
      </c>
      <c r="D423" s="301" t="str">
        <f t="shared" si="191"/>
        <v/>
      </c>
      <c r="E423" s="302" t="str">
        <f t="shared" si="192"/>
        <v/>
      </c>
      <c r="F423" s="302" t="str">
        <f t="shared" si="193"/>
        <v/>
      </c>
      <c r="G423" s="303" t="str">
        <f t="shared" si="194"/>
        <v/>
      </c>
      <c r="H423" s="304" t="str">
        <f>IFERROR(VLOOKUP($C423&amp;H$419,$Z$64:$AB$639,3,0),"")</f>
        <v/>
      </c>
      <c r="I423" s="302" t="str">
        <f>IFERROR(VLOOKUP($C423&amp;I$419,$Z$64:$AB$639,3,0),"")</f>
        <v/>
      </c>
      <c r="J423" s="302" t="str">
        <f>IFERROR(VLOOKUP($C423&amp;J$419,$Z$64:$AB$639,3,0),"")</f>
        <v/>
      </c>
      <c r="K423" s="305" t="str">
        <f>""</f>
        <v/>
      </c>
      <c r="L423" s="302" t="str">
        <f>IFERROR(VLOOKUP($C423&amp;L$419,$Z$64:$AB$639,3,0),"")</f>
        <v/>
      </c>
      <c r="M423" s="306" t="str">
        <f>IFERROR(VLOOKUP($C423&amp;M$419,$Z$64:$AB$639,3,0),"")</f>
        <v/>
      </c>
      <c r="N423" s="304" t="str">
        <f>IFERROR(VLOOKUP($C423&amp;H$419,$AC$64:$AD$639,2,0),"")</f>
        <v/>
      </c>
      <c r="O423" s="302" t="str">
        <f>IFERROR(VLOOKUP($C423&amp;I$419,$AC$64:$AD$639,2,0),"")</f>
        <v/>
      </c>
      <c r="P423" s="302" t="str">
        <f>IFERROR(VLOOKUP($C423&amp;J$419,$AC$64:$AD$639,2,0),"")</f>
        <v/>
      </c>
      <c r="Q423" s="305" t="str">
        <f>""</f>
        <v/>
      </c>
      <c r="R423" s="302" t="str">
        <f>IFERROR(VLOOKUP($C423&amp;L$419,$AC$64:$AD$639,2,0),"")</f>
        <v/>
      </c>
      <c r="S423" s="306" t="str">
        <f>IFERROR(VLOOKUP($C423&amp;M$419,$AC$64:$AD$639,2,0),"")</f>
        <v/>
      </c>
      <c r="T423" s="307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 : 0</v>
      </c>
      <c r="AC423" s="169" t="str">
        <f t="shared" si="184"/>
        <v/>
      </c>
      <c r="AD423" s="215" t="str">
        <f t="shared" si="185"/>
        <v/>
      </c>
      <c r="AE423" s="253"/>
      <c r="AF423" s="240"/>
      <c r="AG423" s="240"/>
      <c r="AH423" s="217" t="str">
        <f t="shared" si="188"/>
        <v>Team F6Team F5</v>
      </c>
    </row>
    <row r="424" spans="2:34" ht="12" customHeight="1" x14ac:dyDescent="0.2">
      <c r="B424" s="299" t="str">
        <f t="shared" si="189"/>
        <v/>
      </c>
      <c r="C424" s="300" t="str">
        <f t="shared" si="190"/>
        <v/>
      </c>
      <c r="D424" s="301" t="str">
        <f t="shared" si="191"/>
        <v/>
      </c>
      <c r="E424" s="302" t="str">
        <f t="shared" si="192"/>
        <v/>
      </c>
      <c r="F424" s="302" t="str">
        <f t="shared" si="193"/>
        <v/>
      </c>
      <c r="G424" s="303" t="str">
        <f t="shared" si="194"/>
        <v/>
      </c>
      <c r="H424" s="304" t="str">
        <f>IFERROR(VLOOKUP($C424&amp;H$419,$Z$64:$AB$639,3,0),"")</f>
        <v/>
      </c>
      <c r="I424" s="302" t="str">
        <f>IFERROR(VLOOKUP($C424&amp;I$419,$Z$64:$AB$639,3,0),"")</f>
        <v/>
      </c>
      <c r="J424" s="302" t="str">
        <f>IFERROR(VLOOKUP($C424&amp;J$419,$Z$64:$AB$639,3,0),"")</f>
        <v/>
      </c>
      <c r="K424" s="302" t="str">
        <f>IFERROR(VLOOKUP($C424&amp;K$419,$Z$64:$AB$639,3,0),"")</f>
        <v/>
      </c>
      <c r="L424" s="305" t="str">
        <f>""</f>
        <v/>
      </c>
      <c r="M424" s="306" t="str">
        <f>IFERROR(VLOOKUP($C424&amp;M$419,$Z$64:$AB$639,3,0),"")</f>
        <v/>
      </c>
      <c r="N424" s="304" t="str">
        <f>IFERROR(VLOOKUP($C424&amp;H$419,$AC$64:$AD$639,2,0),"")</f>
        <v/>
      </c>
      <c r="O424" s="302" t="str">
        <f>IFERROR(VLOOKUP($C424&amp;I$419,$AC$64:$AD$639,2,0),"")</f>
        <v/>
      </c>
      <c r="P424" s="302" t="str">
        <f>IFERROR(VLOOKUP($C424&amp;J$419,$AC$64:$AD$639,2,0),"")</f>
        <v/>
      </c>
      <c r="Q424" s="302" t="str">
        <f>IFERROR(VLOOKUP($C424&amp;K$419,$AC$64:$AD$639,2,0),"")</f>
        <v/>
      </c>
      <c r="R424" s="305" t="str">
        <f>""</f>
        <v/>
      </c>
      <c r="S424" s="306" t="str">
        <f>IFERROR(VLOOKUP($C424&amp;M$419,$AC$64:$AD$639,2,0),"")</f>
        <v/>
      </c>
      <c r="T424" s="307" t="str">
        <f t="shared" si="195"/>
        <v/>
      </c>
      <c r="Y424" s="211" t="s">
        <v>231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 : 5</v>
      </c>
      <c r="AC424" s="169" t="str">
        <f t="shared" si="184"/>
        <v/>
      </c>
      <c r="AD424" s="215" t="str">
        <f t="shared" si="185"/>
        <v/>
      </c>
      <c r="AE424" s="253"/>
      <c r="AF424" s="240"/>
      <c r="AG424" s="240"/>
      <c r="AH424" s="217" t="str">
        <f t="shared" si="188"/>
        <v>Eintracht Frankfurt1. FC Riedwald</v>
      </c>
    </row>
    <row r="425" spans="2:34" ht="12" customHeight="1" thickBot="1" x14ac:dyDescent="0.25">
      <c r="B425" s="308" t="str">
        <f t="shared" si="189"/>
        <v/>
      </c>
      <c r="C425" s="309" t="str">
        <f t="shared" si="190"/>
        <v/>
      </c>
      <c r="D425" s="310" t="str">
        <f t="shared" si="191"/>
        <v/>
      </c>
      <c r="E425" s="311" t="str">
        <f t="shared" si="192"/>
        <v/>
      </c>
      <c r="F425" s="311" t="str">
        <f t="shared" si="193"/>
        <v/>
      </c>
      <c r="G425" s="312" t="str">
        <f t="shared" si="194"/>
        <v/>
      </c>
      <c r="H425" s="313" t="str">
        <f>IFERROR(VLOOKUP($C425&amp;H$419,$Z$64:$AB$639,3,0),"")</f>
        <v/>
      </c>
      <c r="I425" s="311" t="str">
        <f>IFERROR(VLOOKUP($C425&amp;I$419,$Z$64:$AB$639,3,0),"")</f>
        <v/>
      </c>
      <c r="J425" s="311" t="str">
        <f>IFERROR(VLOOKUP($C425&amp;J$419,$Z$64:$AB$639,3,0),"")</f>
        <v/>
      </c>
      <c r="K425" s="311" t="str">
        <f>IFERROR(VLOOKUP($C425&amp;K$419,$Z$64:$AB$639,3,0),"")</f>
        <v/>
      </c>
      <c r="L425" s="311" t="str">
        <f>IFERROR(VLOOKUP($C425&amp;L$419,$Z$64:$AB$639,3,0),"")</f>
        <v/>
      </c>
      <c r="M425" s="314" t="str">
        <f>""</f>
        <v/>
      </c>
      <c r="N425" s="313" t="str">
        <f>IFERROR(VLOOKUP($C425&amp;H$419,$AC$64:$AD$639,2,0),"")</f>
        <v/>
      </c>
      <c r="O425" s="311" t="str">
        <f>IFERROR(VLOOKUP($C425&amp;I$419,$AC$64:$AD$639,2,0),"")</f>
        <v/>
      </c>
      <c r="P425" s="311" t="str">
        <f>IFERROR(VLOOKUP($C425&amp;J$419,$AC$64:$AD$639,2,0),"")</f>
        <v/>
      </c>
      <c r="Q425" s="311" t="str">
        <f>IFERROR(VLOOKUP($C425&amp;K$419,$AC$64:$AD$639,2,0),"")</f>
        <v/>
      </c>
      <c r="R425" s="311" t="str">
        <f>IFERROR(VLOOKUP($C425&amp;L$419,$AC$64:$AD$639,2,0),"")</f>
        <v/>
      </c>
      <c r="S425" s="314" t="str">
        <f>""</f>
        <v/>
      </c>
      <c r="T425" s="315" t="str">
        <f t="shared" si="195"/>
        <v/>
      </c>
      <c r="Y425" s="211" t="s">
        <v>232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 : 0</v>
      </c>
      <c r="AC425" s="169" t="str">
        <f t="shared" si="184"/>
        <v/>
      </c>
      <c r="AD425" s="215" t="str">
        <f t="shared" si="185"/>
        <v/>
      </c>
      <c r="AE425" s="253"/>
      <c r="AF425" s="240"/>
      <c r="AG425" s="240"/>
      <c r="AH425" s="217" t="str">
        <f t="shared" si="188"/>
        <v>Manchester CitySSV Wildbach</v>
      </c>
    </row>
    <row r="426" spans="2:34" ht="12" customHeight="1" thickTop="1" thickBot="1" x14ac:dyDescent="0.25">
      <c r="B426" s="316" t="str">
        <f>""</f>
        <v/>
      </c>
      <c r="C426" s="316" t="str">
        <f>""</f>
        <v/>
      </c>
      <c r="D426" s="316" t="str">
        <f>""</f>
        <v/>
      </c>
      <c r="E426" s="316" t="str">
        <f>""</f>
        <v/>
      </c>
      <c r="F426" s="316" t="str">
        <f>""</f>
        <v/>
      </c>
      <c r="G426" s="316" t="str">
        <f>""</f>
        <v/>
      </c>
      <c r="H426" s="317" t="str">
        <f>""</f>
        <v/>
      </c>
      <c r="I426" s="317" t="str">
        <f>""</f>
        <v/>
      </c>
      <c r="J426" s="317" t="str">
        <f>""</f>
        <v/>
      </c>
      <c r="K426" s="317" t="str">
        <f>""</f>
        <v/>
      </c>
      <c r="L426" s="317" t="str">
        <f>""</f>
        <v/>
      </c>
      <c r="M426" s="317" t="str">
        <f>""</f>
        <v/>
      </c>
      <c r="N426" s="318" t="str">
        <f>""</f>
        <v/>
      </c>
      <c r="O426" s="318" t="str">
        <f>""</f>
        <v/>
      </c>
      <c r="P426" s="318" t="str">
        <f>""</f>
        <v/>
      </c>
      <c r="Q426" s="318" t="str">
        <f>""</f>
        <v/>
      </c>
      <c r="R426" s="318" t="str">
        <f>""</f>
        <v/>
      </c>
      <c r="S426" s="318" t="str">
        <f>""</f>
        <v/>
      </c>
      <c r="T426" s="318" t="str">
        <f>""</f>
        <v/>
      </c>
      <c r="Y426" s="211" t="s">
        <v>233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 : 1</v>
      </c>
      <c r="AC426" s="169" t="str">
        <f t="shared" si="184"/>
        <v/>
      </c>
      <c r="AD426" s="215" t="str">
        <f t="shared" si="185"/>
        <v/>
      </c>
      <c r="AE426" s="253"/>
      <c r="AF426" s="240"/>
      <c r="AG426" s="240"/>
      <c r="AH426" s="217" t="str">
        <f t="shared" si="188"/>
        <v>SSV WildeckKickers Offenbach</v>
      </c>
    </row>
    <row r="427" spans="2:34" ht="12" customHeight="1" thickBot="1" x14ac:dyDescent="0.25">
      <c r="B427" s="318" t="str">
        <f>""</f>
        <v/>
      </c>
      <c r="C427" s="318" t="str">
        <f>""</f>
        <v/>
      </c>
      <c r="D427" s="318" t="str">
        <f>""</f>
        <v/>
      </c>
      <c r="E427" s="318" t="str">
        <f>""</f>
        <v/>
      </c>
      <c r="F427" s="318" t="str">
        <f>""</f>
        <v/>
      </c>
      <c r="G427" s="318" t="str">
        <f>""</f>
        <v/>
      </c>
      <c r="H427" s="319" t="str">
        <f t="shared" ref="H427:M427" si="196">IF(LEN(H428)&gt;$J$74,LEFT(H428,$J$74)&amp;".",H428)</f>
        <v/>
      </c>
      <c r="I427" s="320" t="str">
        <f t="shared" si="196"/>
        <v/>
      </c>
      <c r="J427" s="320" t="str">
        <f t="shared" si="196"/>
        <v/>
      </c>
      <c r="K427" s="320" t="str">
        <f t="shared" si="196"/>
        <v/>
      </c>
      <c r="L427" s="320" t="str">
        <f t="shared" si="196"/>
        <v/>
      </c>
      <c r="M427" s="321" t="str">
        <f t="shared" si="196"/>
        <v/>
      </c>
      <c r="N427" s="319" t="str">
        <f>H427</f>
        <v/>
      </c>
      <c r="O427" s="320" t="str">
        <f t="shared" ref="O427:S427" si="197">I427</f>
        <v/>
      </c>
      <c r="P427" s="320" t="str">
        <f t="shared" si="197"/>
        <v/>
      </c>
      <c r="Q427" s="320" t="str">
        <f t="shared" si="197"/>
        <v/>
      </c>
      <c r="R427" s="320" t="str">
        <f t="shared" si="197"/>
        <v/>
      </c>
      <c r="S427" s="321" t="str">
        <f t="shared" si="197"/>
        <v/>
      </c>
      <c r="T427" s="238" t="str">
        <f>""</f>
        <v/>
      </c>
      <c r="Y427" s="211" t="s">
        <v>234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 : 2</v>
      </c>
      <c r="AC427" s="169" t="str">
        <f t="shared" si="184"/>
        <v/>
      </c>
      <c r="AD427" s="215" t="str">
        <f t="shared" si="185"/>
        <v/>
      </c>
      <c r="AE427" s="253"/>
      <c r="AF427" s="240"/>
      <c r="AG427" s="240"/>
      <c r="AH427" s="217" t="str">
        <f t="shared" si="188"/>
        <v>Team D2Team D1</v>
      </c>
    </row>
    <row r="428" spans="2:34" ht="12" customHeight="1" thickTop="1" thickBot="1" x14ac:dyDescent="0.25">
      <c r="B428" s="283" t="str">
        <f>""</f>
        <v/>
      </c>
      <c r="C428" s="284" t="s">
        <v>79</v>
      </c>
      <c r="D428" s="285" t="s">
        <v>97</v>
      </c>
      <c r="E428" s="286" t="s">
        <v>174</v>
      </c>
      <c r="F428" s="286" t="s">
        <v>175</v>
      </c>
      <c r="G428" s="287" t="s">
        <v>176</v>
      </c>
      <c r="H428" s="288" t="str">
        <f>C429</f>
        <v/>
      </c>
      <c r="I428" s="289" t="str">
        <f>C430</f>
        <v/>
      </c>
      <c r="J428" s="289" t="str">
        <f>C431</f>
        <v/>
      </c>
      <c r="K428" s="289" t="str">
        <f>C432</f>
        <v/>
      </c>
      <c r="L428" s="289" t="str">
        <f>C433</f>
        <v/>
      </c>
      <c r="M428" s="290" t="str">
        <f>C434</f>
        <v/>
      </c>
      <c r="N428" s="288" t="str">
        <f>C429</f>
        <v/>
      </c>
      <c r="O428" s="289" t="str">
        <f>C430</f>
        <v/>
      </c>
      <c r="P428" s="289" t="str">
        <f>C431</f>
        <v/>
      </c>
      <c r="Q428" s="289" t="str">
        <f>C432</f>
        <v/>
      </c>
      <c r="R428" s="289" t="str">
        <f>C433</f>
        <v/>
      </c>
      <c r="S428" s="290" t="str">
        <f>C434</f>
        <v/>
      </c>
      <c r="T428" s="238" t="str">
        <f>""</f>
        <v/>
      </c>
      <c r="Y428" s="211" t="s">
        <v>235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 : 4</v>
      </c>
      <c r="AC428" s="169" t="str">
        <f t="shared" si="184"/>
        <v/>
      </c>
      <c r="AD428" s="215" t="str">
        <f t="shared" si="185"/>
        <v/>
      </c>
      <c r="AE428" s="253"/>
      <c r="AF428" s="240"/>
      <c r="AG428" s="240"/>
      <c r="AH428" s="217" t="str">
        <f t="shared" si="188"/>
        <v>Team E2Team E1</v>
      </c>
    </row>
    <row r="429" spans="2:34" ht="12" customHeight="1" x14ac:dyDescent="0.2">
      <c r="B429" s="291" t="str">
        <f t="shared" ref="B429:B434" si="198">IF($C429="","",INDEX($B$375:$B$383,MATCH($C429,$C$375:$C$383,0)))</f>
        <v/>
      </c>
      <c r="C429" s="292" t="str">
        <f t="shared" ref="C429:C434" si="199">IF($K$13=0,"",$AM4)</f>
        <v/>
      </c>
      <c r="D429" s="293" t="str">
        <f t="shared" ref="D429:D434" si="200">IF($C429="","",VLOOKUP($C429,$C$17:$AC$25,25,0))</f>
        <v/>
      </c>
      <c r="E429" s="294" t="str">
        <f t="shared" ref="E429:E434" si="201">IF($C429="","",VLOOKUP($C429,$C$17:$AC$25,26,0))</f>
        <v/>
      </c>
      <c r="F429" s="294" t="str">
        <f t="shared" ref="F429:F434" si="202">IF($C429="","",VLOOKUP($C429,$C$17:$AC$25,27,0))</f>
        <v/>
      </c>
      <c r="G429" s="295" t="str">
        <f t="shared" ref="G429:G434" si="203">IF($C429="","",VLOOKUP($C429,$C$81:$D$89,2,0))</f>
        <v/>
      </c>
      <c r="H429" s="296" t="str">
        <f>""</f>
        <v/>
      </c>
      <c r="I429" s="294" t="str">
        <f>IFERROR(VLOOKUP($C429&amp;I$428,$Z$64:$AB$639,3,0),"")</f>
        <v/>
      </c>
      <c r="J429" s="294" t="str">
        <f>IFERROR(VLOOKUP($C429&amp;J$428,$Z$64:$AB$639,3,0),"")</f>
        <v/>
      </c>
      <c r="K429" s="294" t="str">
        <f>IFERROR(VLOOKUP($C429&amp;K$428,$Z$64:$AB$639,3,0),"")</f>
        <v/>
      </c>
      <c r="L429" s="294" t="str">
        <f>IFERROR(VLOOKUP($C429&amp;L$428,$Z$64:$AB$639,3,0),"")</f>
        <v/>
      </c>
      <c r="M429" s="297" t="str">
        <f>IFERROR(VLOOKUP($C429&amp;M$428,$Z$64:$AB$639,3,0),"")</f>
        <v/>
      </c>
      <c r="N429" s="296" t="str">
        <f>""</f>
        <v/>
      </c>
      <c r="O429" s="294" t="str">
        <f>IFERROR(VLOOKUP($C429&amp;I$428,$AC$64:$AD$639,2,0),"")</f>
        <v/>
      </c>
      <c r="P429" s="294" t="str">
        <f>IFERROR(VLOOKUP($C429&amp;J$428,$AC$64:$AD$639,2,0),"")</f>
        <v/>
      </c>
      <c r="Q429" s="294" t="str">
        <f>IFERROR(VLOOKUP($C429&amp;K$428,$AC$64:$AD$639,2,0),"")</f>
        <v/>
      </c>
      <c r="R429" s="294" t="str">
        <f>IFERROR(VLOOKUP($C429&amp;L$428,$AC$64:$AD$639,2,0),"")</f>
        <v/>
      </c>
      <c r="S429" s="297" t="str">
        <f>IFERROR(VLOOKUP($C429&amp;M$428,$AC$64:$AD$639,2,0),"")</f>
        <v/>
      </c>
      <c r="T429" s="298" t="str">
        <f t="shared" ref="T429:T434" si="204">C429</f>
        <v/>
      </c>
      <c r="Y429" s="211" t="s">
        <v>236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 : 0</v>
      </c>
      <c r="AC429" s="169" t="str">
        <f t="shared" si="184"/>
        <v/>
      </c>
      <c r="AD429" s="215" t="str">
        <f t="shared" si="185"/>
        <v/>
      </c>
      <c r="AE429" s="253"/>
      <c r="AF429" s="240"/>
      <c r="AG429" s="240"/>
      <c r="AH429" s="217" t="str">
        <f t="shared" si="188"/>
        <v>Team F2Team F1</v>
      </c>
    </row>
    <row r="430" spans="2:34" ht="12" customHeight="1" x14ac:dyDescent="0.2">
      <c r="B430" s="299" t="str">
        <f t="shared" si="198"/>
        <v/>
      </c>
      <c r="C430" s="300" t="str">
        <f t="shared" si="199"/>
        <v/>
      </c>
      <c r="D430" s="301" t="str">
        <f t="shared" si="200"/>
        <v/>
      </c>
      <c r="E430" s="302" t="str">
        <f t="shared" si="201"/>
        <v/>
      </c>
      <c r="F430" s="302" t="str">
        <f t="shared" si="202"/>
        <v/>
      </c>
      <c r="G430" s="303" t="str">
        <f t="shared" si="203"/>
        <v/>
      </c>
      <c r="H430" s="304" t="str">
        <f>IFERROR(VLOOKUP($C430&amp;H$428,$Z$64:$AB$639,3,0),"")</f>
        <v/>
      </c>
      <c r="I430" s="305" t="str">
        <f>""</f>
        <v/>
      </c>
      <c r="J430" s="302" t="str">
        <f>IFERROR(VLOOKUP($C430&amp;J$428,$Z$64:$AB$639,3,0),"")</f>
        <v/>
      </c>
      <c r="K430" s="302" t="str">
        <f>IFERROR(VLOOKUP($C430&amp;K$428,$Z$64:$AB$639,3,0),"")</f>
        <v/>
      </c>
      <c r="L430" s="302" t="str">
        <f>IFERROR(VLOOKUP($C430&amp;L$428,$Z$64:$AB$639,3,0),"")</f>
        <v/>
      </c>
      <c r="M430" s="306" t="str">
        <f>IFERROR(VLOOKUP($C430&amp;M$428,$Z$64:$AB$639,3,0),"")</f>
        <v/>
      </c>
      <c r="N430" s="304" t="str">
        <f>IFERROR(VLOOKUP($C430&amp;H$428,$AC$64:$AD$639,2,0),"")</f>
        <v/>
      </c>
      <c r="O430" s="305" t="str">
        <f>""</f>
        <v/>
      </c>
      <c r="P430" s="302" t="str">
        <f>IFERROR(VLOOKUP($C430&amp;J$428,$AC$64:$AD$639,2,0),"")</f>
        <v/>
      </c>
      <c r="Q430" s="302" t="str">
        <f>IFERROR(VLOOKUP($C430&amp;K$428,$AC$64:$AD$639,2,0),"")</f>
        <v/>
      </c>
      <c r="R430" s="302" t="str">
        <f>IFERROR(VLOOKUP($C430&amp;L$428,$AC$64:$AD$639,2,0),"")</f>
        <v/>
      </c>
      <c r="S430" s="306" t="str">
        <f>IFERROR(VLOOKUP($C430&amp;M$428,$AC$64:$AD$639,2,0),"")</f>
        <v/>
      </c>
      <c r="T430" s="307" t="str">
        <f t="shared" si="204"/>
        <v/>
      </c>
      <c r="Y430" s="211" t="s">
        <v>237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 : 2</v>
      </c>
      <c r="AC430" s="169" t="str">
        <f t="shared" si="184"/>
        <v/>
      </c>
      <c r="AD430" s="215" t="str">
        <f t="shared" si="185"/>
        <v/>
      </c>
      <c r="AE430" s="253"/>
      <c r="AF430" s="240"/>
      <c r="AG430" s="240"/>
      <c r="AH430" s="217" t="str">
        <f t="shared" si="188"/>
        <v>FC BarcelonaFV Zahnschmerzen</v>
      </c>
    </row>
    <row r="431" spans="2:34" ht="12" customHeight="1" x14ac:dyDescent="0.2">
      <c r="B431" s="299" t="str">
        <f t="shared" si="198"/>
        <v/>
      </c>
      <c r="C431" s="300" t="str">
        <f t="shared" si="199"/>
        <v/>
      </c>
      <c r="D431" s="301" t="str">
        <f t="shared" si="200"/>
        <v/>
      </c>
      <c r="E431" s="302" t="str">
        <f t="shared" si="201"/>
        <v/>
      </c>
      <c r="F431" s="302" t="str">
        <f t="shared" si="202"/>
        <v/>
      </c>
      <c r="G431" s="303" t="str">
        <f t="shared" si="203"/>
        <v/>
      </c>
      <c r="H431" s="304" t="str">
        <f>IFERROR(VLOOKUP($C431&amp;H$428,$Z$64:$AB$639,3,0),"")</f>
        <v/>
      </c>
      <c r="I431" s="302" t="str">
        <f>IFERROR(VLOOKUP($C431&amp;I$428,$Z$64:$AB$639,3,0),"")</f>
        <v/>
      </c>
      <c r="J431" s="305" t="str">
        <f>""</f>
        <v/>
      </c>
      <c r="K431" s="302" t="str">
        <f>IFERROR(VLOOKUP($C431&amp;K$428,$Z$64:$AB$639,3,0),"")</f>
        <v/>
      </c>
      <c r="L431" s="302" t="str">
        <f>IFERROR(VLOOKUP($C431&amp;L$428,$Z$64:$AB$639,3,0),"")</f>
        <v/>
      </c>
      <c r="M431" s="306" t="str">
        <f>IFERROR(VLOOKUP($C431&amp;M$428,$Z$64:$AB$639,3,0),"")</f>
        <v/>
      </c>
      <c r="N431" s="304" t="str">
        <f>IFERROR(VLOOKUP($C431&amp;H$428,$AC$64:$AD$639,2,0),"")</f>
        <v/>
      </c>
      <c r="O431" s="302" t="str">
        <f>IFERROR(VLOOKUP($C431&amp;I$428,$AC$64:$AD$639,2,0),"")</f>
        <v/>
      </c>
      <c r="P431" s="305" t="str">
        <f>""</f>
        <v/>
      </c>
      <c r="Q431" s="302" t="str">
        <f>IFERROR(VLOOKUP($C431&amp;K$428,$AC$64:$AD$639,2,0),"")</f>
        <v/>
      </c>
      <c r="R431" s="302" t="str">
        <f>IFERROR(VLOOKUP($C431&amp;L$428,$AC$64:$AD$639,2,0),"")</f>
        <v/>
      </c>
      <c r="S431" s="306" t="str">
        <f>IFERROR(VLOOKUP($C431&amp;M$428,$AC$64:$AD$639,2,0),"")</f>
        <v/>
      </c>
      <c r="T431" s="307" t="str">
        <f t="shared" si="204"/>
        <v/>
      </c>
      <c r="Y431" s="211" t="s">
        <v>238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 : 3</v>
      </c>
      <c r="AC431" s="169" t="str">
        <f t="shared" si="184"/>
        <v/>
      </c>
      <c r="AD431" s="215" t="str">
        <f t="shared" si="185"/>
        <v/>
      </c>
      <c r="AE431" s="253"/>
      <c r="AF431" s="240"/>
      <c r="AG431" s="240"/>
      <c r="AH431" s="217" t="str">
        <f t="shared" si="188"/>
        <v>Arsenal LondonLok Leipzig</v>
      </c>
    </row>
    <row r="432" spans="2:34" ht="12" customHeight="1" x14ac:dyDescent="0.2">
      <c r="B432" s="299" t="str">
        <f t="shared" si="198"/>
        <v/>
      </c>
      <c r="C432" s="300" t="str">
        <f t="shared" si="199"/>
        <v/>
      </c>
      <c r="D432" s="301" t="str">
        <f t="shared" si="200"/>
        <v/>
      </c>
      <c r="E432" s="302" t="str">
        <f t="shared" si="201"/>
        <v/>
      </c>
      <c r="F432" s="302" t="str">
        <f t="shared" si="202"/>
        <v/>
      </c>
      <c r="G432" s="303" t="str">
        <f t="shared" si="203"/>
        <v/>
      </c>
      <c r="H432" s="304" t="str">
        <f>IFERROR(VLOOKUP($C432&amp;H$428,$Z$64:$AB$639,3,0),"")</f>
        <v/>
      </c>
      <c r="I432" s="302" t="str">
        <f>IFERROR(VLOOKUP($C432&amp;I$428,$Z$64:$AB$639,3,0),"")</f>
        <v/>
      </c>
      <c r="J432" s="302" t="str">
        <f>IFERROR(VLOOKUP($C432&amp;J$428,$Z$64:$AB$639,3,0),"")</f>
        <v/>
      </c>
      <c r="K432" s="305" t="str">
        <f>""</f>
        <v/>
      </c>
      <c r="L432" s="302" t="str">
        <f>IFERROR(VLOOKUP($C432&amp;L$428,$Z$64:$AB$639,3,0),"")</f>
        <v/>
      </c>
      <c r="M432" s="306" t="str">
        <f>IFERROR(VLOOKUP($C432&amp;M$428,$Z$64:$AB$639,3,0),"")</f>
        <v/>
      </c>
      <c r="N432" s="304" t="str">
        <f>IFERROR(VLOOKUP($C432&amp;H$428,$AC$64:$AD$639,2,0),"")</f>
        <v/>
      </c>
      <c r="O432" s="302" t="str">
        <f>IFERROR(VLOOKUP($C432&amp;I$428,$AC$64:$AD$639,2,0),"")</f>
        <v/>
      </c>
      <c r="P432" s="302" t="str">
        <f>IFERROR(VLOOKUP($C432&amp;J$428,$AC$64:$AD$639,2,0),"")</f>
        <v/>
      </c>
      <c r="Q432" s="305" t="str">
        <f>""</f>
        <v/>
      </c>
      <c r="R432" s="302" t="str">
        <f>IFERROR(VLOOKUP($C432&amp;L$428,$AC$64:$AD$639,2,0),"")</f>
        <v/>
      </c>
      <c r="S432" s="306" t="str">
        <f>IFERROR(VLOOKUP($C432&amp;M$428,$AC$64:$AD$639,2,0),"")</f>
        <v/>
      </c>
      <c r="T432" s="307" t="str">
        <f t="shared" si="204"/>
        <v/>
      </c>
      <c r="Y432" s="211" t="s">
        <v>239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 : 0</v>
      </c>
      <c r="AC432" s="169" t="str">
        <f t="shared" si="184"/>
        <v/>
      </c>
      <c r="AD432" s="215" t="str">
        <f t="shared" si="185"/>
        <v/>
      </c>
      <c r="AE432" s="253"/>
      <c r="AF432" s="240"/>
      <c r="AG432" s="240"/>
      <c r="AH432" s="217" t="str">
        <f t="shared" si="188"/>
        <v>Borussia DortmundFC Brügge</v>
      </c>
    </row>
    <row r="433" spans="2:34" ht="12" customHeight="1" x14ac:dyDescent="0.2">
      <c r="B433" s="299" t="str">
        <f t="shared" si="198"/>
        <v/>
      </c>
      <c r="C433" s="300" t="str">
        <f t="shared" si="199"/>
        <v/>
      </c>
      <c r="D433" s="301" t="str">
        <f t="shared" si="200"/>
        <v/>
      </c>
      <c r="E433" s="302" t="str">
        <f t="shared" si="201"/>
        <v/>
      </c>
      <c r="F433" s="302" t="str">
        <f t="shared" si="202"/>
        <v/>
      </c>
      <c r="G433" s="303" t="str">
        <f t="shared" si="203"/>
        <v/>
      </c>
      <c r="H433" s="304" t="str">
        <f>IFERROR(VLOOKUP($C433&amp;H$428,$Z$64:$AB$639,3,0),"")</f>
        <v/>
      </c>
      <c r="I433" s="302" t="str">
        <f>IFERROR(VLOOKUP($C433&amp;I$428,$Z$64:$AB$639,3,0),"")</f>
        <v/>
      </c>
      <c r="J433" s="302" t="str">
        <f>IFERROR(VLOOKUP($C433&amp;J$428,$Z$64:$AB$639,3,0),"")</f>
        <v/>
      </c>
      <c r="K433" s="302" t="str">
        <f>IFERROR(VLOOKUP($C433&amp;K$428,$Z$64:$AB$639,3,0),"")</f>
        <v/>
      </c>
      <c r="L433" s="305" t="str">
        <f>""</f>
        <v/>
      </c>
      <c r="M433" s="306" t="str">
        <f>IFERROR(VLOOKUP($C433&amp;M$428,$Z$64:$AB$639,3,0),"")</f>
        <v/>
      </c>
      <c r="N433" s="304" t="str">
        <f>IFERROR(VLOOKUP($C433&amp;H$428,$AC$64:$AD$639,2,0),"")</f>
        <v/>
      </c>
      <c r="O433" s="302" t="str">
        <f>IFERROR(VLOOKUP($C433&amp;I$428,$AC$64:$AD$639,2,0),"")</f>
        <v/>
      </c>
      <c r="P433" s="302" t="str">
        <f>IFERROR(VLOOKUP($C433&amp;J$428,$AC$64:$AD$639,2,0),"")</f>
        <v/>
      </c>
      <c r="Q433" s="302" t="str">
        <f>IFERROR(VLOOKUP($C433&amp;K$428,$AC$64:$AD$639,2,0),"")</f>
        <v/>
      </c>
      <c r="R433" s="305" t="str">
        <f>""</f>
        <v/>
      </c>
      <c r="S433" s="306" t="str">
        <f>IFERROR(VLOOKUP($C433&amp;M$428,$AC$64:$AD$639,2,0),"")</f>
        <v/>
      </c>
      <c r="T433" s="307" t="str">
        <f t="shared" si="204"/>
        <v/>
      </c>
      <c r="Y433" s="211" t="s">
        <v>240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 : 5</v>
      </c>
      <c r="AC433" s="169" t="str">
        <f t="shared" si="184"/>
        <v/>
      </c>
      <c r="AD433" s="215" t="str">
        <f t="shared" si="185"/>
        <v/>
      </c>
      <c r="AE433" s="253"/>
      <c r="AF433" s="240"/>
      <c r="AG433" s="240"/>
      <c r="AH433" s="217" t="str">
        <f t="shared" si="188"/>
        <v>Team D3Team D6</v>
      </c>
    </row>
    <row r="434" spans="2:34" ht="12" customHeight="1" thickBot="1" x14ac:dyDescent="0.25">
      <c r="B434" s="308" t="str">
        <f t="shared" si="198"/>
        <v/>
      </c>
      <c r="C434" s="309" t="str">
        <f t="shared" si="199"/>
        <v/>
      </c>
      <c r="D434" s="310" t="str">
        <f t="shared" si="200"/>
        <v/>
      </c>
      <c r="E434" s="311" t="str">
        <f t="shared" si="201"/>
        <v/>
      </c>
      <c r="F434" s="311" t="str">
        <f t="shared" si="202"/>
        <v/>
      </c>
      <c r="G434" s="312" t="str">
        <f t="shared" si="203"/>
        <v/>
      </c>
      <c r="H434" s="313" t="str">
        <f>IFERROR(VLOOKUP($C434&amp;H$428,$Z$64:$AB$639,3,0),"")</f>
        <v/>
      </c>
      <c r="I434" s="311" t="str">
        <f>IFERROR(VLOOKUP($C434&amp;I$428,$Z$64:$AB$639,3,0),"")</f>
        <v/>
      </c>
      <c r="J434" s="311" t="str">
        <f>IFERROR(VLOOKUP($C434&amp;J$428,$Z$64:$AB$639,3,0),"")</f>
        <v/>
      </c>
      <c r="K434" s="311" t="str">
        <f>IFERROR(VLOOKUP($C434&amp;K$428,$Z$64:$AB$639,3,0),"")</f>
        <v/>
      </c>
      <c r="L434" s="311" t="str">
        <f>IFERROR(VLOOKUP($C434&amp;L$428,$Z$64:$AB$639,3,0),"")</f>
        <v/>
      </c>
      <c r="M434" s="314" t="str">
        <f>""</f>
        <v/>
      </c>
      <c r="N434" s="313" t="str">
        <f>IFERROR(VLOOKUP($C434&amp;H$428,$AC$64:$AD$639,2,0),"")</f>
        <v/>
      </c>
      <c r="O434" s="311" t="str">
        <f>IFERROR(VLOOKUP($C434&amp;I$428,$AC$64:$AD$639,2,0),"")</f>
        <v/>
      </c>
      <c r="P434" s="311" t="str">
        <f>IFERROR(VLOOKUP($C434&amp;J$428,$AC$64:$AD$639,2,0),"")</f>
        <v/>
      </c>
      <c r="Q434" s="311" t="str">
        <f>IFERROR(VLOOKUP($C434&amp;K$428,$AC$64:$AD$639,2,0),"")</f>
        <v/>
      </c>
      <c r="R434" s="311" t="str">
        <f>IFERROR(VLOOKUP($C434&amp;L$428,$AC$64:$AD$639,2,0),"")</f>
        <v/>
      </c>
      <c r="S434" s="314" t="str">
        <f>""</f>
        <v/>
      </c>
      <c r="T434" s="315" t="str">
        <f t="shared" si="204"/>
        <v/>
      </c>
      <c r="Y434" s="211" t="s">
        <v>241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 : 0</v>
      </c>
      <c r="AC434" s="169" t="str">
        <f t="shared" si="184"/>
        <v/>
      </c>
      <c r="AD434" s="215" t="str">
        <f t="shared" si="185"/>
        <v/>
      </c>
      <c r="AE434" s="253"/>
      <c r="AF434" s="240"/>
      <c r="AG434" s="240"/>
      <c r="AH434" s="217" t="str">
        <f t="shared" si="188"/>
        <v>Team E3Team E6</v>
      </c>
    </row>
    <row r="435" spans="2:34" ht="12.75" thickTop="1" x14ac:dyDescent="0.2">
      <c r="Y435" s="211" t="s">
        <v>242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 : 1</v>
      </c>
      <c r="AC435" s="169" t="str">
        <f t="shared" si="184"/>
        <v/>
      </c>
      <c r="AD435" s="215" t="str">
        <f t="shared" si="185"/>
        <v/>
      </c>
      <c r="AE435" s="253"/>
      <c r="AF435" s="240"/>
      <c r="AG435" s="240"/>
      <c r="AH435" s="217" t="str">
        <f t="shared" si="188"/>
        <v>Team F3Team F6</v>
      </c>
    </row>
    <row r="436" spans="2:34" x14ac:dyDescent="0.2">
      <c r="Y436" s="211" t="s">
        <v>243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 : 2</v>
      </c>
      <c r="AC436" s="169" t="str">
        <f t="shared" si="184"/>
        <v/>
      </c>
      <c r="AD436" s="215" t="str">
        <f t="shared" si="185"/>
        <v/>
      </c>
      <c r="AE436" s="253"/>
      <c r="AF436" s="240"/>
      <c r="AG436" s="240"/>
      <c r="AH436" s="217" t="str">
        <f t="shared" si="188"/>
        <v>Beinbruch SCMaibach 1822 eV</v>
      </c>
    </row>
    <row r="437" spans="2:34" x14ac:dyDescent="0.2">
      <c r="Y437" s="211" t="s">
        <v>244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 : 4</v>
      </c>
      <c r="AC437" s="169" t="str">
        <f t="shared" si="184"/>
        <v/>
      </c>
      <c r="AD437" s="215" t="str">
        <f t="shared" si="185"/>
        <v/>
      </c>
      <c r="AE437" s="253"/>
      <c r="AF437" s="240"/>
      <c r="AG437" s="240"/>
      <c r="AH437" s="217" t="str">
        <f t="shared" si="188"/>
        <v>SC WaldbachFC Grönlingen</v>
      </c>
    </row>
    <row r="438" spans="2:34" x14ac:dyDescent="0.2">
      <c r="Y438" s="211" t="s">
        <v>245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 : 0</v>
      </c>
      <c r="AC438" s="169" t="str">
        <f t="shared" si="184"/>
        <v/>
      </c>
      <c r="AD438" s="215" t="str">
        <f t="shared" si="185"/>
        <v/>
      </c>
      <c r="AE438" s="253"/>
      <c r="AF438" s="240"/>
      <c r="AG438" s="240"/>
      <c r="AH438" s="217" t="str">
        <f t="shared" si="188"/>
        <v>FV LübeckHSV</v>
      </c>
    </row>
    <row r="439" spans="2:34" x14ac:dyDescent="0.2">
      <c r="Y439" s="211" t="s">
        <v>246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 : 2</v>
      </c>
      <c r="AC439" s="169" t="str">
        <f t="shared" si="184"/>
        <v/>
      </c>
      <c r="AD439" s="215" t="str">
        <f t="shared" si="185"/>
        <v/>
      </c>
      <c r="AE439" s="253"/>
      <c r="AF439" s="240"/>
      <c r="AG439" s="240"/>
      <c r="AH439" s="217" t="str">
        <f t="shared" si="188"/>
        <v>Team D5Team D4</v>
      </c>
    </row>
    <row r="440" spans="2:34" x14ac:dyDescent="0.2">
      <c r="Y440" s="211" t="s">
        <v>247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 : 3</v>
      </c>
      <c r="AC440" s="169" t="str">
        <f t="shared" si="184"/>
        <v/>
      </c>
      <c r="AD440" s="215" t="str">
        <f t="shared" si="185"/>
        <v/>
      </c>
      <c r="AE440" s="253"/>
      <c r="AF440" s="240"/>
      <c r="AG440" s="240"/>
      <c r="AH440" s="217" t="str">
        <f t="shared" si="188"/>
        <v>Team E5Team E4</v>
      </c>
    </row>
    <row r="441" spans="2:34" x14ac:dyDescent="0.2">
      <c r="Y441" s="211" t="s">
        <v>248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 : 14</v>
      </c>
      <c r="AC441" s="169" t="str">
        <f t="shared" si="184"/>
        <v/>
      </c>
      <c r="AD441" s="215" t="str">
        <f t="shared" si="185"/>
        <v/>
      </c>
      <c r="AE441" s="253"/>
      <c r="AF441" s="240"/>
      <c r="AG441" s="240"/>
      <c r="AH441" s="217" t="str">
        <f t="shared" si="188"/>
        <v>Team F5Team F4</v>
      </c>
    </row>
    <row r="442" spans="2:34" x14ac:dyDescent="0.2">
      <c r="Y442" s="211" t="s">
        <v>249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3"/>
      <c r="AF442" s="240"/>
      <c r="AG442" s="240"/>
      <c r="AH442" s="217" t="str">
        <f t="shared" si="188"/>
        <v/>
      </c>
    </row>
    <row r="443" spans="2:34" x14ac:dyDescent="0.2">
      <c r="Y443" s="211" t="s">
        <v>250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3"/>
      <c r="AF443" s="240"/>
      <c r="AG443" s="240"/>
      <c r="AH443" s="217" t="str">
        <f t="shared" si="188"/>
        <v/>
      </c>
    </row>
    <row r="444" spans="2:34" x14ac:dyDescent="0.2">
      <c r="Y444" s="211" t="s">
        <v>251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3"/>
      <c r="AF444" s="240"/>
      <c r="AG444" s="240"/>
      <c r="AH444" s="217" t="str">
        <f t="shared" si="188"/>
        <v/>
      </c>
    </row>
    <row r="445" spans="2:34" x14ac:dyDescent="0.2">
      <c r="Y445" s="211" t="s">
        <v>252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3"/>
      <c r="AF445" s="240"/>
      <c r="AG445" s="240"/>
      <c r="AH445" s="217" t="str">
        <f t="shared" si="188"/>
        <v/>
      </c>
    </row>
    <row r="446" spans="2:34" x14ac:dyDescent="0.2">
      <c r="Y446" s="211" t="s">
        <v>253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3"/>
      <c r="AF446" s="240"/>
      <c r="AG446" s="240"/>
      <c r="AH446" s="217" t="str">
        <f t="shared" si="188"/>
        <v/>
      </c>
    </row>
    <row r="447" spans="2:34" x14ac:dyDescent="0.2">
      <c r="Y447" s="211" t="s">
        <v>254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3"/>
      <c r="AF447" s="240"/>
      <c r="AG447" s="240"/>
      <c r="AH447" s="217" t="str">
        <f t="shared" si="188"/>
        <v/>
      </c>
    </row>
    <row r="448" spans="2:34" x14ac:dyDescent="0.2">
      <c r="Y448" s="211" t="s">
        <v>255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3"/>
      <c r="AF448" s="240"/>
      <c r="AG448" s="240"/>
      <c r="AH448" s="217" t="str">
        <f t="shared" si="188"/>
        <v/>
      </c>
    </row>
    <row r="449" spans="25:34" x14ac:dyDescent="0.2">
      <c r="Y449" s="211" t="s">
        <v>256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3"/>
      <c r="AF449" s="240"/>
      <c r="AG449" s="240"/>
      <c r="AH449" s="217" t="str">
        <f t="shared" si="188"/>
        <v/>
      </c>
    </row>
    <row r="450" spans="25:34" x14ac:dyDescent="0.2">
      <c r="Y450" s="211" t="s">
        <v>257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3"/>
      <c r="AF450" s="240"/>
      <c r="AG450" s="240"/>
      <c r="AH450" s="217" t="str">
        <f t="shared" si="188"/>
        <v/>
      </c>
    </row>
    <row r="451" spans="25:34" x14ac:dyDescent="0.2">
      <c r="Y451" s="211" t="s">
        <v>258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3"/>
      <c r="AF451" s="240"/>
      <c r="AG451" s="240"/>
      <c r="AH451" s="217" t="str">
        <f t="shared" si="188"/>
        <v/>
      </c>
    </row>
    <row r="452" spans="25:34" x14ac:dyDescent="0.2">
      <c r="Y452" s="211" t="s">
        <v>259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3"/>
      <c r="AF452" s="240"/>
      <c r="AG452" s="240"/>
      <c r="AH452" s="217" t="str">
        <f t="shared" si="188"/>
        <v/>
      </c>
    </row>
    <row r="453" spans="25:34" x14ac:dyDescent="0.2">
      <c r="Y453" s="211" t="s">
        <v>260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3"/>
      <c r="AF453" s="240"/>
      <c r="AG453" s="240"/>
      <c r="AH453" s="217" t="str">
        <f t="shared" si="188"/>
        <v/>
      </c>
    </row>
    <row r="454" spans="25:34" x14ac:dyDescent="0.2">
      <c r="Y454" s="211" t="s">
        <v>261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3"/>
      <c r="AF454" s="240"/>
      <c r="AG454" s="240"/>
      <c r="AH454" s="217" t="str">
        <f t="shared" si="188"/>
        <v/>
      </c>
    </row>
    <row r="455" spans="25:34" x14ac:dyDescent="0.2">
      <c r="Y455" s="211" t="s">
        <v>262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3"/>
      <c r="AF455" s="240"/>
      <c r="AG455" s="240"/>
      <c r="AH455" s="217" t="str">
        <f t="shared" si="188"/>
        <v/>
      </c>
    </row>
    <row r="456" spans="25:34" x14ac:dyDescent="0.2">
      <c r="Y456" s="211" t="s">
        <v>263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3"/>
      <c r="AF456" s="240"/>
      <c r="AG456" s="240"/>
      <c r="AH456" s="217" t="str">
        <f t="shared" si="188"/>
        <v/>
      </c>
    </row>
    <row r="457" spans="25:34" x14ac:dyDescent="0.2">
      <c r="Y457" s="211" t="s">
        <v>264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3"/>
      <c r="AF457" s="240"/>
      <c r="AG457" s="240"/>
      <c r="AH457" s="217" t="str">
        <f t="shared" si="188"/>
        <v/>
      </c>
    </row>
    <row r="458" spans="25:34" x14ac:dyDescent="0.2">
      <c r="Y458" s="211" t="s">
        <v>265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3"/>
      <c r="AF458" s="240"/>
      <c r="AG458" s="240"/>
      <c r="AH458" s="217" t="str">
        <f t="shared" si="188"/>
        <v/>
      </c>
    </row>
    <row r="459" spans="25:34" x14ac:dyDescent="0.2">
      <c r="Y459" s="211" t="s">
        <v>266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3"/>
      <c r="AF459" s="240"/>
      <c r="AG459" s="240"/>
      <c r="AH459" s="217" t="str">
        <f t="shared" si="188"/>
        <v/>
      </c>
    </row>
    <row r="460" spans="25:34" x14ac:dyDescent="0.2">
      <c r="Y460" s="211" t="s">
        <v>267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3"/>
      <c r="AF460" s="240"/>
      <c r="AG460" s="240"/>
      <c r="AH460" s="217" t="str">
        <f t="shared" si="188"/>
        <v/>
      </c>
    </row>
    <row r="461" spans="25:34" x14ac:dyDescent="0.2">
      <c r="Y461" s="211" t="s">
        <v>268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3"/>
      <c r="AF461" s="240"/>
      <c r="AG461" s="240"/>
      <c r="AH461" s="217" t="str">
        <f t="shared" si="188"/>
        <v/>
      </c>
    </row>
    <row r="462" spans="25:34" x14ac:dyDescent="0.2">
      <c r="Y462" s="211" t="s">
        <v>269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3"/>
      <c r="AF462" s="240"/>
      <c r="AG462" s="240"/>
      <c r="AH462" s="217" t="str">
        <f t="shared" si="188"/>
        <v/>
      </c>
    </row>
    <row r="463" spans="25:34" x14ac:dyDescent="0.2">
      <c r="Y463" s="211" t="s">
        <v>270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3"/>
      <c r="AF463" s="240"/>
      <c r="AG463" s="240"/>
      <c r="AH463" s="217" t="str">
        <f t="shared" si="188"/>
        <v/>
      </c>
    </row>
    <row r="464" spans="25:34" x14ac:dyDescent="0.2">
      <c r="Y464" s="211" t="s">
        <v>271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3"/>
      <c r="AF464" s="240"/>
      <c r="AG464" s="240"/>
      <c r="AH464" s="217" t="str">
        <f t="shared" si="188"/>
        <v/>
      </c>
    </row>
    <row r="465" spans="25:34" x14ac:dyDescent="0.2">
      <c r="Y465" s="211" t="s">
        <v>272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3"/>
      <c r="AF465" s="240"/>
      <c r="AG465" s="240"/>
      <c r="AH465" s="217" t="str">
        <f t="shared" si="188"/>
        <v/>
      </c>
    </row>
    <row r="466" spans="25:34" x14ac:dyDescent="0.2">
      <c r="Y466" s="211" t="s">
        <v>273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3"/>
      <c r="AF466" s="240"/>
      <c r="AG466" s="240"/>
      <c r="AH466" s="217" t="str">
        <f t="shared" si="188"/>
        <v/>
      </c>
    </row>
    <row r="467" spans="25:34" x14ac:dyDescent="0.2">
      <c r="Y467" s="211" t="s">
        <v>274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3"/>
      <c r="AF467" s="240"/>
      <c r="AG467" s="240"/>
      <c r="AH467" s="217" t="str">
        <f t="shared" si="188"/>
        <v/>
      </c>
    </row>
    <row r="468" spans="25:34" x14ac:dyDescent="0.2">
      <c r="Y468" s="211" t="s">
        <v>275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3"/>
      <c r="AF468" s="240"/>
      <c r="AG468" s="240"/>
      <c r="AH468" s="217" t="str">
        <f t="shared" si="188"/>
        <v/>
      </c>
    </row>
    <row r="469" spans="25:34" x14ac:dyDescent="0.2">
      <c r="Y469" s="211" t="s">
        <v>276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3"/>
      <c r="AF469" s="240"/>
      <c r="AG469" s="240"/>
      <c r="AH469" s="217" t="str">
        <f t="shared" si="188"/>
        <v/>
      </c>
    </row>
    <row r="470" spans="25:34" x14ac:dyDescent="0.2">
      <c r="Y470" s="211" t="s">
        <v>277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3"/>
      <c r="AF470" s="240"/>
      <c r="AG470" s="240"/>
      <c r="AH470" s="217" t="str">
        <f t="shared" si="188"/>
        <v/>
      </c>
    </row>
    <row r="471" spans="25:34" x14ac:dyDescent="0.2">
      <c r="Y471" s="211" t="s">
        <v>278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3"/>
      <c r="AF471" s="240"/>
      <c r="AG471" s="240"/>
      <c r="AH471" s="217" t="str">
        <f t="shared" si="188"/>
        <v/>
      </c>
    </row>
    <row r="472" spans="25:34" x14ac:dyDescent="0.2">
      <c r="Y472" s="211" t="s">
        <v>279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3"/>
      <c r="AF472" s="240"/>
      <c r="AG472" s="240"/>
      <c r="AH472" s="217" t="str">
        <f t="shared" si="188"/>
        <v/>
      </c>
    </row>
    <row r="473" spans="25:34" x14ac:dyDescent="0.2">
      <c r="Y473" s="211" t="s">
        <v>280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3"/>
      <c r="AF473" s="240"/>
      <c r="AG473" s="240"/>
      <c r="AH473" s="217" t="str">
        <f t="shared" si="188"/>
        <v/>
      </c>
    </row>
    <row r="474" spans="25:34" x14ac:dyDescent="0.2">
      <c r="Y474" s="211" t="s">
        <v>281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3"/>
      <c r="AF474" s="240"/>
      <c r="AG474" s="240"/>
      <c r="AH474" s="217" t="str">
        <f t="shared" si="188"/>
        <v/>
      </c>
    </row>
    <row r="475" spans="25:34" x14ac:dyDescent="0.2">
      <c r="Y475" s="211" t="s">
        <v>282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3"/>
      <c r="AF475" s="240"/>
      <c r="AG475" s="240"/>
      <c r="AH475" s="217" t="str">
        <f t="shared" si="188"/>
        <v/>
      </c>
    </row>
    <row r="476" spans="25:34" x14ac:dyDescent="0.2">
      <c r="Y476" s="211" t="s">
        <v>283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3"/>
      <c r="AF476" s="240"/>
      <c r="AG476" s="240"/>
      <c r="AH476" s="217" t="str">
        <f t="shared" si="188"/>
        <v/>
      </c>
    </row>
    <row r="477" spans="25:34" x14ac:dyDescent="0.2">
      <c r="Y477" s="211" t="s">
        <v>284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3"/>
      <c r="AF477" s="240"/>
      <c r="AG477" s="240"/>
      <c r="AH477" s="217" t="str">
        <f t="shared" si="188"/>
        <v/>
      </c>
    </row>
    <row r="478" spans="25:34" x14ac:dyDescent="0.2">
      <c r="Y478" s="211" t="s">
        <v>285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3"/>
      <c r="AF478" s="240"/>
      <c r="AG478" s="240"/>
      <c r="AH478" s="217" t="str">
        <f t="shared" si="188"/>
        <v/>
      </c>
    </row>
    <row r="479" spans="25:34" x14ac:dyDescent="0.2">
      <c r="Y479" s="211" t="s">
        <v>286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3"/>
      <c r="AF479" s="240"/>
      <c r="AG479" s="240"/>
      <c r="AH479" s="217" t="str">
        <f t="shared" si="188"/>
        <v/>
      </c>
    </row>
    <row r="480" spans="25:34" x14ac:dyDescent="0.2">
      <c r="Y480" s="211" t="s">
        <v>287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3"/>
      <c r="AF480" s="240"/>
      <c r="AG480" s="240"/>
      <c r="AH480" s="217" t="str">
        <f t="shared" si="188"/>
        <v/>
      </c>
    </row>
    <row r="481" spans="25:34" x14ac:dyDescent="0.2">
      <c r="Y481" s="211" t="s">
        <v>288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3"/>
      <c r="AF481" s="240"/>
      <c r="AG481" s="240"/>
      <c r="AH481" s="217" t="str">
        <f t="shared" si="188"/>
        <v/>
      </c>
    </row>
    <row r="482" spans="25:34" x14ac:dyDescent="0.2">
      <c r="Y482" s="211" t="s">
        <v>289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3"/>
      <c r="AF482" s="240"/>
      <c r="AG482" s="240"/>
      <c r="AH482" s="217" t="str">
        <f t="shared" ref="AH482:AH545" si="210">Z482</f>
        <v/>
      </c>
    </row>
    <row r="483" spans="25:34" x14ac:dyDescent="0.2">
      <c r="Y483" s="211" t="s">
        <v>290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3"/>
      <c r="AF483" s="240"/>
      <c r="AG483" s="240"/>
      <c r="AH483" s="217" t="str">
        <f t="shared" si="210"/>
        <v/>
      </c>
    </row>
    <row r="484" spans="25:34" x14ac:dyDescent="0.2">
      <c r="Y484" s="211" t="s">
        <v>291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3"/>
      <c r="AF484" s="240"/>
      <c r="AG484" s="240"/>
      <c r="AH484" s="217" t="str">
        <f t="shared" si="210"/>
        <v/>
      </c>
    </row>
    <row r="485" spans="25:34" x14ac:dyDescent="0.2">
      <c r="Y485" s="211" t="s">
        <v>292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3"/>
      <c r="AF485" s="240"/>
      <c r="AG485" s="240"/>
      <c r="AH485" s="217" t="str">
        <f t="shared" si="210"/>
        <v/>
      </c>
    </row>
    <row r="486" spans="25:34" x14ac:dyDescent="0.2">
      <c r="Y486" s="211" t="s">
        <v>293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3"/>
      <c r="AF486" s="240"/>
      <c r="AG486" s="240"/>
      <c r="AH486" s="217" t="str">
        <f t="shared" si="210"/>
        <v/>
      </c>
    </row>
    <row r="487" spans="25:34" x14ac:dyDescent="0.2">
      <c r="Y487" s="211" t="s">
        <v>294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3"/>
      <c r="AF487" s="240"/>
      <c r="AG487" s="240"/>
      <c r="AH487" s="217" t="str">
        <f t="shared" si="210"/>
        <v/>
      </c>
    </row>
    <row r="488" spans="25:34" x14ac:dyDescent="0.2">
      <c r="Y488" s="211" t="s">
        <v>295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3"/>
      <c r="AF488" s="240"/>
      <c r="AG488" s="240"/>
      <c r="AH488" s="217" t="str">
        <f t="shared" si="210"/>
        <v/>
      </c>
    </row>
    <row r="489" spans="25:34" x14ac:dyDescent="0.2">
      <c r="Y489" s="211" t="s">
        <v>296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3"/>
      <c r="AF489" s="240"/>
      <c r="AG489" s="240"/>
      <c r="AH489" s="217" t="str">
        <f t="shared" si="210"/>
        <v/>
      </c>
    </row>
    <row r="490" spans="25:34" x14ac:dyDescent="0.2">
      <c r="Y490" s="211" t="s">
        <v>297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3"/>
      <c r="AF490" s="240"/>
      <c r="AG490" s="240"/>
      <c r="AH490" s="217" t="str">
        <f t="shared" si="210"/>
        <v/>
      </c>
    </row>
    <row r="491" spans="25:34" x14ac:dyDescent="0.2">
      <c r="Y491" s="211" t="s">
        <v>298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3"/>
      <c r="AF491" s="240"/>
      <c r="AG491" s="240"/>
      <c r="AH491" s="217" t="str">
        <f t="shared" si="210"/>
        <v/>
      </c>
    </row>
    <row r="492" spans="25:34" x14ac:dyDescent="0.2">
      <c r="Y492" s="211" t="s">
        <v>299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3"/>
      <c r="AF492" s="240"/>
      <c r="AG492" s="240"/>
      <c r="AH492" s="217" t="str">
        <f t="shared" si="210"/>
        <v/>
      </c>
    </row>
    <row r="493" spans="25:34" x14ac:dyDescent="0.2">
      <c r="Y493" s="211" t="s">
        <v>300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3"/>
      <c r="AF493" s="240"/>
      <c r="AG493" s="240"/>
      <c r="AH493" s="217" t="str">
        <f t="shared" si="210"/>
        <v/>
      </c>
    </row>
    <row r="494" spans="25:34" x14ac:dyDescent="0.2">
      <c r="Y494" s="211" t="s">
        <v>301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3"/>
      <c r="AF494" s="240"/>
      <c r="AG494" s="240"/>
      <c r="AH494" s="217" t="str">
        <f t="shared" si="210"/>
        <v/>
      </c>
    </row>
    <row r="495" spans="25:34" x14ac:dyDescent="0.2">
      <c r="Y495" s="211" t="s">
        <v>302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3"/>
      <c r="AF495" s="240"/>
      <c r="AG495" s="240"/>
      <c r="AH495" s="217" t="str">
        <f t="shared" si="210"/>
        <v/>
      </c>
    </row>
    <row r="496" spans="25:34" x14ac:dyDescent="0.2">
      <c r="Y496" s="211" t="s">
        <v>303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3"/>
      <c r="AF496" s="240"/>
      <c r="AG496" s="240"/>
      <c r="AH496" s="217" t="str">
        <f t="shared" si="210"/>
        <v/>
      </c>
    </row>
    <row r="497" spans="25:34" x14ac:dyDescent="0.2">
      <c r="Y497" s="211" t="s">
        <v>304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3"/>
      <c r="AF497" s="240"/>
      <c r="AG497" s="240"/>
      <c r="AH497" s="217" t="str">
        <f t="shared" si="210"/>
        <v/>
      </c>
    </row>
    <row r="498" spans="25:34" x14ac:dyDescent="0.2">
      <c r="Y498" s="211" t="s">
        <v>305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3"/>
      <c r="AF498" s="240"/>
      <c r="AG498" s="240"/>
      <c r="AH498" s="217" t="str">
        <f t="shared" si="210"/>
        <v/>
      </c>
    </row>
    <row r="499" spans="25:34" x14ac:dyDescent="0.2">
      <c r="Y499" s="211" t="s">
        <v>306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3"/>
      <c r="AF499" s="240"/>
      <c r="AG499" s="240"/>
      <c r="AH499" s="217" t="str">
        <f t="shared" si="210"/>
        <v/>
      </c>
    </row>
    <row r="500" spans="25:34" x14ac:dyDescent="0.2">
      <c r="Y500" s="211" t="s">
        <v>307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3"/>
      <c r="AF500" s="240"/>
      <c r="AG500" s="240"/>
      <c r="AH500" s="217" t="str">
        <f t="shared" si="210"/>
        <v/>
      </c>
    </row>
    <row r="501" spans="25:34" x14ac:dyDescent="0.2">
      <c r="Y501" s="211" t="s">
        <v>308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3"/>
      <c r="AF501" s="240"/>
      <c r="AG501" s="240"/>
      <c r="AH501" s="217" t="str">
        <f t="shared" si="210"/>
        <v/>
      </c>
    </row>
    <row r="502" spans="25:34" x14ac:dyDescent="0.2">
      <c r="Y502" s="211" t="s">
        <v>309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3"/>
      <c r="AF502" s="240"/>
      <c r="AG502" s="240"/>
      <c r="AH502" s="217" t="str">
        <f t="shared" si="210"/>
        <v/>
      </c>
    </row>
    <row r="503" spans="25:34" x14ac:dyDescent="0.2">
      <c r="Y503" s="211" t="s">
        <v>310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3"/>
      <c r="AF503" s="240"/>
      <c r="AG503" s="240"/>
      <c r="AH503" s="217" t="str">
        <f t="shared" si="210"/>
        <v/>
      </c>
    </row>
    <row r="504" spans="25:34" x14ac:dyDescent="0.2">
      <c r="Y504" s="211" t="s">
        <v>311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3"/>
      <c r="AF504" s="240"/>
      <c r="AG504" s="240"/>
      <c r="AH504" s="217" t="str">
        <f t="shared" si="210"/>
        <v/>
      </c>
    </row>
    <row r="505" spans="25:34" x14ac:dyDescent="0.2">
      <c r="Y505" s="211" t="s">
        <v>312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3"/>
      <c r="AF505" s="240"/>
      <c r="AG505" s="240"/>
      <c r="AH505" s="217" t="str">
        <f t="shared" si="210"/>
        <v/>
      </c>
    </row>
    <row r="506" spans="25:34" x14ac:dyDescent="0.2">
      <c r="Y506" s="211" t="s">
        <v>313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3"/>
      <c r="AF506" s="240"/>
      <c r="AG506" s="240"/>
      <c r="AH506" s="217" t="str">
        <f t="shared" si="210"/>
        <v/>
      </c>
    </row>
    <row r="507" spans="25:34" x14ac:dyDescent="0.2">
      <c r="Y507" s="211" t="s">
        <v>314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3"/>
      <c r="AF507" s="240"/>
      <c r="AG507" s="240"/>
      <c r="AH507" s="217" t="str">
        <f t="shared" si="210"/>
        <v/>
      </c>
    </row>
    <row r="508" spans="25:34" x14ac:dyDescent="0.2">
      <c r="Y508" s="211" t="s">
        <v>315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3"/>
      <c r="AF508" s="240"/>
      <c r="AG508" s="240"/>
      <c r="AH508" s="217" t="str">
        <f t="shared" si="210"/>
        <v/>
      </c>
    </row>
    <row r="509" spans="25:34" x14ac:dyDescent="0.2">
      <c r="Y509" s="211" t="s">
        <v>316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3"/>
      <c r="AF509" s="240"/>
      <c r="AG509" s="240"/>
      <c r="AH509" s="217" t="str">
        <f t="shared" si="210"/>
        <v/>
      </c>
    </row>
    <row r="510" spans="25:34" x14ac:dyDescent="0.2">
      <c r="Y510" s="211" t="s">
        <v>317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3"/>
      <c r="AF510" s="240"/>
      <c r="AG510" s="240"/>
      <c r="AH510" s="217" t="str">
        <f t="shared" si="210"/>
        <v/>
      </c>
    </row>
    <row r="511" spans="25:34" x14ac:dyDescent="0.2">
      <c r="Y511" s="211" t="s">
        <v>318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3"/>
      <c r="AF511" s="240"/>
      <c r="AG511" s="240"/>
      <c r="AH511" s="217" t="str">
        <f t="shared" si="210"/>
        <v/>
      </c>
    </row>
    <row r="512" spans="25:34" x14ac:dyDescent="0.2">
      <c r="Y512" s="211" t="s">
        <v>319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3"/>
      <c r="AF512" s="240"/>
      <c r="AG512" s="240"/>
      <c r="AH512" s="217" t="str">
        <f t="shared" si="210"/>
        <v/>
      </c>
    </row>
    <row r="513" spans="25:34" x14ac:dyDescent="0.2">
      <c r="Y513" s="211" t="s">
        <v>320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3"/>
      <c r="AF513" s="240"/>
      <c r="AG513" s="240"/>
      <c r="AH513" s="217" t="str">
        <f t="shared" si="210"/>
        <v/>
      </c>
    </row>
    <row r="514" spans="25:34" x14ac:dyDescent="0.2">
      <c r="Y514" s="211" t="s">
        <v>321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3"/>
      <c r="AF514" s="240"/>
      <c r="AG514" s="240"/>
      <c r="AH514" s="217" t="str">
        <f t="shared" si="210"/>
        <v/>
      </c>
    </row>
    <row r="515" spans="25:34" x14ac:dyDescent="0.2">
      <c r="Y515" s="211" t="s">
        <v>322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3"/>
      <c r="AF515" s="240"/>
      <c r="AG515" s="240"/>
      <c r="AH515" s="217" t="str">
        <f t="shared" si="210"/>
        <v/>
      </c>
    </row>
    <row r="516" spans="25:34" x14ac:dyDescent="0.2">
      <c r="Y516" s="211" t="s">
        <v>323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3"/>
      <c r="AF516" s="240"/>
      <c r="AG516" s="240"/>
      <c r="AH516" s="217" t="str">
        <f t="shared" si="210"/>
        <v/>
      </c>
    </row>
    <row r="517" spans="25:34" x14ac:dyDescent="0.2">
      <c r="Y517" s="211" t="s">
        <v>324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3"/>
      <c r="AF517" s="240"/>
      <c r="AG517" s="240"/>
      <c r="AH517" s="217" t="str">
        <f t="shared" si="210"/>
        <v/>
      </c>
    </row>
    <row r="518" spans="25:34" x14ac:dyDescent="0.2">
      <c r="Y518" s="211" t="s">
        <v>325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3"/>
      <c r="AF518" s="240"/>
      <c r="AG518" s="240"/>
      <c r="AH518" s="217" t="str">
        <f t="shared" si="210"/>
        <v/>
      </c>
    </row>
    <row r="519" spans="25:34" x14ac:dyDescent="0.2">
      <c r="Y519" s="211" t="s">
        <v>326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3"/>
      <c r="AF519" s="240"/>
      <c r="AG519" s="240"/>
      <c r="AH519" s="217" t="str">
        <f t="shared" si="210"/>
        <v/>
      </c>
    </row>
    <row r="520" spans="25:34" x14ac:dyDescent="0.2">
      <c r="Y520" s="211" t="s">
        <v>327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3"/>
      <c r="AF520" s="240"/>
      <c r="AG520" s="240"/>
      <c r="AH520" s="217" t="str">
        <f t="shared" si="210"/>
        <v/>
      </c>
    </row>
    <row r="521" spans="25:34" x14ac:dyDescent="0.2">
      <c r="Y521" s="211" t="s">
        <v>328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3"/>
      <c r="AF521" s="240"/>
      <c r="AG521" s="240"/>
      <c r="AH521" s="217" t="str">
        <f t="shared" si="210"/>
        <v/>
      </c>
    </row>
    <row r="522" spans="25:34" x14ac:dyDescent="0.2">
      <c r="Y522" s="211" t="s">
        <v>329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3"/>
      <c r="AF522" s="240"/>
      <c r="AG522" s="240"/>
      <c r="AH522" s="217" t="str">
        <f t="shared" si="210"/>
        <v/>
      </c>
    </row>
    <row r="523" spans="25:34" x14ac:dyDescent="0.2">
      <c r="Y523" s="211" t="s">
        <v>330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3"/>
      <c r="AF523" s="240"/>
      <c r="AG523" s="240"/>
      <c r="AH523" s="217" t="str">
        <f t="shared" si="210"/>
        <v/>
      </c>
    </row>
    <row r="524" spans="25:34" x14ac:dyDescent="0.2">
      <c r="Y524" s="211" t="s">
        <v>331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3"/>
      <c r="AF524" s="240"/>
      <c r="AG524" s="240"/>
      <c r="AH524" s="217" t="str">
        <f t="shared" si="210"/>
        <v/>
      </c>
    </row>
    <row r="525" spans="25:34" x14ac:dyDescent="0.2">
      <c r="Y525" s="211" t="s">
        <v>332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3"/>
      <c r="AF525" s="240"/>
      <c r="AG525" s="240"/>
      <c r="AH525" s="217" t="str">
        <f t="shared" si="210"/>
        <v/>
      </c>
    </row>
    <row r="526" spans="25:34" x14ac:dyDescent="0.2">
      <c r="Y526" s="211" t="s">
        <v>333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3"/>
      <c r="AF526" s="240"/>
      <c r="AG526" s="240"/>
      <c r="AH526" s="217" t="str">
        <f t="shared" si="210"/>
        <v/>
      </c>
    </row>
    <row r="527" spans="25:34" x14ac:dyDescent="0.2">
      <c r="Y527" s="211" t="s">
        <v>334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3"/>
      <c r="AF527" s="240"/>
      <c r="AG527" s="240"/>
      <c r="AH527" s="217" t="str">
        <f t="shared" si="210"/>
        <v/>
      </c>
    </row>
    <row r="528" spans="25:34" x14ac:dyDescent="0.2">
      <c r="Y528" s="211" t="s">
        <v>335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3"/>
      <c r="AF528" s="240"/>
      <c r="AG528" s="240"/>
      <c r="AH528" s="217" t="str">
        <f t="shared" si="210"/>
        <v/>
      </c>
    </row>
    <row r="529" spans="25:34" x14ac:dyDescent="0.2">
      <c r="Y529" s="211" t="s">
        <v>336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3"/>
      <c r="AF529" s="240"/>
      <c r="AG529" s="240"/>
      <c r="AH529" s="217" t="str">
        <f t="shared" si="210"/>
        <v/>
      </c>
    </row>
    <row r="530" spans="25:34" x14ac:dyDescent="0.2">
      <c r="Y530" s="211" t="s">
        <v>337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3"/>
      <c r="AF530" s="240"/>
      <c r="AG530" s="240"/>
      <c r="AH530" s="217" t="str">
        <f t="shared" si="210"/>
        <v/>
      </c>
    </row>
    <row r="531" spans="25:34" x14ac:dyDescent="0.2">
      <c r="Y531" s="211" t="s">
        <v>338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3"/>
      <c r="AF531" s="240"/>
      <c r="AG531" s="240"/>
      <c r="AH531" s="217" t="str">
        <f t="shared" si="210"/>
        <v/>
      </c>
    </row>
    <row r="532" spans="25:34" x14ac:dyDescent="0.2">
      <c r="Y532" s="211" t="s">
        <v>339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3"/>
      <c r="AF532" s="240"/>
      <c r="AG532" s="240"/>
      <c r="AH532" s="217" t="str">
        <f t="shared" si="210"/>
        <v/>
      </c>
    </row>
    <row r="533" spans="25:34" x14ac:dyDescent="0.2">
      <c r="Y533" s="211" t="s">
        <v>340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3"/>
      <c r="AF533" s="240"/>
      <c r="AG533" s="240"/>
      <c r="AH533" s="217" t="str">
        <f t="shared" si="210"/>
        <v/>
      </c>
    </row>
    <row r="534" spans="25:34" x14ac:dyDescent="0.2">
      <c r="Y534" s="211" t="s">
        <v>341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3"/>
      <c r="AF534" s="240"/>
      <c r="AG534" s="240"/>
      <c r="AH534" s="217" t="str">
        <f t="shared" si="210"/>
        <v/>
      </c>
    </row>
    <row r="535" spans="25:34" x14ac:dyDescent="0.2">
      <c r="Y535" s="211" t="s">
        <v>342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3"/>
      <c r="AF535" s="240"/>
      <c r="AG535" s="240"/>
      <c r="AH535" s="217" t="str">
        <f t="shared" si="210"/>
        <v/>
      </c>
    </row>
    <row r="536" spans="25:34" x14ac:dyDescent="0.2">
      <c r="Y536" s="211" t="s">
        <v>343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3"/>
      <c r="AF536" s="240"/>
      <c r="AG536" s="240"/>
      <c r="AH536" s="217" t="str">
        <f t="shared" si="210"/>
        <v/>
      </c>
    </row>
    <row r="537" spans="25:34" x14ac:dyDescent="0.2">
      <c r="Y537" s="211" t="s">
        <v>344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3"/>
      <c r="AF537" s="240"/>
      <c r="AG537" s="240"/>
      <c r="AH537" s="217" t="str">
        <f t="shared" si="210"/>
        <v/>
      </c>
    </row>
    <row r="538" spans="25:34" x14ac:dyDescent="0.2">
      <c r="Y538" s="211" t="s">
        <v>345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3"/>
      <c r="AF538" s="240"/>
      <c r="AG538" s="240"/>
      <c r="AH538" s="217" t="str">
        <f t="shared" si="210"/>
        <v/>
      </c>
    </row>
    <row r="539" spans="25:34" x14ac:dyDescent="0.2">
      <c r="Y539" s="211" t="s">
        <v>346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3"/>
      <c r="AF539" s="240"/>
      <c r="AG539" s="240"/>
      <c r="AH539" s="217" t="str">
        <f t="shared" si="210"/>
        <v/>
      </c>
    </row>
    <row r="540" spans="25:34" x14ac:dyDescent="0.2">
      <c r="Y540" s="211" t="s">
        <v>347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3"/>
      <c r="AF540" s="240"/>
      <c r="AG540" s="240"/>
      <c r="AH540" s="217" t="str">
        <f t="shared" si="210"/>
        <v/>
      </c>
    </row>
    <row r="541" spans="25:34" x14ac:dyDescent="0.2">
      <c r="Y541" s="211" t="s">
        <v>348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3"/>
      <c r="AF541" s="240"/>
      <c r="AG541" s="240"/>
      <c r="AH541" s="217" t="str">
        <f t="shared" si="210"/>
        <v/>
      </c>
    </row>
    <row r="542" spans="25:34" x14ac:dyDescent="0.2">
      <c r="Y542" s="211" t="s">
        <v>349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3"/>
      <c r="AF542" s="240"/>
      <c r="AG542" s="240"/>
      <c r="AH542" s="217" t="str">
        <f t="shared" si="210"/>
        <v/>
      </c>
    </row>
    <row r="543" spans="25:34" x14ac:dyDescent="0.2">
      <c r="Y543" s="211" t="s">
        <v>350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3"/>
      <c r="AF543" s="240"/>
      <c r="AG543" s="240"/>
      <c r="AH543" s="217" t="str">
        <f t="shared" si="210"/>
        <v/>
      </c>
    </row>
    <row r="544" spans="25:34" x14ac:dyDescent="0.2">
      <c r="Y544" s="211" t="s">
        <v>351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3"/>
      <c r="AF544" s="240"/>
      <c r="AG544" s="240"/>
      <c r="AH544" s="217" t="str">
        <f t="shared" si="210"/>
        <v/>
      </c>
    </row>
    <row r="545" spans="25:34" x14ac:dyDescent="0.2">
      <c r="Y545" s="211" t="s">
        <v>352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3"/>
      <c r="AF545" s="240"/>
      <c r="AG545" s="240"/>
      <c r="AH545" s="217" t="str">
        <f t="shared" si="210"/>
        <v/>
      </c>
    </row>
    <row r="546" spans="25:34" x14ac:dyDescent="0.2">
      <c r="Y546" s="211" t="s">
        <v>353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3"/>
      <c r="AF546" s="240"/>
      <c r="AG546" s="240"/>
      <c r="AH546" s="217" t="str">
        <f t="shared" ref="AH546:AH609" si="216">Z546</f>
        <v/>
      </c>
    </row>
    <row r="547" spans="25:34" x14ac:dyDescent="0.2">
      <c r="Y547" s="211" t="s">
        <v>354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3"/>
      <c r="AF547" s="240"/>
      <c r="AG547" s="240"/>
      <c r="AH547" s="217" t="str">
        <f t="shared" si="216"/>
        <v/>
      </c>
    </row>
    <row r="548" spans="25:34" x14ac:dyDescent="0.2">
      <c r="Y548" s="211" t="s">
        <v>355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3"/>
      <c r="AF548" s="240"/>
      <c r="AG548" s="240"/>
      <c r="AH548" s="217" t="str">
        <f t="shared" si="216"/>
        <v/>
      </c>
    </row>
    <row r="549" spans="25:34" x14ac:dyDescent="0.2">
      <c r="Y549" s="211" t="s">
        <v>356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3"/>
      <c r="AF549" s="240"/>
      <c r="AG549" s="240"/>
      <c r="AH549" s="217" t="str">
        <f t="shared" si="216"/>
        <v/>
      </c>
    </row>
    <row r="550" spans="25:34" x14ac:dyDescent="0.2">
      <c r="Y550" s="211" t="s">
        <v>357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3"/>
      <c r="AF550" s="240"/>
      <c r="AG550" s="240"/>
      <c r="AH550" s="217" t="str">
        <f t="shared" si="216"/>
        <v/>
      </c>
    </row>
    <row r="551" spans="25:34" x14ac:dyDescent="0.2">
      <c r="Y551" s="211" t="s">
        <v>358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3"/>
      <c r="AF551" s="240"/>
      <c r="AG551" s="240"/>
      <c r="AH551" s="217" t="str">
        <f t="shared" si="216"/>
        <v/>
      </c>
    </row>
    <row r="552" spans="25:34" x14ac:dyDescent="0.2">
      <c r="Y552" s="211" t="s">
        <v>359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3"/>
      <c r="AF552" s="240"/>
      <c r="AG552" s="240"/>
      <c r="AH552" s="217" t="str">
        <f t="shared" si="216"/>
        <v/>
      </c>
    </row>
    <row r="553" spans="25:34" x14ac:dyDescent="0.2">
      <c r="Y553" s="211" t="s">
        <v>360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3"/>
      <c r="AF553" s="240"/>
      <c r="AG553" s="240"/>
      <c r="AH553" s="217" t="str">
        <f t="shared" si="216"/>
        <v/>
      </c>
    </row>
    <row r="554" spans="25:34" x14ac:dyDescent="0.2">
      <c r="Y554" s="211" t="s">
        <v>361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3"/>
      <c r="AF554" s="240"/>
      <c r="AG554" s="240"/>
      <c r="AH554" s="217" t="str">
        <f t="shared" si="216"/>
        <v/>
      </c>
    </row>
    <row r="555" spans="25:34" x14ac:dyDescent="0.2">
      <c r="Y555" s="211" t="s">
        <v>362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3"/>
      <c r="AF555" s="240"/>
      <c r="AG555" s="240"/>
      <c r="AH555" s="217" t="str">
        <f t="shared" si="216"/>
        <v/>
      </c>
    </row>
    <row r="556" spans="25:34" x14ac:dyDescent="0.2">
      <c r="Y556" s="211" t="s">
        <v>363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3"/>
      <c r="AF556" s="240"/>
      <c r="AG556" s="240"/>
      <c r="AH556" s="217" t="str">
        <f t="shared" si="216"/>
        <v/>
      </c>
    </row>
    <row r="557" spans="25:34" x14ac:dyDescent="0.2">
      <c r="Y557" s="211" t="s">
        <v>364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3"/>
      <c r="AF557" s="240"/>
      <c r="AG557" s="240"/>
      <c r="AH557" s="217" t="str">
        <f t="shared" si="216"/>
        <v/>
      </c>
    </row>
    <row r="558" spans="25:34" x14ac:dyDescent="0.2">
      <c r="Y558" s="211" t="s">
        <v>365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3"/>
      <c r="AF558" s="240"/>
      <c r="AG558" s="240"/>
      <c r="AH558" s="217" t="str">
        <f t="shared" si="216"/>
        <v/>
      </c>
    </row>
    <row r="559" spans="25:34" x14ac:dyDescent="0.2">
      <c r="Y559" s="211" t="s">
        <v>366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3"/>
      <c r="AF559" s="240"/>
      <c r="AG559" s="240"/>
      <c r="AH559" s="217" t="str">
        <f t="shared" si="216"/>
        <v/>
      </c>
    </row>
    <row r="560" spans="25:34" x14ac:dyDescent="0.2">
      <c r="Y560" s="211" t="s">
        <v>367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3"/>
      <c r="AF560" s="240"/>
      <c r="AG560" s="240"/>
      <c r="AH560" s="217" t="str">
        <f t="shared" si="216"/>
        <v/>
      </c>
    </row>
    <row r="561" spans="25:34" x14ac:dyDescent="0.2">
      <c r="Y561" s="211" t="s">
        <v>368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3"/>
      <c r="AF561" s="240"/>
      <c r="AG561" s="240"/>
      <c r="AH561" s="217" t="str">
        <f t="shared" si="216"/>
        <v/>
      </c>
    </row>
    <row r="562" spans="25:34" x14ac:dyDescent="0.2">
      <c r="Y562" s="211" t="s">
        <v>369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3"/>
      <c r="AF562" s="240"/>
      <c r="AG562" s="240"/>
      <c r="AH562" s="217" t="str">
        <f t="shared" si="216"/>
        <v/>
      </c>
    </row>
    <row r="563" spans="25:34" x14ac:dyDescent="0.2">
      <c r="Y563" s="211" t="s">
        <v>370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3"/>
      <c r="AF563" s="240"/>
      <c r="AG563" s="240"/>
      <c r="AH563" s="217" t="str">
        <f t="shared" si="216"/>
        <v/>
      </c>
    </row>
    <row r="564" spans="25:34" x14ac:dyDescent="0.2">
      <c r="Y564" s="211" t="s">
        <v>371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3"/>
      <c r="AF564" s="240"/>
      <c r="AG564" s="240"/>
      <c r="AH564" s="217" t="str">
        <f t="shared" si="216"/>
        <v/>
      </c>
    </row>
    <row r="565" spans="25:34" x14ac:dyDescent="0.2">
      <c r="Y565" s="211" t="s">
        <v>372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3"/>
      <c r="AF565" s="240"/>
      <c r="AG565" s="240"/>
      <c r="AH565" s="217" t="str">
        <f t="shared" si="216"/>
        <v/>
      </c>
    </row>
    <row r="566" spans="25:34" x14ac:dyDescent="0.2">
      <c r="Y566" s="211" t="s">
        <v>373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3"/>
      <c r="AF566" s="240"/>
      <c r="AG566" s="240"/>
      <c r="AH566" s="217" t="str">
        <f t="shared" si="216"/>
        <v/>
      </c>
    </row>
    <row r="567" spans="25:34" x14ac:dyDescent="0.2">
      <c r="Y567" s="211" t="s">
        <v>374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3"/>
      <c r="AF567" s="240"/>
      <c r="AG567" s="240"/>
      <c r="AH567" s="217" t="str">
        <f t="shared" si="216"/>
        <v/>
      </c>
    </row>
    <row r="568" spans="25:34" x14ac:dyDescent="0.2">
      <c r="Y568" s="211" t="s">
        <v>375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3"/>
      <c r="AF568" s="240"/>
      <c r="AG568" s="240"/>
      <c r="AH568" s="217" t="str">
        <f t="shared" si="216"/>
        <v/>
      </c>
    </row>
    <row r="569" spans="25:34" x14ac:dyDescent="0.2">
      <c r="Y569" s="211" t="s">
        <v>376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3"/>
      <c r="AF569" s="240"/>
      <c r="AG569" s="240"/>
      <c r="AH569" s="217" t="str">
        <f t="shared" si="216"/>
        <v/>
      </c>
    </row>
    <row r="570" spans="25:34" x14ac:dyDescent="0.2">
      <c r="Y570" s="211" t="s">
        <v>377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3"/>
      <c r="AF570" s="240"/>
      <c r="AG570" s="240"/>
      <c r="AH570" s="217" t="str">
        <f t="shared" si="216"/>
        <v/>
      </c>
    </row>
    <row r="571" spans="25:34" x14ac:dyDescent="0.2">
      <c r="Y571" s="211" t="s">
        <v>378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3"/>
      <c r="AF571" s="240"/>
      <c r="AG571" s="240"/>
      <c r="AH571" s="217" t="str">
        <f t="shared" si="216"/>
        <v/>
      </c>
    </row>
    <row r="572" spans="25:34" x14ac:dyDescent="0.2">
      <c r="Y572" s="211" t="s">
        <v>379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3"/>
      <c r="AF572" s="240"/>
      <c r="AG572" s="240"/>
      <c r="AH572" s="217" t="str">
        <f t="shared" si="216"/>
        <v/>
      </c>
    </row>
    <row r="573" spans="25:34" x14ac:dyDescent="0.2">
      <c r="Y573" s="211" t="s">
        <v>380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3"/>
      <c r="AF573" s="240"/>
      <c r="AG573" s="240"/>
      <c r="AH573" s="217" t="str">
        <f t="shared" si="216"/>
        <v/>
      </c>
    </row>
    <row r="574" spans="25:34" x14ac:dyDescent="0.2">
      <c r="Y574" s="211" t="s">
        <v>381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3"/>
      <c r="AF574" s="240"/>
      <c r="AG574" s="240"/>
      <c r="AH574" s="217" t="str">
        <f t="shared" si="216"/>
        <v/>
      </c>
    </row>
    <row r="575" spans="25:34" x14ac:dyDescent="0.2">
      <c r="Y575" s="211" t="s">
        <v>382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3"/>
      <c r="AF575" s="240"/>
      <c r="AG575" s="240"/>
      <c r="AH575" s="217" t="str">
        <f t="shared" si="216"/>
        <v/>
      </c>
    </row>
    <row r="576" spans="25:34" x14ac:dyDescent="0.2">
      <c r="Y576" s="211" t="s">
        <v>383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3"/>
      <c r="AF576" s="240"/>
      <c r="AG576" s="240"/>
      <c r="AH576" s="217" t="str">
        <f t="shared" si="216"/>
        <v/>
      </c>
    </row>
    <row r="577" spans="25:34" x14ac:dyDescent="0.2">
      <c r="Y577" s="211" t="s">
        <v>384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3"/>
      <c r="AF577" s="240"/>
      <c r="AG577" s="240"/>
      <c r="AH577" s="217" t="str">
        <f t="shared" si="216"/>
        <v/>
      </c>
    </row>
    <row r="578" spans="25:34" x14ac:dyDescent="0.2">
      <c r="Y578" s="211" t="s">
        <v>385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3"/>
      <c r="AF578" s="240"/>
      <c r="AG578" s="240"/>
      <c r="AH578" s="217" t="str">
        <f t="shared" si="216"/>
        <v/>
      </c>
    </row>
    <row r="579" spans="25:34" x14ac:dyDescent="0.2">
      <c r="Y579" s="211" t="s">
        <v>386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3"/>
      <c r="AF579" s="240"/>
      <c r="AG579" s="240"/>
      <c r="AH579" s="217" t="str">
        <f t="shared" si="216"/>
        <v/>
      </c>
    </row>
    <row r="580" spans="25:34" x14ac:dyDescent="0.2">
      <c r="Y580" s="211" t="s">
        <v>387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3"/>
      <c r="AF580" s="240"/>
      <c r="AG580" s="240"/>
      <c r="AH580" s="217" t="str">
        <f t="shared" si="216"/>
        <v/>
      </c>
    </row>
    <row r="581" spans="25:34" x14ac:dyDescent="0.2">
      <c r="Y581" s="211" t="s">
        <v>388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3"/>
      <c r="AF581" s="240"/>
      <c r="AG581" s="240"/>
      <c r="AH581" s="217" t="str">
        <f t="shared" si="216"/>
        <v/>
      </c>
    </row>
    <row r="582" spans="25:34" x14ac:dyDescent="0.2">
      <c r="Y582" s="211" t="s">
        <v>389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3"/>
      <c r="AF582" s="240"/>
      <c r="AG582" s="240"/>
      <c r="AH582" s="217" t="str">
        <f t="shared" si="216"/>
        <v/>
      </c>
    </row>
    <row r="583" spans="25:34" x14ac:dyDescent="0.2">
      <c r="Y583" s="211" t="s">
        <v>390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3"/>
      <c r="AF583" s="240"/>
      <c r="AG583" s="240"/>
      <c r="AH583" s="217" t="str">
        <f t="shared" si="216"/>
        <v/>
      </c>
    </row>
    <row r="584" spans="25:34" x14ac:dyDescent="0.2">
      <c r="Y584" s="211" t="s">
        <v>391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3"/>
      <c r="AF584" s="240"/>
      <c r="AG584" s="240"/>
      <c r="AH584" s="217" t="str">
        <f t="shared" si="216"/>
        <v/>
      </c>
    </row>
    <row r="585" spans="25:34" x14ac:dyDescent="0.2">
      <c r="Y585" s="211" t="s">
        <v>392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3"/>
      <c r="AF585" s="240"/>
      <c r="AG585" s="240"/>
      <c r="AH585" s="217" t="str">
        <f t="shared" si="216"/>
        <v/>
      </c>
    </row>
    <row r="586" spans="25:34" x14ac:dyDescent="0.2">
      <c r="Y586" s="211" t="s">
        <v>393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3"/>
      <c r="AF586" s="240"/>
      <c r="AG586" s="240"/>
      <c r="AH586" s="217" t="str">
        <f t="shared" si="216"/>
        <v/>
      </c>
    </row>
    <row r="587" spans="25:34" x14ac:dyDescent="0.2">
      <c r="Y587" s="211" t="s">
        <v>394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3"/>
      <c r="AF587" s="240"/>
      <c r="AG587" s="240"/>
      <c r="AH587" s="217" t="str">
        <f t="shared" si="216"/>
        <v/>
      </c>
    </row>
    <row r="588" spans="25:34" x14ac:dyDescent="0.2">
      <c r="Y588" s="211" t="s">
        <v>395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3"/>
      <c r="AF588" s="240"/>
      <c r="AG588" s="240"/>
      <c r="AH588" s="217" t="str">
        <f t="shared" si="216"/>
        <v/>
      </c>
    </row>
    <row r="589" spans="25:34" x14ac:dyDescent="0.2">
      <c r="Y589" s="211" t="s">
        <v>396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3"/>
      <c r="AF589" s="240"/>
      <c r="AG589" s="240"/>
      <c r="AH589" s="217" t="str">
        <f t="shared" si="216"/>
        <v/>
      </c>
    </row>
    <row r="590" spans="25:34" x14ac:dyDescent="0.2">
      <c r="Y590" s="211" t="s">
        <v>397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3"/>
      <c r="AF590" s="240"/>
      <c r="AG590" s="240"/>
      <c r="AH590" s="217" t="str">
        <f t="shared" si="216"/>
        <v/>
      </c>
    </row>
    <row r="591" spans="25:34" x14ac:dyDescent="0.2">
      <c r="Y591" s="211" t="s">
        <v>398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3"/>
      <c r="AF591" s="240"/>
      <c r="AG591" s="240"/>
      <c r="AH591" s="217" t="str">
        <f t="shared" si="216"/>
        <v/>
      </c>
    </row>
    <row r="592" spans="25:34" x14ac:dyDescent="0.2">
      <c r="Y592" s="211" t="s">
        <v>399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3"/>
      <c r="AF592" s="240"/>
      <c r="AG592" s="240"/>
      <c r="AH592" s="217" t="str">
        <f t="shared" si="216"/>
        <v/>
      </c>
    </row>
    <row r="593" spans="25:34" x14ac:dyDescent="0.2">
      <c r="Y593" s="211" t="s">
        <v>400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3"/>
      <c r="AF593" s="240"/>
      <c r="AG593" s="240"/>
      <c r="AH593" s="217" t="str">
        <f t="shared" si="216"/>
        <v/>
      </c>
    </row>
    <row r="594" spans="25:34" x14ac:dyDescent="0.2">
      <c r="Y594" s="211" t="s">
        <v>401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3"/>
      <c r="AF594" s="240"/>
      <c r="AG594" s="240"/>
      <c r="AH594" s="217" t="str">
        <f t="shared" si="216"/>
        <v/>
      </c>
    </row>
    <row r="595" spans="25:34" x14ac:dyDescent="0.2">
      <c r="Y595" s="211" t="s">
        <v>402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3"/>
      <c r="AF595" s="240"/>
      <c r="AG595" s="240"/>
      <c r="AH595" s="217" t="str">
        <f t="shared" si="216"/>
        <v/>
      </c>
    </row>
    <row r="596" spans="25:34" x14ac:dyDescent="0.2">
      <c r="Y596" s="211" t="s">
        <v>403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3"/>
      <c r="AF596" s="240"/>
      <c r="AG596" s="240"/>
      <c r="AH596" s="217" t="str">
        <f t="shared" si="216"/>
        <v/>
      </c>
    </row>
    <row r="597" spans="25:34" x14ac:dyDescent="0.2">
      <c r="Y597" s="211" t="s">
        <v>404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3"/>
      <c r="AF597" s="240"/>
      <c r="AG597" s="240"/>
      <c r="AH597" s="217" t="str">
        <f t="shared" si="216"/>
        <v/>
      </c>
    </row>
    <row r="598" spans="25:34" x14ac:dyDescent="0.2">
      <c r="Y598" s="211" t="s">
        <v>405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3"/>
      <c r="AF598" s="240"/>
      <c r="AG598" s="240"/>
      <c r="AH598" s="217" t="str">
        <f t="shared" si="216"/>
        <v/>
      </c>
    </row>
    <row r="599" spans="25:34" x14ac:dyDescent="0.2">
      <c r="Y599" s="211" t="s">
        <v>406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3"/>
      <c r="AF599" s="240"/>
      <c r="AG599" s="240"/>
      <c r="AH599" s="217" t="str">
        <f t="shared" si="216"/>
        <v/>
      </c>
    </row>
    <row r="600" spans="25:34" x14ac:dyDescent="0.2">
      <c r="Y600" s="211" t="s">
        <v>407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3"/>
      <c r="AF600" s="240"/>
      <c r="AG600" s="240"/>
      <c r="AH600" s="217" t="str">
        <f t="shared" si="216"/>
        <v/>
      </c>
    </row>
    <row r="601" spans="25:34" x14ac:dyDescent="0.2">
      <c r="Y601" s="211" t="s">
        <v>408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3"/>
      <c r="AF601" s="240"/>
      <c r="AG601" s="240"/>
      <c r="AH601" s="217" t="str">
        <f t="shared" si="216"/>
        <v/>
      </c>
    </row>
    <row r="602" spans="25:34" x14ac:dyDescent="0.2">
      <c r="Y602" s="211" t="s">
        <v>409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3"/>
      <c r="AF602" s="240"/>
      <c r="AG602" s="240"/>
      <c r="AH602" s="217" t="str">
        <f t="shared" si="216"/>
        <v/>
      </c>
    </row>
    <row r="603" spans="25:34" x14ac:dyDescent="0.2">
      <c r="Y603" s="211" t="s">
        <v>410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3"/>
      <c r="AF603" s="240"/>
      <c r="AG603" s="240"/>
      <c r="AH603" s="217" t="str">
        <f t="shared" si="216"/>
        <v/>
      </c>
    </row>
    <row r="604" spans="25:34" x14ac:dyDescent="0.2">
      <c r="Y604" s="211" t="s">
        <v>411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3"/>
      <c r="AF604" s="240"/>
      <c r="AG604" s="240"/>
      <c r="AH604" s="217" t="str">
        <f t="shared" si="216"/>
        <v/>
      </c>
    </row>
    <row r="605" spans="25:34" x14ac:dyDescent="0.2">
      <c r="Y605" s="211" t="s">
        <v>412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3"/>
      <c r="AF605" s="240"/>
      <c r="AG605" s="240"/>
      <c r="AH605" s="217" t="str">
        <f t="shared" si="216"/>
        <v/>
      </c>
    </row>
    <row r="606" spans="25:34" x14ac:dyDescent="0.2">
      <c r="Y606" s="211" t="s">
        <v>413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3"/>
      <c r="AF606" s="240"/>
      <c r="AG606" s="240"/>
      <c r="AH606" s="217" t="str">
        <f t="shared" si="216"/>
        <v/>
      </c>
    </row>
    <row r="607" spans="25:34" x14ac:dyDescent="0.2">
      <c r="Y607" s="211" t="s">
        <v>414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3"/>
      <c r="AF607" s="240"/>
      <c r="AG607" s="240"/>
      <c r="AH607" s="217" t="str">
        <f t="shared" si="216"/>
        <v/>
      </c>
    </row>
    <row r="608" spans="25:34" x14ac:dyDescent="0.2">
      <c r="Y608" s="211" t="s">
        <v>415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3"/>
      <c r="AF608" s="240"/>
      <c r="AG608" s="240"/>
      <c r="AH608" s="217" t="str">
        <f t="shared" si="216"/>
        <v/>
      </c>
    </row>
    <row r="609" spans="25:34" x14ac:dyDescent="0.2">
      <c r="Y609" s="211" t="s">
        <v>416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3"/>
      <c r="AF609" s="240"/>
      <c r="AG609" s="240"/>
      <c r="AH609" s="217" t="str">
        <f t="shared" si="216"/>
        <v/>
      </c>
    </row>
    <row r="610" spans="25:34" x14ac:dyDescent="0.2">
      <c r="Y610" s="211" t="s">
        <v>417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3"/>
      <c r="AF610" s="240"/>
      <c r="AG610" s="240"/>
      <c r="AH610" s="217" t="str">
        <f t="shared" ref="AH610:AH639" si="222">Z610</f>
        <v/>
      </c>
    </row>
    <row r="611" spans="25:34" x14ac:dyDescent="0.2">
      <c r="Y611" s="211" t="s">
        <v>418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3"/>
      <c r="AF611" s="240"/>
      <c r="AG611" s="240"/>
      <c r="AH611" s="217" t="str">
        <f t="shared" si="222"/>
        <v/>
      </c>
    </row>
    <row r="612" spans="25:34" x14ac:dyDescent="0.2">
      <c r="Y612" s="211" t="s">
        <v>419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3"/>
      <c r="AF612" s="240"/>
      <c r="AG612" s="240"/>
      <c r="AH612" s="217" t="str">
        <f t="shared" si="222"/>
        <v/>
      </c>
    </row>
    <row r="613" spans="25:34" x14ac:dyDescent="0.2">
      <c r="Y613" s="211" t="s">
        <v>420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3"/>
      <c r="AF613" s="240"/>
      <c r="AG613" s="240"/>
      <c r="AH613" s="217" t="str">
        <f t="shared" si="222"/>
        <v/>
      </c>
    </row>
    <row r="614" spans="25:34" x14ac:dyDescent="0.2">
      <c r="Y614" s="211" t="s">
        <v>421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3"/>
      <c r="AF614" s="240"/>
      <c r="AG614" s="240"/>
      <c r="AH614" s="217" t="str">
        <f t="shared" si="222"/>
        <v/>
      </c>
    </row>
    <row r="615" spans="25:34" x14ac:dyDescent="0.2">
      <c r="Y615" s="211" t="s">
        <v>422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3"/>
      <c r="AF615" s="240"/>
      <c r="AG615" s="240"/>
      <c r="AH615" s="217" t="str">
        <f t="shared" si="222"/>
        <v/>
      </c>
    </row>
    <row r="616" spans="25:34" x14ac:dyDescent="0.2">
      <c r="Y616" s="211" t="s">
        <v>423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3"/>
      <c r="AF616" s="240"/>
      <c r="AG616" s="240"/>
      <c r="AH616" s="217" t="str">
        <f t="shared" si="222"/>
        <v/>
      </c>
    </row>
    <row r="617" spans="25:34" x14ac:dyDescent="0.2">
      <c r="Y617" s="211" t="s">
        <v>424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3"/>
      <c r="AF617" s="240"/>
      <c r="AG617" s="240"/>
      <c r="AH617" s="217" t="str">
        <f t="shared" si="222"/>
        <v/>
      </c>
    </row>
    <row r="618" spans="25:34" x14ac:dyDescent="0.2">
      <c r="Y618" s="211" t="s">
        <v>425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3"/>
      <c r="AF618" s="240"/>
      <c r="AG618" s="240"/>
      <c r="AH618" s="217" t="str">
        <f t="shared" si="222"/>
        <v/>
      </c>
    </row>
    <row r="619" spans="25:34" x14ac:dyDescent="0.2">
      <c r="Y619" s="211" t="s">
        <v>426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3"/>
      <c r="AF619" s="240"/>
      <c r="AG619" s="240"/>
      <c r="AH619" s="217" t="str">
        <f t="shared" si="222"/>
        <v/>
      </c>
    </row>
    <row r="620" spans="25:34" x14ac:dyDescent="0.2">
      <c r="Y620" s="211" t="s">
        <v>427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3"/>
      <c r="AF620" s="240"/>
      <c r="AG620" s="240"/>
      <c r="AH620" s="217" t="str">
        <f t="shared" si="222"/>
        <v/>
      </c>
    </row>
    <row r="621" spans="25:34" x14ac:dyDescent="0.2">
      <c r="Y621" s="211" t="s">
        <v>428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3"/>
      <c r="AF621" s="240"/>
      <c r="AG621" s="240"/>
      <c r="AH621" s="217" t="str">
        <f t="shared" si="222"/>
        <v/>
      </c>
    </row>
    <row r="622" spans="25:34" x14ac:dyDescent="0.2">
      <c r="Y622" s="211" t="s">
        <v>429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3"/>
      <c r="AF622" s="240"/>
      <c r="AG622" s="240"/>
      <c r="AH622" s="217" t="str">
        <f t="shared" si="222"/>
        <v/>
      </c>
    </row>
    <row r="623" spans="25:34" x14ac:dyDescent="0.2">
      <c r="Y623" s="211" t="s">
        <v>430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3"/>
      <c r="AF623" s="240"/>
      <c r="AG623" s="240"/>
      <c r="AH623" s="217" t="str">
        <f t="shared" si="222"/>
        <v/>
      </c>
    </row>
    <row r="624" spans="25:34" x14ac:dyDescent="0.2">
      <c r="Y624" s="211" t="s">
        <v>431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3"/>
      <c r="AF624" s="240"/>
      <c r="AG624" s="240"/>
      <c r="AH624" s="217" t="str">
        <f t="shared" si="222"/>
        <v/>
      </c>
    </row>
    <row r="625" spans="25:34" x14ac:dyDescent="0.2">
      <c r="Y625" s="211" t="s">
        <v>432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3"/>
      <c r="AF625" s="240"/>
      <c r="AG625" s="240"/>
      <c r="AH625" s="217" t="str">
        <f t="shared" si="222"/>
        <v/>
      </c>
    </row>
    <row r="626" spans="25:34" x14ac:dyDescent="0.2">
      <c r="Y626" s="211" t="s">
        <v>433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3"/>
      <c r="AF626" s="240"/>
      <c r="AG626" s="240"/>
      <c r="AH626" s="217" t="str">
        <f t="shared" si="222"/>
        <v/>
      </c>
    </row>
    <row r="627" spans="25:34" x14ac:dyDescent="0.2">
      <c r="Y627" s="211" t="s">
        <v>434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3"/>
      <c r="AF627" s="240"/>
      <c r="AG627" s="240"/>
      <c r="AH627" s="217" t="str">
        <f t="shared" si="222"/>
        <v/>
      </c>
    </row>
    <row r="628" spans="25:34" x14ac:dyDescent="0.2">
      <c r="Y628" s="211" t="s">
        <v>435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3"/>
      <c r="AF628" s="240"/>
      <c r="AG628" s="240"/>
      <c r="AH628" s="217" t="str">
        <f t="shared" si="222"/>
        <v/>
      </c>
    </row>
    <row r="629" spans="25:34" x14ac:dyDescent="0.2">
      <c r="Y629" s="211" t="s">
        <v>436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3"/>
      <c r="AF629" s="240"/>
      <c r="AG629" s="240"/>
      <c r="AH629" s="217" t="str">
        <f t="shared" si="222"/>
        <v/>
      </c>
    </row>
    <row r="630" spans="25:34" x14ac:dyDescent="0.2">
      <c r="Y630" s="211" t="s">
        <v>437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3"/>
      <c r="AF630" s="240"/>
      <c r="AG630" s="240"/>
      <c r="AH630" s="217" t="str">
        <f t="shared" si="222"/>
        <v/>
      </c>
    </row>
    <row r="631" spans="25:34" x14ac:dyDescent="0.2">
      <c r="Y631" s="211" t="s">
        <v>438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3"/>
      <c r="AF631" s="240"/>
      <c r="AG631" s="240"/>
      <c r="AH631" s="217" t="str">
        <f t="shared" si="222"/>
        <v/>
      </c>
    </row>
    <row r="632" spans="25:34" x14ac:dyDescent="0.2">
      <c r="Y632" s="211" t="s">
        <v>439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3"/>
      <c r="AF632" s="240"/>
      <c r="AG632" s="240"/>
      <c r="AH632" s="217" t="str">
        <f t="shared" si="222"/>
        <v/>
      </c>
    </row>
    <row r="633" spans="25:34" x14ac:dyDescent="0.2">
      <c r="Y633" s="211" t="s">
        <v>440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3"/>
      <c r="AF633" s="240"/>
      <c r="AG633" s="240"/>
      <c r="AH633" s="217" t="str">
        <f t="shared" si="222"/>
        <v/>
      </c>
    </row>
    <row r="634" spans="25:34" x14ac:dyDescent="0.2">
      <c r="Y634" s="211" t="s">
        <v>441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3"/>
      <c r="AF634" s="240"/>
      <c r="AG634" s="240"/>
      <c r="AH634" s="217" t="str">
        <f t="shared" si="222"/>
        <v/>
      </c>
    </row>
    <row r="635" spans="25:34" x14ac:dyDescent="0.2">
      <c r="Y635" s="211" t="s">
        <v>442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3"/>
      <c r="AF635" s="240"/>
      <c r="AG635" s="240"/>
      <c r="AH635" s="217" t="str">
        <f t="shared" si="222"/>
        <v/>
      </c>
    </row>
    <row r="636" spans="25:34" x14ac:dyDescent="0.2">
      <c r="Y636" s="211" t="s">
        <v>443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3"/>
      <c r="AF636" s="240"/>
      <c r="AG636" s="240"/>
      <c r="AH636" s="217" t="str">
        <f t="shared" si="222"/>
        <v/>
      </c>
    </row>
    <row r="637" spans="25:34" x14ac:dyDescent="0.2">
      <c r="Y637" s="211" t="s">
        <v>444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3"/>
      <c r="AF637" s="240"/>
      <c r="AG637" s="240"/>
      <c r="AH637" s="217" t="str">
        <f t="shared" si="222"/>
        <v/>
      </c>
    </row>
    <row r="638" spans="25:34" x14ac:dyDescent="0.2">
      <c r="Y638" s="211" t="s">
        <v>445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3"/>
      <c r="AF638" s="240"/>
      <c r="AG638" s="240"/>
      <c r="AH638" s="217" t="str">
        <f t="shared" si="222"/>
        <v/>
      </c>
    </row>
    <row r="639" spans="25:34" ht="12.75" thickBot="1" x14ac:dyDescent="0.25">
      <c r="Y639" s="244" t="s">
        <v>446</v>
      </c>
      <c r="Z639" s="322" t="str">
        <f t="shared" si="217"/>
        <v/>
      </c>
      <c r="AA639" s="246">
        <f t="shared" si="218"/>
        <v>0</v>
      </c>
      <c r="AB639" s="246" t="str">
        <f t="shared" si="219"/>
        <v/>
      </c>
      <c r="AC639" s="323" t="str">
        <f t="shared" si="220"/>
        <v/>
      </c>
      <c r="AD639" s="249" t="str">
        <f t="shared" si="221"/>
        <v/>
      </c>
      <c r="AE639" s="324"/>
      <c r="AF639" s="325"/>
      <c r="AG639" s="325"/>
      <c r="AH639" s="251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50" priority="1">
      <formula>OR(AND($B402=$B401,$C401&lt;&gt;""),AND($B402=$B403,$C403&lt;&gt;""))</formula>
    </cfRule>
  </conditionalFormatting>
  <conditionalFormatting sqref="B434:T434">
    <cfRule type="expression" dxfId="49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Spielplan</vt:lpstr>
      <vt:lpstr>DirVergl_Grp_A</vt:lpstr>
      <vt:lpstr>DirVergl_Grp_B</vt:lpstr>
      <vt:lpstr>DirVergl_Grp_C</vt:lpstr>
      <vt:lpstr>Spielpaarungen 4x4</vt:lpstr>
      <vt:lpstr>DirVergl_Grp_D</vt:lpstr>
      <vt:lpstr>DirVergl_Grp_E</vt:lpstr>
      <vt:lpstr>DirVergl_Grp_F</vt:lpstr>
      <vt:lpstr>Calc1</vt:lpstr>
      <vt:lpstr>Calc2</vt:lpstr>
      <vt:lpstr>Calc3</vt:lpstr>
      <vt:lpstr>Calc4</vt:lpstr>
      <vt:lpstr>Calc5</vt:lpstr>
      <vt:lpstr>Calc6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2024-06-20T10:07:42Z</dcterms:modified>
</cp:coreProperties>
</file>