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UEFA_EURO\en\download\"/>
    </mc:Choice>
  </mc:AlternateContent>
  <xr:revisionPtr revIDLastSave="0" documentId="13_ncr:1_{67C7B020-3CE6-40F5-9B52-0CB915B88CA0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8" i="3"/>
  <c r="C7" i="3"/>
  <c r="C6" i="3"/>
  <c r="C5" i="3"/>
  <c r="C4" i="3"/>
  <c r="C3" i="3"/>
  <c r="F67" i="4"/>
  <c r="D67" i="4"/>
  <c r="E7" i="3" l="1"/>
  <c r="E46" i="3"/>
  <c r="E38" i="3"/>
  <c r="E6" i="3"/>
  <c r="E21" i="3"/>
  <c r="E92" i="3"/>
  <c r="E60" i="3"/>
  <c r="E44" i="3"/>
  <c r="E12" i="3"/>
  <c r="E5" i="3"/>
  <c r="E91" i="3"/>
  <c r="E71" i="3"/>
  <c r="E59" i="3"/>
  <c r="E51" i="3"/>
  <c r="E43" i="3"/>
  <c r="E35" i="3"/>
  <c r="E27" i="3"/>
  <c r="E19" i="3"/>
  <c r="E11" i="3"/>
  <c r="E94" i="3"/>
  <c r="E22" i="3"/>
  <c r="E85" i="3"/>
  <c r="E73" i="3"/>
  <c r="E45" i="3"/>
  <c r="E98" i="3"/>
  <c r="E90" i="3"/>
  <c r="E82" i="3"/>
  <c r="E70" i="3"/>
  <c r="E58" i="3"/>
  <c r="E50" i="3"/>
  <c r="E42" i="3"/>
  <c r="E34" i="3"/>
  <c r="E26" i="3"/>
  <c r="E18" i="3"/>
  <c r="E10" i="3"/>
  <c r="E86" i="3"/>
  <c r="E64" i="3"/>
  <c r="E54" i="3"/>
  <c r="E14" i="3"/>
  <c r="E93" i="3"/>
  <c r="E61" i="3"/>
  <c r="E37" i="3"/>
  <c r="E13" i="3"/>
  <c r="E28" i="3"/>
  <c r="E97" i="3"/>
  <c r="E89" i="3"/>
  <c r="E81" i="3"/>
  <c r="E78" i="3"/>
  <c r="E69" i="3"/>
  <c r="E57" i="3"/>
  <c r="E49" i="3"/>
  <c r="E41" i="3"/>
  <c r="E33" i="3"/>
  <c r="E25" i="3"/>
  <c r="E17" i="3"/>
  <c r="E9" i="3"/>
  <c r="E74" i="3"/>
  <c r="E62" i="3"/>
  <c r="E30" i="3"/>
  <c r="E53" i="3"/>
  <c r="E29" i="3"/>
  <c r="E84" i="3"/>
  <c r="E72" i="3"/>
  <c r="E52" i="3"/>
  <c r="E36" i="3"/>
  <c r="E20" i="3"/>
  <c r="E96" i="3"/>
  <c r="E88" i="3"/>
  <c r="E79" i="3"/>
  <c r="E77" i="3"/>
  <c r="L1" i="3" s="1"/>
  <c r="E68" i="3"/>
  <c r="E56" i="3"/>
  <c r="E48" i="3"/>
  <c r="E40" i="3"/>
  <c r="E32" i="3"/>
  <c r="E24" i="3"/>
  <c r="E16" i="3"/>
  <c r="E8" i="3"/>
  <c r="E95" i="3"/>
  <c r="E87" i="3"/>
  <c r="E83" i="3"/>
  <c r="E76" i="3"/>
  <c r="E67" i="3"/>
  <c r="E63" i="3"/>
  <c r="E55" i="3"/>
  <c r="E47" i="3"/>
  <c r="E39" i="3"/>
  <c r="E31" i="3"/>
  <c r="E23" i="3"/>
  <c r="E15" i="3"/>
  <c r="F65" i="4"/>
  <c r="D65" i="4"/>
  <c r="L63" i="4"/>
  <c r="K63" i="4"/>
  <c r="F63" i="4"/>
  <c r="D63" i="4"/>
  <c r="L62" i="4"/>
  <c r="K62" i="4"/>
  <c r="F62" i="4"/>
  <c r="D62" i="4"/>
  <c r="L60" i="4"/>
  <c r="K60" i="4"/>
  <c r="F60" i="4"/>
  <c r="D60" i="4"/>
  <c r="L59" i="4"/>
  <c r="K59" i="4"/>
  <c r="F59" i="4"/>
  <c r="D59" i="4"/>
  <c r="L58" i="4"/>
  <c r="K58" i="4"/>
  <c r="F58" i="4"/>
  <c r="D58" i="4"/>
  <c r="L57" i="4"/>
  <c r="K57" i="4"/>
  <c r="F57" i="4"/>
  <c r="D57" i="4"/>
  <c r="L55" i="4"/>
  <c r="K55" i="4"/>
  <c r="F55" i="4"/>
  <c r="D55" i="4"/>
  <c r="L54" i="4"/>
  <c r="K54" i="4"/>
  <c r="F54" i="4"/>
  <c r="D54" i="4"/>
  <c r="L53" i="4"/>
  <c r="K53" i="4"/>
  <c r="F53" i="4"/>
  <c r="D53" i="4"/>
  <c r="L52" i="4"/>
  <c r="K52" i="4"/>
  <c r="F52" i="4"/>
  <c r="D52" i="4"/>
  <c r="L51" i="4"/>
  <c r="K51" i="4"/>
  <c r="F51" i="4"/>
  <c r="D51" i="4"/>
  <c r="L50" i="4"/>
  <c r="K50" i="4"/>
  <c r="F50" i="4"/>
  <c r="D50" i="4"/>
  <c r="L49" i="4"/>
  <c r="K49" i="4"/>
  <c r="F49" i="4"/>
  <c r="D49" i="4"/>
  <c r="L48" i="4"/>
  <c r="K48" i="4"/>
  <c r="F48" i="4"/>
  <c r="D48" i="4"/>
  <c r="C66" i="4" l="1"/>
  <c r="B3" i="4"/>
  <c r="C1" i="4"/>
  <c r="C47" i="4"/>
  <c r="F1" i="3"/>
  <c r="C56" i="4"/>
  <c r="C61" i="4"/>
  <c r="G4" i="4"/>
  <c r="C64" i="4" l="1"/>
  <c r="L65" i="4" s="1"/>
  <c r="F41" i="4"/>
  <c r="D45" i="4"/>
  <c r="D44" i="4"/>
  <c r="F14" i="4"/>
  <c r="D15" i="4"/>
  <c r="D17" i="4"/>
  <c r="D11" i="4"/>
  <c r="D9" i="4"/>
  <c r="F6" i="4"/>
  <c r="D41" i="4"/>
  <c r="F43" i="4"/>
  <c r="F46" i="4"/>
  <c r="F18" i="4"/>
  <c r="F16" i="4"/>
  <c r="D14" i="4"/>
  <c r="D20" i="4"/>
  <c r="F24" i="4"/>
  <c r="D23" i="4"/>
  <c r="D37" i="4"/>
  <c r="D35" i="4"/>
  <c r="F38" i="4"/>
  <c r="F30" i="4"/>
  <c r="F31" i="4"/>
  <c r="D27" i="4"/>
  <c r="F22" i="4"/>
  <c r="D25" i="4"/>
  <c r="F20" i="4"/>
  <c r="D10" i="4"/>
  <c r="F9" i="4"/>
  <c r="F7" i="4"/>
  <c r="F45" i="4"/>
  <c r="D43" i="4"/>
  <c r="D42" i="4"/>
  <c r="F44" i="4"/>
  <c r="D46" i="4"/>
  <c r="F42" i="4"/>
  <c r="F32" i="4"/>
  <c r="D28" i="4"/>
  <c r="D30" i="4"/>
  <c r="F28" i="4"/>
  <c r="F29" i="4"/>
  <c r="D31" i="4"/>
  <c r="F27" i="4"/>
  <c r="D32" i="4"/>
  <c r="D29" i="4"/>
  <c r="F15" i="4"/>
  <c r="D18" i="4"/>
  <c r="F13" i="4"/>
  <c r="D21" i="4"/>
  <c r="F23" i="4"/>
  <c r="F25" i="4"/>
  <c r="F36" i="4"/>
  <c r="F35" i="4"/>
  <c r="D39" i="4"/>
  <c r="F39" i="4"/>
  <c r="D34" i="4"/>
  <c r="F37" i="4"/>
  <c r="F10" i="4"/>
  <c r="D6" i="4"/>
  <c r="F8" i="4"/>
  <c r="D7" i="4"/>
  <c r="F11" i="4"/>
  <c r="D8" i="4"/>
  <c r="D24" i="4"/>
  <c r="D22" i="4"/>
  <c r="F21" i="4"/>
  <c r="D36" i="4"/>
  <c r="F34" i="4"/>
  <c r="D38" i="4"/>
  <c r="C19" i="4"/>
  <c r="C40" i="4"/>
  <c r="C33" i="4"/>
  <c r="C5" i="4"/>
  <c r="C26" i="4"/>
  <c r="C12" i="4"/>
  <c r="F17" i="4"/>
  <c r="D16" i="4"/>
  <c r="D13" i="4"/>
  <c r="K65" i="4" l="1"/>
  <c r="L67" i="4"/>
  <c r="K67" i="4"/>
</calcChain>
</file>

<file path=xl/sharedStrings.xml><?xml version="1.0" encoding="utf-8"?>
<sst xmlns="http://schemas.openxmlformats.org/spreadsheetml/2006/main" count="443" uniqueCount="337">
  <si>
    <t>Getippte Ergebn.</t>
  </si>
  <si>
    <t>Niederlande</t>
  </si>
  <si>
    <t>England</t>
  </si>
  <si>
    <t>Wales</t>
  </si>
  <si>
    <t>Polen</t>
  </si>
  <si>
    <t>Dänemark</t>
  </si>
  <si>
    <t>Frankreich</t>
  </si>
  <si>
    <t>Deutschland</t>
  </si>
  <si>
    <t>Spanien</t>
  </si>
  <si>
    <t>Kroatien</t>
  </si>
  <si>
    <t>Belgien</t>
  </si>
  <si>
    <t>Schweiz</t>
  </si>
  <si>
    <t>Serbien</t>
  </si>
  <si>
    <t>Portugal</t>
  </si>
  <si>
    <t>Achtelfinale</t>
  </si>
  <si>
    <t>Viertelfinale</t>
  </si>
  <si>
    <t>Halbfinale</t>
  </si>
  <si>
    <t>Dritter Platz</t>
  </si>
  <si>
    <t>Finale</t>
  </si>
  <si>
    <t>Benutzername:</t>
  </si>
  <si>
    <t>Last update:</t>
  </si>
  <si>
    <t>german</t>
  </si>
  <si>
    <t>←</t>
  </si>
  <si>
    <t>english</t>
  </si>
  <si>
    <t>spanish</t>
  </si>
  <si>
    <t>italian</t>
  </si>
  <si>
    <t>french</t>
  </si>
  <si>
    <t>my language</t>
  </si>
  <si>
    <t>Belgium</t>
  </si>
  <si>
    <t>Bélgica</t>
  </si>
  <si>
    <t>Belgio</t>
  </si>
  <si>
    <t>Belgique</t>
  </si>
  <si>
    <t>France</t>
  </si>
  <si>
    <t>Francia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</si>
  <si>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</si>
  <si>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</si>
  <si>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</si>
  <si>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</si>
  <si>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</si>
  <si>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</si>
  <si>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</si>
  <si>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</si>
  <si>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</si>
  <si>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</si>
  <si>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</si>
  <si>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</si>
  <si>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</si>
  <si>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</si>
  <si>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</si>
  <si>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</si>
  <si>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</si>
  <si>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</si>
  <si>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</si>
  <si>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</si>
  <si>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</si>
  <si>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</si>
  <si>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</si>
  <si>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</si>
  <si>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</si>
  <si>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</si>
  <si>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</si>
  <si>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</si>
  <si>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Croatia</t>
  </si>
  <si>
    <t>Croacia</t>
  </si>
  <si>
    <t>Croazia</t>
  </si>
  <si>
    <t>Croatie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</si>
  <si>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</si>
  <si>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</si>
  <si>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</si>
  <si>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</si>
  <si>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</si>
  <si>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</si>
  <si>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</si>
  <si>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</si>
  <si>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</si>
  <si>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</si>
  <si>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</si>
  <si>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</si>
  <si>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</si>
  <si>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</si>
  <si>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</si>
  <si>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</si>
  <si>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</si>
  <si>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</si>
  <si>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</si>
  <si>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</si>
  <si>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</si>
  <si>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</si>
  <si>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</si>
  <si>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</si>
  <si>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</si>
  <si>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</si>
  <si>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</si>
  <si>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</si>
  <si>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</si>
  <si>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</si>
  <si>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</si>
  <si>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</si>
  <si>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</si>
  <si>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</si>
  <si>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</si>
  <si>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</si>
  <si>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</si>
  <si>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</si>
  <si>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</si>
  <si>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</si>
  <si>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</si>
  <si>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</si>
  <si>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</si>
  <si>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</si>
  <si>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</si>
  <si>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</si>
  <si>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</si>
  <si>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</si>
  <si>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</si>
  <si>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</si>
  <si>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</si>
  <si>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</si>
  <si>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</si>
  <si>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</si>
  <si>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</si>
  <si>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</si>
  <si>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</si>
  <si>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</si>
  <si>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</si>
  <si>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</si>
  <si>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</si>
  <si>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</si>
  <si>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</si>
  <si>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</si>
  <si>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</si>
  <si>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</si>
  <si>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</si>
  <si>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</si>
  <si>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</si>
  <si>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</si>
  <si>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Finland</t>
  </si>
  <si>
    <t>Finlandia</t>
  </si>
  <si>
    <t>Finlande</t>
  </si>
  <si>
    <t>Bosnia a. Herzeg.</t>
  </si>
  <si>
    <t>Bosnia y Herzeg.</t>
  </si>
  <si>
    <t>Bosnia ed Erzeg.</t>
  </si>
  <si>
    <t>Bosnie-Herzég.</t>
  </si>
  <si>
    <t>Bosnien/Herzeg.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</si>
  <si>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</si>
  <si>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</si>
  <si>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</si>
  <si>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</si>
  <si>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</si>
  <si>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</si>
  <si>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</si>
  <si>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</si>
  <si>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</si>
  <si>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</si>
  <si>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Slovenia</t>
  </si>
  <si>
    <t>Eslovenia</t>
  </si>
  <si>
    <t>Slovénie</t>
  </si>
  <si>
    <t>Slowenien</t>
  </si>
  <si>
    <t>Albania</t>
  </si>
  <si>
    <t>Albanie</t>
  </si>
  <si>
    <t>Albanien</t>
  </si>
  <si>
    <t>Montenegro</t>
  </si>
  <si>
    <t>Monténégro</t>
  </si>
  <si>
    <t>Bulgaria</t>
  </si>
  <si>
    <t>Bulgarie</t>
  </si>
  <si>
    <t>Bulgarien</t>
  </si>
  <si>
    <t>Israel</t>
  </si>
  <si>
    <t>Israele</t>
  </si>
  <si>
    <t>Israël</t>
  </si>
  <si>
    <t>Armenia</t>
  </si>
  <si>
    <t>Arménie</t>
  </si>
  <si>
    <t>Armenien</t>
  </si>
  <si>
    <t>Belarus</t>
  </si>
  <si>
    <t>Kosovo</t>
  </si>
  <si>
    <t>Georgia</t>
  </si>
  <si>
    <t>Géorgie</t>
  </si>
  <si>
    <t>Georgien</t>
  </si>
  <si>
    <t>Titles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</si>
  <si>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</si>
  <si>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</si>
  <si>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</si>
  <si>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</si>
  <si>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</si>
  <si>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</si>
  <si>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</si>
  <si>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</si>
  <si>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</si>
  <si>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</si>
  <si>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</si>
  <si>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Third place</t>
  </si>
  <si>
    <t>Tercer lugar</t>
  </si>
  <si>
    <t>Terzo posto</t>
  </si>
  <si>
    <t>Troisième place</t>
  </si>
  <si>
    <t>Final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</si>
  <si>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</si>
  <si>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</si>
  <si>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</si>
  <si>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</si>
  <si>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</si>
  <si>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>Predictions</t>
  </si>
  <si>
    <t>Predicciones</t>
  </si>
  <si>
    <t>Predizioni</t>
  </si>
  <si>
    <t>Prédictions</t>
  </si>
  <si>
    <t>Predicted results</t>
  </si>
  <si>
    <t>Result. previstos</t>
  </si>
  <si>
    <t>Risult. Previsti</t>
  </si>
  <si>
    <t>Résult. prévus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</si>
  <si>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</si>
  <si>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</si>
  <si>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</si>
  <si>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</si>
  <si>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</si>
  <si>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</si>
  <si>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</si>
  <si>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</si>
  <si>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</si>
  <si>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</si>
  <si>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</si>
  <si>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</si>
  <si>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User:</t>
  </si>
  <si>
    <t>Utente:</t>
  </si>
  <si>
    <t>Utilisateur/Utilisatrice:</t>
  </si>
  <si>
    <t>Usuario/Usuaria:</t>
  </si>
  <si>
    <t>Vorhersagen</t>
  </si>
  <si>
    <t>Anna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</si>
  <si>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</si>
  <si>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</si>
  <si>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</si>
  <si>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</si>
  <si>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</si>
  <si>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</si>
  <si>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dutch</t>
  </si>
  <si>
    <t>België</t>
  </si>
  <si>
    <t>Italië</t>
  </si>
  <si>
    <t>Engeland</t>
  </si>
  <si>
    <t>Duitsland</t>
  </si>
  <si>
    <t>Spanje</t>
  </si>
  <si>
    <t>Oekraïne</t>
  </si>
  <si>
    <t>Frankrijk</t>
  </si>
  <si>
    <t>Zwitserland</t>
  </si>
  <si>
    <t>Kroatië</t>
  </si>
  <si>
    <t>Nederland</t>
  </si>
  <si>
    <t>Rusland</t>
  </si>
  <si>
    <t>Turkije</t>
  </si>
  <si>
    <t>Denemarken</t>
  </si>
  <si>
    <t>Oostenrijk</t>
  </si>
  <si>
    <t>Zweden</t>
  </si>
  <si>
    <t>Tsjechië</t>
  </si>
  <si>
    <t>Finnland</t>
  </si>
  <si>
    <t>Servië</t>
  </si>
  <si>
    <t>Slowakije</t>
  </si>
  <si>
    <t>Ierland</t>
  </si>
  <si>
    <t>IJsland</t>
  </si>
  <si>
    <t>Noord-Ierland</t>
  </si>
  <si>
    <t>Noorwegen</t>
  </si>
  <si>
    <t>Griekenland</t>
  </si>
  <si>
    <t>Schotland</t>
  </si>
  <si>
    <t>Noord-Macedonië</t>
  </si>
  <si>
    <t>Hongarije</t>
  </si>
  <si>
    <t>Slovenië</t>
  </si>
  <si>
    <t>Roemenië</t>
  </si>
  <si>
    <t>Georgië</t>
  </si>
  <si>
    <t>Albanië</t>
  </si>
  <si>
    <t>Bosnië/Herzegow.</t>
  </si>
  <si>
    <t>Bulgarije</t>
  </si>
  <si>
    <t>Luxembourg</t>
  </si>
  <si>
    <t>Luxemburgo</t>
  </si>
  <si>
    <t>Lussemburgo</t>
  </si>
  <si>
    <t>Luxemburg</t>
  </si>
  <si>
    <t>Cyprus</t>
  </si>
  <si>
    <t>Chipre</t>
  </si>
  <si>
    <t>Cipro</t>
  </si>
  <si>
    <t>Chypre</t>
  </si>
  <si>
    <t>Zypern</t>
  </si>
  <si>
    <t>Armenië</t>
  </si>
  <si>
    <t>Kazakhstan</t>
  </si>
  <si>
    <t>Kazajistán</t>
  </si>
  <si>
    <t>Kazakistan</t>
  </si>
  <si>
    <t>Kasachstan</t>
  </si>
  <si>
    <t>Kazachstan</t>
  </si>
  <si>
    <t>Azerbaijan</t>
  </si>
  <si>
    <t>Azerbaiyán</t>
  </si>
  <si>
    <t>Azerbaïdjan</t>
  </si>
  <si>
    <t>Aserbaidschan</t>
  </si>
  <si>
    <t>Azerbeidzjan</t>
  </si>
  <si>
    <t>Andorra</t>
  </si>
  <si>
    <t>Andorre</t>
  </si>
  <si>
    <t>Lithuania</t>
  </si>
  <si>
    <t>Lituania</t>
  </si>
  <si>
    <t>Lituanie</t>
  </si>
  <si>
    <t>Litauen</t>
  </si>
  <si>
    <t>Litouwen</t>
  </si>
  <si>
    <t>Estonia</t>
  </si>
  <si>
    <t>Estonie</t>
  </si>
  <si>
    <t>Estland</t>
  </si>
  <si>
    <t>Faroe Islands</t>
  </si>
  <si>
    <t>Islas Feroe</t>
  </si>
  <si>
    <t>Isole Faroe</t>
  </si>
  <si>
    <t>Îles Féroé</t>
  </si>
  <si>
    <t>Färöer Inseln</t>
  </si>
  <si>
    <t>Faeröer</t>
  </si>
  <si>
    <t>Gibraltar</t>
  </si>
  <si>
    <t>Gibilterra</t>
  </si>
  <si>
    <t>Moldava</t>
  </si>
  <si>
    <t>Moldavie</t>
  </si>
  <si>
    <t>Moldavien</t>
  </si>
  <si>
    <t>Moldavië</t>
  </si>
  <si>
    <t>Malta</t>
  </si>
  <si>
    <t>Malte</t>
  </si>
  <si>
    <t>Latvia</t>
  </si>
  <si>
    <t>Letonia</t>
  </si>
  <si>
    <t>Lettonia</t>
  </si>
  <si>
    <t>Lettonie</t>
  </si>
  <si>
    <t>Lettland</t>
  </si>
  <si>
    <t>Letland</t>
  </si>
  <si>
    <t>Liechtenstein</t>
  </si>
  <si>
    <t>San Marino</t>
  </si>
  <si>
    <t>Saint-Marin</t>
  </si>
  <si>
    <t>Kies taal</t>
  </si>
  <si>
    <t>Groep</t>
  </si>
  <si>
    <t>Klik hier en kies de taal:</t>
  </si>
  <si>
    <t>Voorspellingen</t>
  </si>
  <si>
    <t>Voorspelde resultaten</t>
  </si>
  <si>
    <t>Achtste finale</t>
  </si>
  <si>
    <t>Kwart finale</t>
  </si>
  <si>
    <t>Halve finale</t>
  </si>
  <si>
    <t>Derde plaats</t>
  </si>
  <si>
    <t>Gebruikersnaam:</t>
  </si>
  <si>
    <t>Playoff A</t>
  </si>
  <si>
    <t>Playoff B</t>
  </si>
  <si>
    <t>Playoff C</t>
  </si>
  <si>
    <t>EURO
rank</t>
  </si>
  <si>
    <t>Bielorrusia</t>
  </si>
  <si>
    <t>Bielorussia</t>
  </si>
  <si>
    <t>Bélarus</t>
  </si>
  <si>
    <t>Wit-Rusland</t>
  </si>
  <si>
    <t>hb/vers. 1.7.x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</si>
</sst>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rgb="FFCA2806"/>
      <name val="Calibri"/>
      <family val="2"/>
      <scheme val="minor"/>
    </font>
    <font>
      <sz val="11"/>
      <color rgb="FFCA2806"/>
      <name val="Calibri"/>
      <family val="2"/>
      <scheme val="minor"/>
    </font>
    <font>
      <b/>
      <sz val="16"/>
      <color rgb="FFCA28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FE7"/>
        <bgColor indexed="64"/>
      </patternFill>
    </fill>
  </fills>
  <borders count="6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 applyProtection="1">
      <alignment horizont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 indent="1"/>
    </xf>
    <xf numFmtId="0" fontId="5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11" fillId="0" borderId="40" xfId="0" applyFont="1" applyFill="1" applyBorder="1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11" fillId="0" borderId="43" xfId="0" applyFont="1" applyFill="1" applyBorder="1" applyAlignment="1">
      <alignment horizontal="left" indent="1"/>
    </xf>
    <xf numFmtId="0" fontId="12" fillId="0" borderId="0" xfId="0" applyFont="1" applyFill="1" applyBorder="1"/>
    <xf numFmtId="0" fontId="0" fillId="0" borderId="41" xfId="0" applyBorder="1"/>
    <xf numFmtId="0" fontId="0" fillId="0" borderId="42" xfId="0" applyBorder="1"/>
    <xf numFmtId="0" fontId="3" fillId="0" borderId="0" xfId="0" applyFont="1" applyAlignment="1" applyProtection="1">
      <alignment horizontal="right" vertical="center" indent="1"/>
    </xf>
    <xf numFmtId="0" fontId="5" fillId="4" borderId="29" xfId="0" applyFont="1" applyFill="1" applyBorder="1" applyAlignment="1" applyProtection="1">
      <alignment horizontal="center"/>
    </xf>
    <xf numFmtId="0" fontId="5" fillId="0" borderId="0" xfId="0" applyFont="1" applyBorder="1" applyProtection="1">
      <protection locked="0"/>
    </xf>
    <xf numFmtId="0" fontId="5" fillId="5" borderId="30" xfId="0" applyFont="1" applyFill="1" applyBorder="1" applyAlignment="1" applyProtection="1">
      <alignment horizontal="left" indent="1"/>
      <protection locked="0"/>
    </xf>
    <xf numFmtId="0" fontId="5" fillId="6" borderId="31" xfId="0" applyFont="1" applyFill="1" applyBorder="1" applyAlignment="1" applyProtection="1">
      <alignment horizontal="left" indent="1"/>
      <protection locked="0"/>
    </xf>
    <xf numFmtId="0" fontId="5" fillId="7" borderId="31" xfId="0" applyFont="1" applyFill="1" applyBorder="1" applyAlignment="1" applyProtection="1">
      <alignment horizontal="left" indent="1"/>
      <protection locked="0"/>
    </xf>
    <xf numFmtId="0" fontId="5" fillId="2" borderId="31" xfId="0" applyFont="1" applyFill="1" applyBorder="1" applyAlignment="1" applyProtection="1">
      <alignment horizontal="left" indent="1"/>
      <protection locked="0"/>
    </xf>
    <xf numFmtId="0" fontId="5" fillId="3" borderId="32" xfId="0" applyFont="1" applyFill="1" applyBorder="1" applyAlignment="1" applyProtection="1">
      <alignment horizontal="left" indent="1"/>
      <protection locked="0"/>
    </xf>
    <xf numFmtId="0" fontId="5" fillId="5" borderId="33" xfId="0" applyFont="1" applyFill="1" applyBorder="1" applyAlignment="1" applyProtection="1">
      <alignment horizontal="left" indent="1"/>
      <protection locked="0"/>
    </xf>
    <xf numFmtId="0" fontId="5" fillId="6" borderId="34" xfId="0" applyFont="1" applyFill="1" applyBorder="1" applyAlignment="1" applyProtection="1">
      <alignment horizontal="left" indent="1"/>
      <protection locked="0"/>
    </xf>
    <xf numFmtId="0" fontId="5" fillId="7" borderId="34" xfId="0" applyFont="1" applyFill="1" applyBorder="1" applyAlignment="1" applyProtection="1">
      <alignment horizontal="left" indent="1"/>
      <protection locked="0"/>
    </xf>
    <xf numFmtId="0" fontId="5" fillId="2" borderId="34" xfId="0" applyFont="1" applyFill="1" applyBorder="1" applyAlignment="1" applyProtection="1">
      <alignment horizontal="left" indent="1"/>
      <protection locked="0"/>
    </xf>
    <xf numFmtId="0" fontId="5" fillId="4" borderId="36" xfId="0" applyFont="1" applyFill="1" applyBorder="1" applyAlignment="1" applyProtection="1">
      <alignment horizontal="center"/>
    </xf>
    <xf numFmtId="0" fontId="5" fillId="5" borderId="37" xfId="0" applyFont="1" applyFill="1" applyBorder="1" applyAlignment="1" applyProtection="1">
      <alignment horizontal="left" indent="1"/>
      <protection locked="0"/>
    </xf>
    <xf numFmtId="0" fontId="5" fillId="6" borderId="38" xfId="0" applyFont="1" applyFill="1" applyBorder="1" applyAlignment="1" applyProtection="1">
      <alignment horizontal="left" indent="1"/>
      <protection locked="0"/>
    </xf>
    <xf numFmtId="0" fontId="5" fillId="7" borderId="38" xfId="0" applyFont="1" applyFill="1" applyBorder="1" applyAlignment="1" applyProtection="1">
      <alignment horizontal="left" indent="1"/>
      <protection locked="0"/>
    </xf>
    <xf numFmtId="0" fontId="5" fillId="2" borderId="38" xfId="0" applyFont="1" applyFill="1" applyBorder="1" applyAlignment="1" applyProtection="1">
      <alignment horizontal="left" indent="1"/>
      <protection locked="0"/>
    </xf>
    <xf numFmtId="0" fontId="5" fillId="3" borderId="39" xfId="0" applyFont="1" applyFill="1" applyBorder="1" applyAlignment="1" applyProtection="1">
      <alignment horizontal="left" indent="1"/>
      <protection locked="0"/>
    </xf>
    <xf numFmtId="0" fontId="5" fillId="0" borderId="0" xfId="0" applyFont="1" applyProtection="1"/>
    <xf numFmtId="0" fontId="5" fillId="0" borderId="0" xfId="0" applyFont="1" applyBorder="1" applyAlignment="1">
      <alignment horizontal="left" indent="1"/>
    </xf>
    <xf numFmtId="0" fontId="5" fillId="0" borderId="44" xfId="0" applyFont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indent="1"/>
      <protection locked="0"/>
    </xf>
    <xf numFmtId="0" fontId="5" fillId="6" borderId="31" xfId="0" applyFont="1" applyFill="1" applyBorder="1" applyAlignment="1" applyProtection="1">
      <alignment horizontal="left" vertical="center" indent="1"/>
      <protection locked="0"/>
    </xf>
    <xf numFmtId="0" fontId="5" fillId="7" borderId="31" xfId="0" applyFont="1" applyFill="1" applyBorder="1" applyAlignment="1" applyProtection="1">
      <alignment horizontal="left" vertical="center" indent="1"/>
      <protection locked="0"/>
    </xf>
    <xf numFmtId="0" fontId="5" fillId="2" borderId="31" xfId="0" applyFont="1" applyFill="1" applyBorder="1" applyAlignment="1" applyProtection="1">
      <alignment horizontal="left" vertical="center" indent="1"/>
      <protection locked="0"/>
    </xf>
    <xf numFmtId="0" fontId="5" fillId="5" borderId="30" xfId="0" applyFont="1" applyFill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wrapText="1" indent="1"/>
      <protection locked="0"/>
    </xf>
    <xf numFmtId="0" fontId="5" fillId="6" borderId="31" xfId="0" applyFont="1" applyFill="1" applyBorder="1" applyAlignment="1" applyProtection="1">
      <alignment horizontal="left" vertical="center" wrapText="1" indent="1"/>
      <protection locked="0"/>
    </xf>
    <xf numFmtId="0" fontId="5" fillId="7" borderId="31" xfId="0" applyFont="1" applyFill="1" applyBorder="1" applyAlignment="1" applyProtection="1">
      <alignment horizontal="left" vertical="center" wrapText="1" indent="1"/>
      <protection locked="0"/>
    </xf>
    <xf numFmtId="0" fontId="5" fillId="2" borderId="31" xfId="0" applyFont="1" applyFill="1" applyBorder="1" applyAlignment="1" applyProtection="1">
      <alignment horizontal="left" vertical="center" wrapText="1" indent="1"/>
      <protection locked="0"/>
    </xf>
    <xf numFmtId="0" fontId="5" fillId="3" borderId="45" xfId="0" applyFont="1" applyFill="1" applyBorder="1" applyAlignment="1" applyProtection="1">
      <alignment horizontal="left" vertical="center" wrapText="1" indent="1"/>
      <protection locked="0"/>
    </xf>
    <xf numFmtId="0" fontId="5" fillId="5" borderId="33" xfId="0" applyFont="1" applyFill="1" applyBorder="1" applyAlignment="1" applyProtection="1">
      <alignment horizontal="left" vertical="top" wrapText="1" indent="1"/>
      <protection locked="0"/>
    </xf>
    <xf numFmtId="0" fontId="5" fillId="6" borderId="34" xfId="0" applyFont="1" applyFill="1" applyBorder="1" applyAlignment="1" applyProtection="1">
      <alignment horizontal="left" vertical="top" wrapText="1" indent="1"/>
      <protection locked="0"/>
    </xf>
    <xf numFmtId="0" fontId="5" fillId="7" borderId="34" xfId="0" applyFont="1" applyFill="1" applyBorder="1" applyAlignment="1" applyProtection="1">
      <alignment horizontal="left" vertical="top" wrapText="1" indent="1"/>
      <protection locked="0"/>
    </xf>
    <xf numFmtId="0" fontId="5" fillId="2" borderId="34" xfId="0" applyFont="1" applyFill="1" applyBorder="1" applyAlignment="1" applyProtection="1">
      <alignment horizontal="left" vertical="top" wrapText="1" indent="1"/>
      <protection locked="0"/>
    </xf>
    <xf numFmtId="0" fontId="5" fillId="3" borderId="35" xfId="0" applyFont="1" applyFill="1" applyBorder="1" applyAlignment="1" applyProtection="1">
      <alignment horizontal="left" vertical="top" wrapText="1" indent="1"/>
      <protection locked="0"/>
    </xf>
    <xf numFmtId="0" fontId="5" fillId="5" borderId="37" xfId="0" applyFont="1" applyFill="1" applyBorder="1" applyAlignment="1" applyProtection="1">
      <alignment horizontal="left" vertical="center" indent="1"/>
      <protection locked="0"/>
    </xf>
    <xf numFmtId="0" fontId="5" fillId="6" borderId="38" xfId="0" applyFont="1" applyFill="1" applyBorder="1" applyAlignment="1" applyProtection="1">
      <alignment horizontal="left" vertical="center" indent="1"/>
      <protection locked="0"/>
    </xf>
    <xf numFmtId="0" fontId="5" fillId="7" borderId="38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7" borderId="46" xfId="0" applyFont="1" applyFill="1" applyBorder="1" applyAlignment="1" applyProtection="1">
      <alignment horizontal="left" vertical="center" indent="1"/>
      <protection locked="0"/>
    </xf>
    <xf numFmtId="0" fontId="5" fillId="3" borderId="39" xfId="0" applyFont="1" applyFill="1" applyBorder="1" applyAlignment="1" applyProtection="1">
      <alignment horizontal="left" vertical="center" wrapText="1" indent="1"/>
      <protection locked="0"/>
    </xf>
    <xf numFmtId="0" fontId="5" fillId="3" borderId="35" xfId="0" applyFont="1" applyFill="1" applyBorder="1" applyAlignment="1" applyProtection="1">
      <alignment horizontal="left" vertical="center" wrapText="1" indent="1"/>
      <protection locked="0"/>
    </xf>
    <xf numFmtId="0" fontId="5" fillId="5" borderId="37" xfId="0" applyFont="1" applyFill="1" applyBorder="1" applyAlignment="1" applyProtection="1">
      <alignment horizontal="left" vertical="top" wrapText="1" indent="1"/>
      <protection locked="0"/>
    </xf>
    <xf numFmtId="0" fontId="5" fillId="6" borderId="38" xfId="0" applyFont="1" applyFill="1" applyBorder="1" applyAlignment="1" applyProtection="1">
      <alignment horizontal="left" vertical="top" wrapText="1" indent="1"/>
      <protection locked="0"/>
    </xf>
    <xf numFmtId="0" fontId="5" fillId="7" borderId="38" xfId="0" applyFont="1" applyFill="1" applyBorder="1" applyAlignment="1" applyProtection="1">
      <alignment horizontal="left" vertical="top" wrapText="1" indent="1"/>
      <protection locked="0"/>
    </xf>
    <xf numFmtId="0" fontId="5" fillId="2" borderId="38" xfId="0" applyFont="1" applyFill="1" applyBorder="1" applyAlignment="1" applyProtection="1">
      <alignment horizontal="left" vertical="top" wrapText="1" indent="1"/>
      <protection locked="0"/>
    </xf>
    <xf numFmtId="0" fontId="5" fillId="3" borderId="39" xfId="0" applyFont="1" applyFill="1" applyBorder="1" applyAlignment="1" applyProtection="1">
      <alignment horizontal="left" vertical="top" wrapText="1" indent="1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8" borderId="47" xfId="0" applyFont="1" applyFill="1" applyBorder="1" applyAlignment="1" applyProtection="1">
      <alignment horizontal="center"/>
    </xf>
    <xf numFmtId="0" fontId="4" fillId="8" borderId="48" xfId="0" applyFont="1" applyFill="1" applyBorder="1" applyAlignment="1" applyProtection="1">
      <alignment horizontal="center"/>
    </xf>
    <xf numFmtId="0" fontId="4" fillId="8" borderId="49" xfId="0" applyFont="1" applyFill="1" applyBorder="1" applyAlignment="1" applyProtection="1">
      <alignment horizontal="center"/>
    </xf>
    <xf numFmtId="0" fontId="4" fillId="8" borderId="50" xfId="0" applyFont="1" applyFill="1" applyBorder="1" applyAlignment="1" applyProtection="1">
      <alignment horizontal="center"/>
    </xf>
    <xf numFmtId="0" fontId="4" fillId="8" borderId="51" xfId="0" applyFont="1" applyFill="1" applyBorder="1" applyAlignment="1" applyProtection="1">
      <alignment horizontal="center"/>
    </xf>
    <xf numFmtId="0" fontId="4" fillId="8" borderId="52" xfId="0" applyFont="1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1" fillId="9" borderId="9" xfId="0" applyFont="1" applyFill="1" applyBorder="1" applyAlignment="1" applyProtection="1">
      <alignment horizontal="left" vertical="center" indent="1"/>
    </xf>
    <xf numFmtId="0" fontId="3" fillId="9" borderId="10" xfId="0" applyFont="1" applyFill="1" applyBorder="1" applyAlignment="1" applyProtection="1">
      <alignment horizontal="left" vertical="center" indent="1"/>
    </xf>
    <xf numFmtId="0" fontId="5" fillId="9" borderId="10" xfId="0" applyFont="1" applyFill="1" applyBorder="1" applyAlignment="1" applyProtection="1">
      <alignment horizontal="left" indent="1"/>
    </xf>
    <xf numFmtId="0" fontId="4" fillId="9" borderId="10" xfId="0" applyFont="1" applyFill="1" applyBorder="1" applyAlignment="1" applyProtection="1">
      <alignment horizontal="left" vertical="center" indent="1"/>
    </xf>
    <xf numFmtId="0" fontId="6" fillId="9" borderId="11" xfId="0" applyFont="1" applyFill="1" applyBorder="1" applyAlignment="1" applyProtection="1">
      <alignment horizontal="left" indent="1"/>
    </xf>
    <xf numFmtId="0" fontId="0" fillId="0" borderId="5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10" fillId="0" borderId="0" xfId="0" applyFont="1" applyBorder="1" applyAlignment="1">
      <alignment horizontal="center" vertical="top"/>
    </xf>
    <xf numFmtId="0" fontId="15" fillId="0" borderId="0" xfId="0" applyFont="1" applyAlignment="1">
      <alignment horizontal="right" vertical="top" wrapText="1" indent="1"/>
    </xf>
    <xf numFmtId="0" fontId="16" fillId="0" borderId="0" xfId="0" applyFont="1" applyAlignment="1" applyProtection="1">
      <alignment horizontal="left" indent="2"/>
    </xf>
    <xf numFmtId="0" fontId="13" fillId="0" borderId="0" xfId="0" applyFont="1" applyAlignment="1">
      <alignment horizontal="center"/>
    </xf>
    <xf numFmtId="0" fontId="4" fillId="2" borderId="54" xfId="0" applyFont="1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left" indent="1"/>
    </xf>
    <xf numFmtId="0" fontId="4" fillId="2" borderId="55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left" wrapText="1" indent="1"/>
      <protection locked="0"/>
    </xf>
    <xf numFmtId="0" fontId="0" fillId="10" borderId="56" xfId="0" applyFill="1" applyBorder="1" applyAlignment="1" applyProtection="1">
      <alignment horizontal="left" vertical="top" wrapText="1" indent="1"/>
      <protection locked="0"/>
    </xf>
    <xf numFmtId="0" fontId="5" fillId="10" borderId="56" xfId="0" applyFont="1" applyFill="1" applyBorder="1" applyAlignment="1" applyProtection="1">
      <alignment horizontal="left" indent="1"/>
      <protection locked="0"/>
    </xf>
    <xf numFmtId="0" fontId="5" fillId="10" borderId="58" xfId="0" applyFont="1" applyFill="1" applyBorder="1" applyAlignment="1" applyProtection="1">
      <alignment horizontal="left" indent="1"/>
      <protection locked="0"/>
    </xf>
    <xf numFmtId="0" fontId="5" fillId="10" borderId="56" xfId="0" applyFont="1" applyFill="1" applyBorder="1" applyAlignment="1" applyProtection="1">
      <alignment horizontal="left" vertical="center" indent="1"/>
      <protection locked="0"/>
    </xf>
    <xf numFmtId="0" fontId="5" fillId="10" borderId="56" xfId="0" applyFont="1" applyFill="1" applyBorder="1" applyAlignment="1" applyProtection="1">
      <alignment horizontal="left" vertical="center" wrapText="1" indent="1"/>
      <protection locked="0"/>
    </xf>
    <xf numFmtId="0" fontId="5" fillId="10" borderId="58" xfId="0" applyFont="1" applyFill="1" applyBorder="1" applyAlignment="1" applyProtection="1">
      <alignment horizontal="left" vertical="center" indent="1"/>
      <protection locked="0"/>
    </xf>
    <xf numFmtId="0" fontId="5" fillId="10" borderId="57" xfId="0" applyFont="1" applyFill="1" applyBorder="1" applyAlignment="1" applyProtection="1">
      <alignment horizontal="left" indent="1"/>
      <protection locked="0"/>
    </xf>
    <xf numFmtId="0" fontId="5" fillId="10" borderId="57" xfId="0" applyFont="1" applyFill="1" applyBorder="1" applyAlignment="1" applyProtection="1">
      <alignment horizontal="left" vertical="top" wrapText="1" indent="1"/>
      <protection locked="0"/>
    </xf>
    <xf numFmtId="0" fontId="5" fillId="10" borderId="58" xfId="0" applyFont="1" applyFill="1" applyBorder="1" applyAlignment="1" applyProtection="1">
      <alignment horizontal="left" vertical="top" wrapText="1" indent="1"/>
      <protection locked="0"/>
    </xf>
    <xf numFmtId="0" fontId="0" fillId="10" borderId="57" xfId="0" applyFill="1" applyBorder="1" applyAlignment="1" applyProtection="1">
      <alignment horizontal="left" vertical="top" wrapText="1" indent="1"/>
      <protection locked="0"/>
    </xf>
    <xf numFmtId="0" fontId="4" fillId="8" borderId="59" xfId="0" applyFont="1" applyFill="1" applyBorder="1" applyAlignment="1" applyProtection="1">
      <alignment horizontal="center"/>
    </xf>
    <xf numFmtId="0" fontId="4" fillId="8" borderId="60" xfId="0" applyFont="1" applyFill="1" applyBorder="1" applyAlignment="1" applyProtection="1">
      <alignment horizontal="center"/>
    </xf>
    <xf numFmtId="0" fontId="4" fillId="8" borderId="61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 wrapText="1" indent="1"/>
    </xf>
    <xf numFmtId="0" fontId="15" fillId="0" borderId="18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center" vertical="top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</cellXfs>
  <cellStyles count="1">
    <cellStyle name="Standard" xfId="0" builtinId="0" customBuiltin="1"/>
  </cellStyles>
  <dxfs count="39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DEFE7"/>
      <color rgb="FFCA2806"/>
      <color rgb="FFDE500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7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1406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24" t="str">
        <f>Language!$E$82</f>
        <v>Predictions</v>
      </c>
      <c r="D1" s="124"/>
      <c r="E1" s="124"/>
      <c r="F1" s="124"/>
      <c r="G1" s="124"/>
      <c r="H1" s="124"/>
      <c r="J1" s="104" t="s">
        <v>336</v>
      </c>
    </row>
    <row r="2" spans="2:10" ht="19.5" thickBot="1" x14ac:dyDescent="0.3">
      <c r="B2" s="1"/>
      <c r="C2" s="125"/>
      <c r="D2" s="125"/>
      <c r="E2" s="125"/>
      <c r="F2" s="125"/>
      <c r="G2" s="125"/>
      <c r="H2" s="125"/>
    </row>
    <row r="3" spans="2:10" ht="20.25" thickTop="1" thickBot="1" x14ac:dyDescent="0.3">
      <c r="B3" s="32" t="str">
        <f>Language!$E$98</f>
        <v>User:</v>
      </c>
      <c r="C3" s="126" t="s">
        <v>224</v>
      </c>
      <c r="D3" s="127"/>
      <c r="E3" s="127"/>
      <c r="F3" s="127"/>
      <c r="G3" s="127"/>
      <c r="H3" s="128"/>
    </row>
    <row r="4" spans="2:10" ht="33.75" customHeight="1" thickTop="1" x14ac:dyDescent="0.25">
      <c r="B4" s="1"/>
      <c r="C4" s="8"/>
      <c r="D4" s="2"/>
      <c r="E4" s="2"/>
      <c r="F4" s="3"/>
      <c r="G4" s="129" t="str">
        <f>Language!$E$83</f>
        <v>Predicted results</v>
      </c>
      <c r="H4" s="130"/>
    </row>
    <row r="5" spans="2:10" ht="18.75" x14ac:dyDescent="0.25">
      <c r="B5" s="1"/>
      <c r="C5" s="88" t="str">
        <f>Language!$E$76&amp;" A"</f>
        <v>Group A</v>
      </c>
      <c r="D5" s="89"/>
      <c r="E5" s="89"/>
      <c r="F5" s="90"/>
      <c r="G5" s="91"/>
      <c r="H5" s="92"/>
    </row>
    <row r="6" spans="2:10" x14ac:dyDescent="0.25">
      <c r="B6" s="1"/>
      <c r="C6" s="9">
        <v>54</v>
      </c>
      <c r="D6" s="10" t="str">
        <f>VLOOKUP(C6,Language!$D$5:$E$64,2,0)</f>
        <v>Germany</v>
      </c>
      <c r="E6" s="11">
        <v>13</v>
      </c>
      <c r="F6" s="10" t="str">
        <f>VLOOKUP(E6,Language!$D$5:$E$64,2,0)</f>
        <v>Scotland</v>
      </c>
      <c r="G6" s="4"/>
      <c r="H6" s="80"/>
    </row>
    <row r="7" spans="2:10" x14ac:dyDescent="0.25">
      <c r="B7" s="1"/>
      <c r="C7" s="9">
        <v>6</v>
      </c>
      <c r="D7" s="10" t="str">
        <f>VLOOKUP(C7,Language!$D$5:$E$64,2,0)</f>
        <v>Hungary</v>
      </c>
      <c r="E7" s="11">
        <v>20</v>
      </c>
      <c r="F7" s="10" t="str">
        <f>VLOOKUP(E7,Language!$D$5:$E$64,2,0)</f>
        <v>Switzerland</v>
      </c>
      <c r="G7" s="4"/>
      <c r="H7" s="80"/>
    </row>
    <row r="8" spans="2:10" x14ac:dyDescent="0.25">
      <c r="B8" s="1"/>
      <c r="C8" s="9">
        <v>54</v>
      </c>
      <c r="D8" s="10" t="str">
        <f>VLOOKUP(C8,Language!$D$5:$E$64,2,0)</f>
        <v>Germany</v>
      </c>
      <c r="E8" s="11">
        <v>6</v>
      </c>
      <c r="F8" s="10" t="str">
        <f>VLOOKUP(E8,Language!$D$5:$E$64,2,0)</f>
        <v>Hungary</v>
      </c>
      <c r="G8" s="4"/>
      <c r="H8" s="80"/>
    </row>
    <row r="9" spans="2:10" x14ac:dyDescent="0.25">
      <c r="B9" s="1"/>
      <c r="C9" s="9">
        <v>13</v>
      </c>
      <c r="D9" s="10" t="str">
        <f>VLOOKUP(C9,Language!$D$5:$E$64,2,0)</f>
        <v>Scotland</v>
      </c>
      <c r="E9" s="11">
        <v>20</v>
      </c>
      <c r="F9" s="10" t="str">
        <f>VLOOKUP(E9,Language!$D$5:$E$64,2,0)</f>
        <v>Switzerland</v>
      </c>
      <c r="G9" s="4"/>
      <c r="H9" s="80"/>
    </row>
    <row r="10" spans="2:10" x14ac:dyDescent="0.25">
      <c r="B10" s="1"/>
      <c r="C10" s="9">
        <v>20</v>
      </c>
      <c r="D10" s="10" t="str">
        <f>VLOOKUP(C10,Language!$D$5:$E$64,2,0)</f>
        <v>Switzerland</v>
      </c>
      <c r="E10" s="11">
        <v>54</v>
      </c>
      <c r="F10" s="10" t="str">
        <f>VLOOKUP(E10,Language!$D$5:$E$64,2,0)</f>
        <v>Germany</v>
      </c>
      <c r="G10" s="4"/>
      <c r="H10" s="80"/>
    </row>
    <row r="11" spans="2:10" x14ac:dyDescent="0.25">
      <c r="B11" s="1"/>
      <c r="C11" s="9">
        <v>13</v>
      </c>
      <c r="D11" s="10" t="str">
        <f>VLOOKUP(C11,Language!$D$5:$E$64,2,0)</f>
        <v>Scotland</v>
      </c>
      <c r="E11" s="11">
        <v>6</v>
      </c>
      <c r="F11" s="10" t="str">
        <f>VLOOKUP(E11,Language!$D$5:$E$64,2,0)</f>
        <v>Hungary</v>
      </c>
      <c r="G11" s="4"/>
      <c r="H11" s="80"/>
    </row>
    <row r="12" spans="2:10" ht="18.75" x14ac:dyDescent="0.25">
      <c r="B12" s="1"/>
      <c r="C12" s="88" t="str">
        <f>Language!$E$76&amp;" B"</f>
        <v>Group B</v>
      </c>
      <c r="D12" s="89"/>
      <c r="E12" s="87"/>
      <c r="F12" s="90"/>
      <c r="G12" s="91"/>
      <c r="H12" s="92"/>
    </row>
    <row r="13" spans="2:10" x14ac:dyDescent="0.25">
      <c r="B13" s="1"/>
      <c r="C13" s="9">
        <v>3</v>
      </c>
      <c r="D13" s="10" t="str">
        <f>VLOOKUP(C13,Language!$D$5:$E$64,2,0)</f>
        <v>Spain</v>
      </c>
      <c r="E13" s="11">
        <v>14</v>
      </c>
      <c r="F13" s="10" t="str">
        <f>VLOOKUP(E13,Language!$D$5:$E$64,2,0)</f>
        <v>Croatia</v>
      </c>
      <c r="G13" s="4"/>
      <c r="H13" s="80"/>
    </row>
    <row r="14" spans="2:10" x14ac:dyDescent="0.25">
      <c r="B14" s="1"/>
      <c r="C14" s="9">
        <v>18</v>
      </c>
      <c r="D14" s="10" t="str">
        <f>VLOOKUP(C14,Language!$D$5:$E$64,2,0)</f>
        <v>Italy</v>
      </c>
      <c r="E14" s="11">
        <v>10</v>
      </c>
      <c r="F14" s="10" t="str">
        <f>VLOOKUP(E14,Language!$D$5:$E$64,2,0)</f>
        <v>Albania</v>
      </c>
      <c r="G14" s="4"/>
      <c r="H14" s="80"/>
    </row>
    <row r="15" spans="2:10" x14ac:dyDescent="0.25">
      <c r="B15" s="1"/>
      <c r="C15" s="9">
        <v>14</v>
      </c>
      <c r="D15" s="10" t="str">
        <f>VLOOKUP(C15,Language!$D$5:$E$64,2,0)</f>
        <v>Croatia</v>
      </c>
      <c r="E15" s="11">
        <v>10</v>
      </c>
      <c r="F15" s="10" t="str">
        <f>VLOOKUP(E15,Language!$D$5:$E$64,2,0)</f>
        <v>Albania</v>
      </c>
      <c r="G15" s="4"/>
      <c r="H15" s="80"/>
    </row>
    <row r="16" spans="2:10" x14ac:dyDescent="0.25">
      <c r="B16" s="1"/>
      <c r="C16" s="9">
        <v>3</v>
      </c>
      <c r="D16" s="10" t="str">
        <f>VLOOKUP(C16,Language!$D$5:$E$64,2,0)</f>
        <v>Spain</v>
      </c>
      <c r="E16" s="11">
        <v>18</v>
      </c>
      <c r="F16" s="10" t="str">
        <f>VLOOKUP(E16,Language!$D$5:$E$64,2,0)</f>
        <v>Italy</v>
      </c>
      <c r="G16" s="4"/>
      <c r="H16" s="80"/>
    </row>
    <row r="17" spans="2:8" x14ac:dyDescent="0.25">
      <c r="B17" s="1"/>
      <c r="C17" s="9">
        <v>10</v>
      </c>
      <c r="D17" s="10" t="str">
        <f>VLOOKUP(C17,Language!$D$5:$E$64,2,0)</f>
        <v>Albania</v>
      </c>
      <c r="E17" s="11">
        <v>3</v>
      </c>
      <c r="F17" s="10" t="str">
        <f>VLOOKUP(E17,Language!$D$5:$E$64,2,0)</f>
        <v>Spain</v>
      </c>
      <c r="G17" s="4"/>
      <c r="H17" s="80"/>
    </row>
    <row r="18" spans="2:8" x14ac:dyDescent="0.25">
      <c r="B18" s="1"/>
      <c r="C18" s="9">
        <v>14</v>
      </c>
      <c r="D18" s="10" t="str">
        <f>VLOOKUP(C18,Language!$D$5:$E$64,2,0)</f>
        <v>Croatia</v>
      </c>
      <c r="E18" s="11">
        <v>18</v>
      </c>
      <c r="F18" s="10" t="str">
        <f>VLOOKUP(E18,Language!$D$5:$E$64,2,0)</f>
        <v>Italy</v>
      </c>
      <c r="G18" s="4"/>
      <c r="H18" s="80"/>
    </row>
    <row r="19" spans="2:8" ht="18.75" x14ac:dyDescent="0.25">
      <c r="B19" s="1"/>
      <c r="C19" s="88" t="str">
        <f>Language!$E$76&amp;" C"</f>
        <v>Group C</v>
      </c>
      <c r="D19" s="89"/>
      <c r="E19" s="87"/>
      <c r="F19" s="90"/>
      <c r="G19" s="91"/>
      <c r="H19" s="92"/>
    </row>
    <row r="20" spans="2:8" x14ac:dyDescent="0.25">
      <c r="B20" s="1"/>
      <c r="C20" s="9">
        <v>15</v>
      </c>
      <c r="D20" s="10" t="str">
        <f>VLOOKUP(C20,Language!$D$5:$E$64,2,0)</f>
        <v>Slovenia</v>
      </c>
      <c r="E20" s="11">
        <v>9</v>
      </c>
      <c r="F20" s="10" t="str">
        <f>VLOOKUP(E20,Language!$D$5:$E$64,2,0)</f>
        <v>Denmark</v>
      </c>
      <c r="G20" s="4"/>
      <c r="H20" s="80"/>
    </row>
    <row r="21" spans="2:8" x14ac:dyDescent="0.25">
      <c r="B21" s="1"/>
      <c r="C21" s="9">
        <v>19</v>
      </c>
      <c r="D21" s="10" t="str">
        <f>VLOOKUP(C21,Language!$D$5:$E$64,2,0)</f>
        <v>Serbia</v>
      </c>
      <c r="E21" s="11">
        <v>5</v>
      </c>
      <c r="F21" s="10" t="str">
        <f>VLOOKUP(E21,Language!$D$5:$E$64,2,0)</f>
        <v>England</v>
      </c>
      <c r="G21" s="4"/>
      <c r="H21" s="80"/>
    </row>
    <row r="22" spans="2:8" x14ac:dyDescent="0.25">
      <c r="B22" s="1"/>
      <c r="C22" s="9">
        <v>15</v>
      </c>
      <c r="D22" s="10" t="str">
        <f>VLOOKUP(C22,Language!$D$5:$E$64,2,0)</f>
        <v>Slovenia</v>
      </c>
      <c r="E22" s="11">
        <v>19</v>
      </c>
      <c r="F22" s="10" t="str">
        <f>VLOOKUP(E22,Language!$D$5:$E$64,2,0)</f>
        <v>Serbia</v>
      </c>
      <c r="G22" s="4"/>
      <c r="H22" s="80"/>
    </row>
    <row r="23" spans="2:8" x14ac:dyDescent="0.25">
      <c r="B23" s="1"/>
      <c r="C23" s="9">
        <v>9</v>
      </c>
      <c r="D23" s="10" t="str">
        <f>VLOOKUP(C23,Language!$D$5:$E$64,2,0)</f>
        <v>Denmark</v>
      </c>
      <c r="E23" s="11">
        <v>5</v>
      </c>
      <c r="F23" s="10" t="str">
        <f>VLOOKUP(E23,Language!$D$5:$E$64,2,0)</f>
        <v>England</v>
      </c>
      <c r="G23" s="4"/>
      <c r="H23" s="80"/>
    </row>
    <row r="24" spans="2:8" x14ac:dyDescent="0.25">
      <c r="B24" s="1"/>
      <c r="C24" s="9">
        <v>5</v>
      </c>
      <c r="D24" s="10" t="str">
        <f>VLOOKUP(C24,Language!$D$5:$E$64,2,0)</f>
        <v>England</v>
      </c>
      <c r="E24" s="11">
        <v>15</v>
      </c>
      <c r="F24" s="10" t="str">
        <f>VLOOKUP(E24,Language!$D$5:$E$64,2,0)</f>
        <v>Slovenia</v>
      </c>
      <c r="G24" s="4"/>
      <c r="H24" s="80"/>
    </row>
    <row r="25" spans="2:8" x14ac:dyDescent="0.25">
      <c r="B25" s="1"/>
      <c r="C25" s="9">
        <v>9</v>
      </c>
      <c r="D25" s="10" t="str">
        <f>VLOOKUP(C25,Language!$D$5:$E$64,2,0)</f>
        <v>Denmark</v>
      </c>
      <c r="E25" s="11">
        <v>19</v>
      </c>
      <c r="F25" s="10" t="str">
        <f>VLOOKUP(E25,Language!$D$5:$E$64,2,0)</f>
        <v>Serbia</v>
      </c>
      <c r="G25" s="4"/>
      <c r="H25" s="80"/>
    </row>
    <row r="26" spans="2:8" ht="18.75" x14ac:dyDescent="0.25">
      <c r="B26" s="1"/>
      <c r="C26" s="88" t="str">
        <f>Language!$E$76&amp;" D"</f>
        <v>Group D</v>
      </c>
      <c r="D26" s="89"/>
      <c r="E26" s="87"/>
      <c r="F26" s="90"/>
      <c r="G26" s="91"/>
      <c r="H26" s="92"/>
    </row>
    <row r="27" spans="2:8" x14ac:dyDescent="0.25">
      <c r="B27" s="1"/>
      <c r="C27" s="9">
        <v>26</v>
      </c>
      <c r="D27" s="10" t="str">
        <f>VLOOKUP(C27,Language!$D$5:$E$64,2,0)</f>
        <v>Poland</v>
      </c>
      <c r="E27" s="11">
        <v>12</v>
      </c>
      <c r="F27" s="10" t="str">
        <f>VLOOKUP(E27,Language!$D$5:$E$64,2,0)</f>
        <v>Netherlands</v>
      </c>
      <c r="G27" s="4"/>
      <c r="H27" s="80"/>
    </row>
    <row r="28" spans="2:8" x14ac:dyDescent="0.25">
      <c r="B28" s="1"/>
      <c r="C28" s="9">
        <v>11</v>
      </c>
      <c r="D28" s="10" t="str">
        <f>VLOOKUP(C28,Language!$D$5:$E$64,2,0)</f>
        <v>Austria</v>
      </c>
      <c r="E28" s="11">
        <v>2</v>
      </c>
      <c r="F28" s="10" t="str">
        <f>VLOOKUP(E28,Language!$D$5:$E$64,2,0)</f>
        <v>France</v>
      </c>
      <c r="G28" s="4"/>
      <c r="H28" s="80"/>
    </row>
    <row r="29" spans="2:8" x14ac:dyDescent="0.25">
      <c r="B29" s="1"/>
      <c r="C29" s="9">
        <v>26</v>
      </c>
      <c r="D29" s="10" t="str">
        <f>VLOOKUP(C29,Language!$D$5:$E$64,2,0)</f>
        <v>Poland</v>
      </c>
      <c r="E29" s="11">
        <v>11</v>
      </c>
      <c r="F29" s="10" t="str">
        <f>VLOOKUP(E29,Language!$D$5:$E$64,2,0)</f>
        <v>Austria</v>
      </c>
      <c r="G29" s="4"/>
      <c r="H29" s="80"/>
    </row>
    <row r="30" spans="2:8" x14ac:dyDescent="0.25">
      <c r="B30" s="1"/>
      <c r="C30" s="9">
        <v>12</v>
      </c>
      <c r="D30" s="10" t="str">
        <f>VLOOKUP(C30,Language!$D$5:$E$64,2,0)</f>
        <v>Netherlands</v>
      </c>
      <c r="E30" s="11">
        <v>2</v>
      </c>
      <c r="F30" s="10" t="str">
        <f>VLOOKUP(E30,Language!$D$5:$E$64,2,0)</f>
        <v>France</v>
      </c>
      <c r="G30" s="4"/>
      <c r="H30" s="80"/>
    </row>
    <row r="31" spans="2:8" x14ac:dyDescent="0.25">
      <c r="B31" s="1"/>
      <c r="C31" s="9">
        <v>12</v>
      </c>
      <c r="D31" s="10" t="str">
        <f>VLOOKUP(C31,Language!$D$5:$E$64,2,0)</f>
        <v>Netherlands</v>
      </c>
      <c r="E31" s="11">
        <v>11</v>
      </c>
      <c r="F31" s="10" t="str">
        <f>VLOOKUP(E31,Language!$D$5:$E$64,2,0)</f>
        <v>Austria</v>
      </c>
      <c r="G31" s="4"/>
      <c r="H31" s="80"/>
    </row>
    <row r="32" spans="2:8" x14ac:dyDescent="0.25">
      <c r="B32" s="1"/>
      <c r="C32" s="9">
        <v>2</v>
      </c>
      <c r="D32" s="10" t="str">
        <f>VLOOKUP(C32,Language!$D$5:$E$64,2,0)</f>
        <v>France</v>
      </c>
      <c r="E32" s="11">
        <v>26</v>
      </c>
      <c r="F32" s="10" t="str">
        <f>VLOOKUP(E32,Language!$D$5:$E$64,2,0)</f>
        <v>Poland</v>
      </c>
      <c r="G32" s="4"/>
      <c r="H32" s="80"/>
    </row>
    <row r="33" spans="2:12" ht="18.75" x14ac:dyDescent="0.25">
      <c r="B33" s="1"/>
      <c r="C33" s="88" t="str">
        <f>Language!$E$76&amp;" E"</f>
        <v>Group E</v>
      </c>
      <c r="D33" s="87"/>
      <c r="E33" s="87"/>
      <c r="F33" s="90"/>
      <c r="G33" s="91"/>
      <c r="H33" s="92"/>
    </row>
    <row r="34" spans="2:12" x14ac:dyDescent="0.25">
      <c r="B34" s="1"/>
      <c r="C34" s="9">
        <v>8</v>
      </c>
      <c r="D34" s="10" t="str">
        <f>VLOOKUP(C34,Language!$D$5:$E$64,2,0)</f>
        <v>Romania</v>
      </c>
      <c r="E34" s="11">
        <v>21</v>
      </c>
      <c r="F34" s="10" t="str">
        <f>VLOOKUP(E34,Language!$D$5:$E$64,2,0)</f>
        <v>Ukraine</v>
      </c>
      <c r="G34" s="4"/>
      <c r="H34" s="80"/>
    </row>
    <row r="35" spans="2:12" x14ac:dyDescent="0.25">
      <c r="B35" s="1"/>
      <c r="C35" s="9">
        <v>4</v>
      </c>
      <c r="D35" s="10" t="str">
        <f>VLOOKUP(C35,Language!$D$5:$E$64,2,0)</f>
        <v>Belgium</v>
      </c>
      <c r="E35" s="11">
        <v>16</v>
      </c>
      <c r="F35" s="10" t="str">
        <f>VLOOKUP(E35,Language!$D$5:$E$64,2,0)</f>
        <v>Slovakia</v>
      </c>
      <c r="G35" s="4"/>
      <c r="H35" s="80"/>
    </row>
    <row r="36" spans="2:12" x14ac:dyDescent="0.25">
      <c r="B36" s="1"/>
      <c r="C36" s="9">
        <v>16</v>
      </c>
      <c r="D36" s="10" t="str">
        <f>VLOOKUP(C36,Language!$D$5:$E$64,2,0)</f>
        <v>Slovakia</v>
      </c>
      <c r="E36" s="11">
        <v>21</v>
      </c>
      <c r="F36" s="10" t="str">
        <f>VLOOKUP(E36,Language!$D$5:$E$64,2,0)</f>
        <v>Ukraine</v>
      </c>
      <c r="G36" s="4"/>
      <c r="H36" s="80"/>
    </row>
    <row r="37" spans="2:12" x14ac:dyDescent="0.25">
      <c r="B37" s="1"/>
      <c r="C37" s="9">
        <v>4</v>
      </c>
      <c r="D37" s="10" t="str">
        <f>VLOOKUP(C37,Language!$D$5:$E$64,2,0)</f>
        <v>Belgium</v>
      </c>
      <c r="E37" s="11">
        <v>8</v>
      </c>
      <c r="F37" s="10" t="str">
        <f>VLOOKUP(E37,Language!$D$5:$E$64,2,0)</f>
        <v>Romania</v>
      </c>
      <c r="G37" s="4"/>
      <c r="H37" s="80"/>
    </row>
    <row r="38" spans="2:12" x14ac:dyDescent="0.25">
      <c r="B38" s="1"/>
      <c r="C38" s="9">
        <v>16</v>
      </c>
      <c r="D38" s="10" t="str">
        <f>VLOOKUP(C38,Language!$D$5:$E$64,2,0)</f>
        <v>Slovakia</v>
      </c>
      <c r="E38" s="11">
        <v>8</v>
      </c>
      <c r="F38" s="10" t="str">
        <f>VLOOKUP(E38,Language!$D$5:$E$64,2,0)</f>
        <v>Romania</v>
      </c>
      <c r="G38" s="4"/>
      <c r="H38" s="80"/>
    </row>
    <row r="39" spans="2:12" x14ac:dyDescent="0.25">
      <c r="B39" s="1"/>
      <c r="C39" s="9">
        <v>21</v>
      </c>
      <c r="D39" s="10" t="str">
        <f>VLOOKUP(C39,Language!$D$5:$E$64,2,0)</f>
        <v>Ukraine</v>
      </c>
      <c r="E39" s="11">
        <v>4</v>
      </c>
      <c r="F39" s="10" t="str">
        <f>VLOOKUP(E39,Language!$D$5:$E$64,2,0)</f>
        <v>Belgium</v>
      </c>
      <c r="G39" s="4"/>
      <c r="H39" s="80"/>
    </row>
    <row r="40" spans="2:12" ht="18.75" x14ac:dyDescent="0.25">
      <c r="B40" s="1"/>
      <c r="C40" s="88" t="str">
        <f>Language!$E$76&amp;" F"</f>
        <v>Group F</v>
      </c>
      <c r="D40" s="87"/>
      <c r="E40" s="87"/>
      <c r="F40" s="90"/>
      <c r="G40" s="91"/>
      <c r="H40" s="92"/>
    </row>
    <row r="41" spans="2:12" x14ac:dyDescent="0.25">
      <c r="B41" s="1"/>
      <c r="C41" s="9">
        <v>7</v>
      </c>
      <c r="D41" s="10" t="str">
        <f>VLOOKUP(C41,Language!$D$5:$E$64,2,0)</f>
        <v>Turkey</v>
      </c>
      <c r="E41" s="11">
        <v>34</v>
      </c>
      <c r="F41" s="10" t="str">
        <f>VLOOKUP(E41,Language!$D$5:$E$64,2,0)</f>
        <v>Georgia</v>
      </c>
      <c r="G41" s="4"/>
      <c r="H41" s="80"/>
    </row>
    <row r="42" spans="2:12" x14ac:dyDescent="0.25">
      <c r="B42" s="1"/>
      <c r="C42" s="9">
        <v>1</v>
      </c>
      <c r="D42" s="10" t="str">
        <f>VLOOKUP(C42,Language!$D$5:$E$64,2,0)</f>
        <v>Portugal</v>
      </c>
      <c r="E42" s="11">
        <v>17</v>
      </c>
      <c r="F42" s="10" t="str">
        <f>VLOOKUP(E42,Language!$D$5:$E$64,2,0)</f>
        <v>Czechia</v>
      </c>
      <c r="G42" s="4"/>
      <c r="H42" s="80"/>
    </row>
    <row r="43" spans="2:12" x14ac:dyDescent="0.25">
      <c r="B43" s="1"/>
      <c r="C43" s="9">
        <v>34</v>
      </c>
      <c r="D43" s="10" t="str">
        <f>VLOOKUP(C43,Language!$D$5:$E$64,2,0)</f>
        <v>Georgia</v>
      </c>
      <c r="E43" s="11">
        <v>17</v>
      </c>
      <c r="F43" s="10" t="str">
        <f>VLOOKUP(E43,Language!$D$5:$E$64,2,0)</f>
        <v>Czechia</v>
      </c>
      <c r="G43" s="4"/>
      <c r="H43" s="80"/>
    </row>
    <row r="44" spans="2:12" x14ac:dyDescent="0.25">
      <c r="B44" s="1"/>
      <c r="C44" s="9">
        <v>7</v>
      </c>
      <c r="D44" s="10" t="str">
        <f>VLOOKUP(C44,Language!$D$5:$E$64,2,0)</f>
        <v>Turkey</v>
      </c>
      <c r="E44" s="11">
        <v>1</v>
      </c>
      <c r="F44" s="10" t="str">
        <f>VLOOKUP(E44,Language!$D$5:$E$64,2,0)</f>
        <v>Portugal</v>
      </c>
      <c r="G44" s="4"/>
      <c r="H44" s="80"/>
    </row>
    <row r="45" spans="2:12" x14ac:dyDescent="0.25">
      <c r="B45" s="1"/>
      <c r="C45" s="9">
        <v>34</v>
      </c>
      <c r="D45" s="10" t="str">
        <f>VLOOKUP(C45,Language!$D$5:$E$64,2,0)</f>
        <v>Georgia</v>
      </c>
      <c r="E45" s="11">
        <v>1</v>
      </c>
      <c r="F45" s="10" t="str">
        <f>VLOOKUP(E45,Language!$D$5:$E$64,2,0)</f>
        <v>Portugal</v>
      </c>
      <c r="G45" s="4"/>
      <c r="H45" s="80"/>
    </row>
    <row r="46" spans="2:12" x14ac:dyDescent="0.25">
      <c r="B46" s="1"/>
      <c r="C46" s="9">
        <v>17</v>
      </c>
      <c r="D46" s="10" t="str">
        <f>VLOOKUP(C46,Language!$D$5:$E$64,2,0)</f>
        <v>Czechia</v>
      </c>
      <c r="E46" s="11">
        <v>7</v>
      </c>
      <c r="F46" s="10" t="str">
        <f>VLOOKUP(E46,Language!$D$5:$E$64,2,0)</f>
        <v>Turkey</v>
      </c>
      <c r="G46" s="4"/>
      <c r="H46" s="80"/>
    </row>
    <row r="47" spans="2:12" ht="19.5" thickBot="1" x14ac:dyDescent="0.3">
      <c r="B47" s="1"/>
      <c r="C47" s="88" t="str">
        <f>Language!$E$84</f>
        <v>Round of 16</v>
      </c>
      <c r="D47" s="89"/>
      <c r="E47" s="89"/>
      <c r="F47" s="90"/>
      <c r="G47" s="91"/>
      <c r="H47" s="92"/>
    </row>
    <row r="48" spans="2:12" ht="15.75" thickTop="1" x14ac:dyDescent="0.25">
      <c r="B48" s="1"/>
      <c r="C48" s="5"/>
      <c r="D48" s="101" t="str">
        <f>IF(C48="","",VLOOKUP(C48,Language!$D$5:$E$64,2,0))</f>
        <v/>
      </c>
      <c r="E48" s="4"/>
      <c r="F48" s="101" t="str">
        <f>IF(E48="","",VLOOKUP(E48,Language!$D$5:$E$64,2,0))</f>
        <v/>
      </c>
      <c r="G48" s="81"/>
      <c r="H48" s="82"/>
      <c r="K48" s="93">
        <f>COUNTIF(C$48:C$55,C48)+COUNTIF(E$48:E$55,C48)</f>
        <v>0</v>
      </c>
      <c r="L48" s="94">
        <f>COUNTIF(C$48:C$55,E48)+COUNTIF(E$48:E$55,E48)</f>
        <v>0</v>
      </c>
    </row>
    <row r="49" spans="2:12" x14ac:dyDescent="0.25">
      <c r="B49" s="1"/>
      <c r="C49" s="5"/>
      <c r="D49" s="101" t="str">
        <f>IF(C49="","",VLOOKUP(C49,Language!$D$5:$E$64,2,0))</f>
        <v/>
      </c>
      <c r="E49" s="4"/>
      <c r="F49" s="101" t="str">
        <f>IF(E49="","",VLOOKUP(E49,Language!$D$5:$E$64,2,0))</f>
        <v/>
      </c>
      <c r="G49" s="83"/>
      <c r="H49" s="84"/>
      <c r="K49" s="95">
        <f t="shared" ref="K49:K55" si="0">COUNTIF(C$48:C$55,C49)+COUNTIF(E$48:E$55,C49)</f>
        <v>0</v>
      </c>
      <c r="L49" s="96">
        <f t="shared" ref="L49:L55" si="1">COUNTIF(C$48:C$55,E49)+COUNTIF(E$48:E$55,E49)</f>
        <v>0</v>
      </c>
    </row>
    <row r="50" spans="2:12" x14ac:dyDescent="0.25">
      <c r="B50" s="1"/>
      <c r="C50" s="5"/>
      <c r="D50" s="101" t="str">
        <f>IF(C50="","",VLOOKUP(C50,Language!$D$5:$E$64,2,0))</f>
        <v/>
      </c>
      <c r="E50" s="4"/>
      <c r="F50" s="101" t="str">
        <f>IF(E50="","",VLOOKUP(E50,Language!$D$5:$E$64,2,0))</f>
        <v/>
      </c>
      <c r="G50" s="83"/>
      <c r="H50" s="84"/>
      <c r="K50" s="95">
        <f t="shared" si="0"/>
        <v>0</v>
      </c>
      <c r="L50" s="96">
        <f t="shared" si="1"/>
        <v>0</v>
      </c>
    </row>
    <row r="51" spans="2:12" x14ac:dyDescent="0.25">
      <c r="B51" s="1"/>
      <c r="C51" s="5"/>
      <c r="D51" s="101" t="str">
        <f>IF(C51="","",VLOOKUP(C51,Language!$D$5:$E$64,2,0))</f>
        <v/>
      </c>
      <c r="E51" s="4"/>
      <c r="F51" s="101" t="str">
        <f>IF(E51="","",VLOOKUP(E51,Language!$D$5:$E$64,2,0))</f>
        <v/>
      </c>
      <c r="G51" s="83"/>
      <c r="H51" s="84"/>
      <c r="K51" s="95">
        <f t="shared" si="0"/>
        <v>0</v>
      </c>
      <c r="L51" s="96">
        <f t="shared" si="1"/>
        <v>0</v>
      </c>
    </row>
    <row r="52" spans="2:12" x14ac:dyDescent="0.25">
      <c r="B52" s="1"/>
      <c r="C52" s="5"/>
      <c r="D52" s="101" t="str">
        <f>IF(C52="","",VLOOKUP(C52,Language!$D$5:$E$64,2,0))</f>
        <v/>
      </c>
      <c r="E52" s="4"/>
      <c r="F52" s="101" t="str">
        <f>IF(E52="","",VLOOKUP(E52,Language!$D$5:$E$64,2,0))</f>
        <v/>
      </c>
      <c r="G52" s="83"/>
      <c r="H52" s="84"/>
      <c r="K52" s="95">
        <f t="shared" si="0"/>
        <v>0</v>
      </c>
      <c r="L52" s="96">
        <f t="shared" si="1"/>
        <v>0</v>
      </c>
    </row>
    <row r="53" spans="2:12" x14ac:dyDescent="0.25">
      <c r="B53" s="1"/>
      <c r="C53" s="5"/>
      <c r="D53" s="101" t="str">
        <f>IF(C53="","",VLOOKUP(C53,Language!$D$5:$E$64,2,0))</f>
        <v/>
      </c>
      <c r="E53" s="4"/>
      <c r="F53" s="101" t="str">
        <f>IF(E53="","",VLOOKUP(E53,Language!$D$5:$E$64,2,0))</f>
        <v/>
      </c>
      <c r="G53" s="83"/>
      <c r="H53" s="84"/>
      <c r="K53" s="95">
        <f t="shared" si="0"/>
        <v>0</v>
      </c>
      <c r="L53" s="96">
        <f t="shared" si="1"/>
        <v>0</v>
      </c>
    </row>
    <row r="54" spans="2:12" x14ac:dyDescent="0.25">
      <c r="B54" s="1"/>
      <c r="C54" s="5"/>
      <c r="D54" s="101" t="str">
        <f>IF(C54="","",VLOOKUP(C54,Language!$D$5:$E$64,2,0))</f>
        <v/>
      </c>
      <c r="E54" s="4"/>
      <c r="F54" s="101" t="str">
        <f>IF(E54="","",VLOOKUP(E54,Language!$D$5:$E$64,2,0))</f>
        <v/>
      </c>
      <c r="G54" s="83"/>
      <c r="H54" s="84"/>
      <c r="K54" s="95">
        <f t="shared" si="0"/>
        <v>0</v>
      </c>
      <c r="L54" s="96">
        <f t="shared" si="1"/>
        <v>0</v>
      </c>
    </row>
    <row r="55" spans="2:12" x14ac:dyDescent="0.25">
      <c r="B55" s="1"/>
      <c r="C55" s="5"/>
      <c r="D55" s="101" t="str">
        <f>IF(C55="","",VLOOKUP(C55,Language!$D$5:$E$64,2,0))</f>
        <v/>
      </c>
      <c r="E55" s="4"/>
      <c r="F55" s="101" t="str">
        <f>IF(E55="","",VLOOKUP(E55,Language!$D$5:$E$64,2,0))</f>
        <v/>
      </c>
      <c r="G55" s="85"/>
      <c r="H55" s="86"/>
      <c r="K55" s="95">
        <f t="shared" si="0"/>
        <v>0</v>
      </c>
      <c r="L55" s="96">
        <f t="shared" si="1"/>
        <v>0</v>
      </c>
    </row>
    <row r="56" spans="2:12" ht="18.75" x14ac:dyDescent="0.25">
      <c r="B56" s="1"/>
      <c r="C56" s="88" t="str">
        <f>Language!$E$85</f>
        <v>Quarter final</v>
      </c>
      <c r="D56" s="89"/>
      <c r="E56" s="89"/>
      <c r="F56" s="90"/>
      <c r="G56" s="91"/>
      <c r="H56" s="92"/>
      <c r="K56" s="97"/>
      <c r="L56" s="98"/>
    </row>
    <row r="57" spans="2:12" x14ac:dyDescent="0.25">
      <c r="B57" s="1"/>
      <c r="C57" s="5"/>
      <c r="D57" s="101" t="str">
        <f>IF(C57="","",VLOOKUP(C57,Language!$D$5:$E$64,2,0))</f>
        <v/>
      </c>
      <c r="E57" s="4"/>
      <c r="F57" s="101" t="str">
        <f>IF(E57="","",VLOOKUP(E57,Language!$D$5:$E$64,2,0))</f>
        <v/>
      </c>
      <c r="G57" s="81"/>
      <c r="H57" s="82"/>
      <c r="K57" s="95">
        <f>COUNTIF(C$57:C$60,C57)+COUNTIF(E$57:E$60,C57)</f>
        <v>0</v>
      </c>
      <c r="L57" s="96">
        <f>COUNTIF(C$57:C$60,E57)+COUNTIF(E$57:E$60,E57)</f>
        <v>0</v>
      </c>
    </row>
    <row r="58" spans="2:12" x14ac:dyDescent="0.25">
      <c r="B58" s="1"/>
      <c r="C58" s="5"/>
      <c r="D58" s="101" t="str">
        <f>IF(C58="","",VLOOKUP(C58,Language!$D$5:$E$64,2,0))</f>
        <v/>
      </c>
      <c r="E58" s="4"/>
      <c r="F58" s="101" t="str">
        <f>IF(E58="","",VLOOKUP(E58,Language!$D$5:$E$64,2,0))</f>
        <v/>
      </c>
      <c r="G58" s="83"/>
      <c r="H58" s="84"/>
      <c r="K58" s="95">
        <f t="shared" ref="K58:K60" si="2">COUNTIF(C$57:C$60,C58)+COUNTIF(E$57:E$60,C58)</f>
        <v>0</v>
      </c>
      <c r="L58" s="96">
        <f t="shared" ref="L58:L60" si="3">COUNTIF(C$57:C$60,E58)+COUNTIF(E$57:E$60,E58)</f>
        <v>0</v>
      </c>
    </row>
    <row r="59" spans="2:12" x14ac:dyDescent="0.25">
      <c r="B59" s="1"/>
      <c r="C59" s="5"/>
      <c r="D59" s="101" t="str">
        <f>IF(C59="","",VLOOKUP(C59,Language!$D$5:$E$64,2,0))</f>
        <v/>
      </c>
      <c r="E59" s="4"/>
      <c r="F59" s="101" t="str">
        <f>IF(E59="","",VLOOKUP(E59,Language!$D$5:$E$64,2,0))</f>
        <v/>
      </c>
      <c r="G59" s="83"/>
      <c r="H59" s="84"/>
      <c r="K59" s="95">
        <f t="shared" si="2"/>
        <v>0</v>
      </c>
      <c r="L59" s="96">
        <f t="shared" si="3"/>
        <v>0</v>
      </c>
    </row>
    <row r="60" spans="2:12" x14ac:dyDescent="0.25">
      <c r="B60" s="1"/>
      <c r="C60" s="5"/>
      <c r="D60" s="101" t="str">
        <f>IF(C60="","",VLOOKUP(C60,Language!$D$5:$E$64,2,0))</f>
        <v/>
      </c>
      <c r="E60" s="4"/>
      <c r="F60" s="101" t="str">
        <f>IF(E60="","",VLOOKUP(E60,Language!$D$5:$E$64,2,0))</f>
        <v/>
      </c>
      <c r="G60" s="85"/>
      <c r="H60" s="86"/>
      <c r="K60" s="95">
        <f t="shared" si="2"/>
        <v>0</v>
      </c>
      <c r="L60" s="96">
        <f t="shared" si="3"/>
        <v>0</v>
      </c>
    </row>
    <row r="61" spans="2:12" ht="18.75" x14ac:dyDescent="0.25">
      <c r="B61" s="6"/>
      <c r="C61" s="88" t="str">
        <f>Language!$E$86</f>
        <v>Semi-Final</v>
      </c>
      <c r="D61" s="89"/>
      <c r="E61" s="89"/>
      <c r="F61" s="90"/>
      <c r="G61" s="91"/>
      <c r="H61" s="92"/>
      <c r="K61" s="97"/>
      <c r="L61" s="98"/>
    </row>
    <row r="62" spans="2:12" x14ac:dyDescent="0.25">
      <c r="B62" s="1"/>
      <c r="C62" s="5"/>
      <c r="D62" s="101" t="str">
        <f>IF(C62="","",VLOOKUP(C62,Language!$D$5:$E$64,2,0))</f>
        <v/>
      </c>
      <c r="E62" s="4"/>
      <c r="F62" s="101" t="str">
        <f>IF(E62="","",VLOOKUP(E62,Language!$D$5:$E$64,2,0))</f>
        <v/>
      </c>
      <c r="G62" s="81"/>
      <c r="H62" s="82"/>
      <c r="K62" s="95">
        <f>COUNTIF(C$62:C$63,C62)+COUNTIF(E$62:E$63,C62)</f>
        <v>0</v>
      </c>
      <c r="L62" s="96">
        <f>COUNTIF(C$62:C$63,E62)+COUNTIF(E$62:E$63,E62)</f>
        <v>0</v>
      </c>
    </row>
    <row r="63" spans="2:12" x14ac:dyDescent="0.25">
      <c r="B63" s="1"/>
      <c r="C63" s="5"/>
      <c r="D63" s="101" t="str">
        <f>IF(C63="","",VLOOKUP(C63,Language!$D$5:$E$64,2,0))</f>
        <v/>
      </c>
      <c r="E63" s="4"/>
      <c r="F63" s="101" t="str">
        <f>IF(E63="","",VLOOKUP(E63,Language!$D$5:$E$64,2,0))</f>
        <v/>
      </c>
      <c r="G63" s="85"/>
      <c r="H63" s="86"/>
      <c r="K63" s="95">
        <f>COUNTIF(C$62:C$63,C63)+COUNTIF(E$62:E$63,C63)</f>
        <v>0</v>
      </c>
      <c r="L63" s="96">
        <f>COUNTIF(C$62:C$63,E63)+COUNTIF(E$62:E$63,E63)</f>
        <v>0</v>
      </c>
    </row>
    <row r="64" spans="2:12" ht="18.75" x14ac:dyDescent="0.25">
      <c r="B64" s="1"/>
      <c r="C64" s="88" t="str">
        <f>Language!$E$88</f>
        <v>Final</v>
      </c>
      <c r="D64" s="89"/>
      <c r="E64" s="89"/>
      <c r="F64" s="90"/>
      <c r="G64" s="91"/>
      <c r="H64" s="92"/>
      <c r="K64" s="97"/>
      <c r="L64" s="98"/>
    </row>
    <row r="65" spans="2:12" ht="15.75" thickBot="1" x14ac:dyDescent="0.3">
      <c r="B65" s="1"/>
      <c r="C65" s="107"/>
      <c r="D65" s="108" t="str">
        <f>IF(C65="","",VLOOKUP(C65,Language!$D$5:$E$64,2,0))</f>
        <v/>
      </c>
      <c r="E65" s="109"/>
      <c r="F65" s="108" t="str">
        <f>IF(E65="","",VLOOKUP(E65,Language!$D$5:$E$64,2,0))</f>
        <v/>
      </c>
      <c r="G65" s="85"/>
      <c r="H65" s="86"/>
      <c r="K65" s="99">
        <f>COUNTIF(C$64:C$65,C65)+COUNTIF(E$64:E$65,C65)</f>
        <v>0</v>
      </c>
      <c r="L65" s="100">
        <f>COUNTIF(C$64:C$65,E65)+COUNTIF(E$64:E$65,E65)</f>
        <v>0</v>
      </c>
    </row>
    <row r="66" spans="2:12" ht="19.5" thickTop="1" x14ac:dyDescent="0.25">
      <c r="B66" s="1"/>
      <c r="C66" s="88" t="str">
        <f>Language!$E$89</f>
        <v>World Champion</v>
      </c>
      <c r="D66" s="89"/>
      <c r="E66" s="89"/>
      <c r="F66" s="90"/>
      <c r="G66" s="91"/>
      <c r="H66" s="92"/>
      <c r="K66" s="97"/>
      <c r="L66" s="98"/>
    </row>
    <row r="67" spans="2:12" ht="15.75" thickBot="1" x14ac:dyDescent="0.3">
      <c r="B67" s="1"/>
      <c r="C67" s="7"/>
      <c r="D67" s="102" t="str">
        <f>IF(C67="","",VLOOKUP(C67,Language!$D$5:$E$64,2,0))</f>
        <v/>
      </c>
      <c r="E67" s="121"/>
      <c r="F67" s="123" t="str">
        <f>IF(E67="","",VLOOKUP(E67,Language!$D$5:$E$64,2,0))</f>
        <v/>
      </c>
      <c r="G67" s="123"/>
      <c r="H67" s="122"/>
      <c r="K67" s="99">
        <f>COUNTIF(C$64:C$65,C67)+COUNTIF(E$64:E$65,C67)</f>
        <v>0</v>
      </c>
      <c r="L67" s="100">
        <f>COUNTIF(C$64:C$65,E67)+COUNTIF(E$64:E$65,E67)</f>
        <v>0</v>
      </c>
    </row>
    <row r="68" spans="2:12" ht="15.75" thickTop="1" x14ac:dyDescent="0.25"/>
    <row r="69" spans="2:12" x14ac:dyDescent="0.25"/>
    <row r="70" spans="2:12" x14ac:dyDescent="0.25"/>
    <row r="71" spans="2:12" x14ac:dyDescent="0.25"/>
    <row r="72" spans="2:12" x14ac:dyDescent="0.25"/>
  </sheetData>
  <sheetProtection sheet="1" objects="1" scenarios="1" selectLockedCells="1"/>
  <mergeCells count="4">
    <mergeCell ref="C1:H1"/>
    <mergeCell ref="C2:H2"/>
    <mergeCell ref="C3:H3"/>
    <mergeCell ref="G4:H4"/>
  </mergeCells>
  <conditionalFormatting sqref="D48">
    <cfRule type="expression" dxfId="38" priority="34">
      <formula>K48&gt;1</formula>
    </cfRule>
  </conditionalFormatting>
  <conditionalFormatting sqref="F48">
    <cfRule type="expression" dxfId="37" priority="33">
      <formula>L48&gt;1</formula>
    </cfRule>
  </conditionalFormatting>
  <conditionalFormatting sqref="D49">
    <cfRule type="expression" dxfId="36" priority="32">
      <formula>K49&gt;1</formula>
    </cfRule>
  </conditionalFormatting>
  <conditionalFormatting sqref="D50">
    <cfRule type="expression" dxfId="35" priority="31">
      <formula>K50&gt;1</formula>
    </cfRule>
  </conditionalFormatting>
  <conditionalFormatting sqref="D51">
    <cfRule type="expression" dxfId="34" priority="30">
      <formula>K51&gt;1</formula>
    </cfRule>
  </conditionalFormatting>
  <conditionalFormatting sqref="D52">
    <cfRule type="expression" dxfId="33" priority="29">
      <formula>K52&gt;1</formula>
    </cfRule>
  </conditionalFormatting>
  <conditionalFormatting sqref="D53">
    <cfRule type="expression" dxfId="32" priority="28">
      <formula>K53&gt;1</formula>
    </cfRule>
  </conditionalFormatting>
  <conditionalFormatting sqref="D54">
    <cfRule type="expression" dxfId="31" priority="27">
      <formula>K54&gt;1</formula>
    </cfRule>
  </conditionalFormatting>
  <conditionalFormatting sqref="D55">
    <cfRule type="expression" dxfId="30" priority="26">
      <formula>K55&gt;1</formula>
    </cfRule>
  </conditionalFormatting>
  <conditionalFormatting sqref="D57">
    <cfRule type="expression" dxfId="29" priority="25">
      <formula>K57&gt;1</formula>
    </cfRule>
  </conditionalFormatting>
  <conditionalFormatting sqref="D58">
    <cfRule type="expression" dxfId="28" priority="24">
      <formula>K58&gt;1</formula>
    </cfRule>
  </conditionalFormatting>
  <conditionalFormatting sqref="D59">
    <cfRule type="expression" dxfId="27" priority="23">
      <formula>K59&gt;1</formula>
    </cfRule>
  </conditionalFormatting>
  <conditionalFormatting sqref="D60">
    <cfRule type="expression" dxfId="26" priority="22">
      <formula>K60&gt;1</formula>
    </cfRule>
  </conditionalFormatting>
  <conditionalFormatting sqref="D62">
    <cfRule type="expression" dxfId="25" priority="21">
      <formula>K62&gt;1</formula>
    </cfRule>
  </conditionalFormatting>
  <conditionalFormatting sqref="D63">
    <cfRule type="expression" dxfId="24" priority="20">
      <formula>K63&gt;1</formula>
    </cfRule>
  </conditionalFormatting>
  <conditionalFormatting sqref="D65">
    <cfRule type="expression" dxfId="23" priority="18">
      <formula>K65&gt;1</formula>
    </cfRule>
  </conditionalFormatting>
  <conditionalFormatting sqref="F49">
    <cfRule type="expression" dxfId="22" priority="17">
      <formula>L49&gt;1</formula>
    </cfRule>
  </conditionalFormatting>
  <conditionalFormatting sqref="F50">
    <cfRule type="expression" dxfId="21" priority="16">
      <formula>L50&gt;1</formula>
    </cfRule>
  </conditionalFormatting>
  <conditionalFormatting sqref="F51">
    <cfRule type="expression" dxfId="20" priority="15">
      <formula>L51&gt;1</formula>
    </cfRule>
  </conditionalFormatting>
  <conditionalFormatting sqref="F52">
    <cfRule type="expression" dxfId="19" priority="14">
      <formula>L52&gt;1</formula>
    </cfRule>
  </conditionalFormatting>
  <conditionalFormatting sqref="F53">
    <cfRule type="expression" dxfId="18" priority="13">
      <formula>L53&gt;1</formula>
    </cfRule>
  </conditionalFormatting>
  <conditionalFormatting sqref="F54">
    <cfRule type="expression" dxfId="17" priority="12">
      <formula>L54&gt;1</formula>
    </cfRule>
  </conditionalFormatting>
  <conditionalFormatting sqref="F55">
    <cfRule type="expression" dxfId="16" priority="11">
      <formula>L55&gt;1</formula>
    </cfRule>
  </conditionalFormatting>
  <conditionalFormatting sqref="F57">
    <cfRule type="expression" dxfId="15" priority="10">
      <formula>L57&gt;1</formula>
    </cfRule>
  </conditionalFormatting>
  <conditionalFormatting sqref="F58">
    <cfRule type="expression" dxfId="14" priority="9">
      <formula>L58&gt;1</formula>
    </cfRule>
  </conditionalFormatting>
  <conditionalFormatting sqref="F59">
    <cfRule type="expression" dxfId="13" priority="8">
      <formula>L59&gt;1</formula>
    </cfRule>
  </conditionalFormatting>
  <conditionalFormatting sqref="F60">
    <cfRule type="expression" dxfId="12" priority="7">
      <formula>L60&gt;1</formula>
    </cfRule>
  </conditionalFormatting>
  <conditionalFormatting sqref="F62">
    <cfRule type="expression" dxfId="11" priority="6">
      <formula>L62&gt;1</formula>
    </cfRule>
  </conditionalFormatting>
  <conditionalFormatting sqref="F63">
    <cfRule type="expression" dxfId="10" priority="5">
      <formula>L63&gt;1</formula>
    </cfRule>
  </conditionalFormatting>
  <conditionalFormatting sqref="F65">
    <cfRule type="expression" dxfId="9" priority="3">
      <formula>L65&gt;1</formula>
    </cfRule>
  </conditionalFormatting>
  <conditionalFormatting sqref="D67">
    <cfRule type="expression" dxfId="8" priority="2">
      <formula>K67&gt;1</formula>
    </cfRule>
  </conditionalFormatting>
  <dataValidations count="1">
    <dataValidation type="whole" allowBlank="1" showErrorMessage="1" errorTitle="ERROR" error="0 - 999 !" sqref="G6:H11 G13:H18 G20:H25 G27:H32 G34:H39 G41:H46 C48:C55 E48:E55 C57:C60 E57:E60 C62:C63 E62:E63 G65:H65 E65 C65 G67:H67 E67 C67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F691-4032-4605-BA6D-8B777DFD5024}">
  <sheetPr codeName="Tabelle2"/>
  <dimension ref="A1:O196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11.42578125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thickBot="1" x14ac:dyDescent="0.5">
      <c r="B1" s="12"/>
      <c r="D1" s="13" t="s">
        <v>20</v>
      </c>
      <c r="F1" s="133" t="str">
        <f>Language!$E$72</f>
        <v>Choose language</v>
      </c>
      <c r="G1" s="133"/>
      <c r="H1" s="133"/>
      <c r="I1" s="133"/>
      <c r="J1" s="133"/>
      <c r="K1" s="106"/>
      <c r="L1" s="134" t="str">
        <f>Language!$E$77</f>
        <v>Click here and choose language:</v>
      </c>
      <c r="M1" s="135"/>
      <c r="N1" s="14" t="s">
        <v>23</v>
      </c>
      <c r="O1" s="105" t="s">
        <v>22</v>
      </c>
    </row>
    <row r="2" spans="2:15" ht="19.5" thickBot="1" x14ac:dyDescent="0.3">
      <c r="D2" s="15">
        <v>45280</v>
      </c>
      <c r="F2" s="136"/>
      <c r="G2" s="136"/>
      <c r="H2" s="136"/>
      <c r="I2" s="136"/>
      <c r="J2" s="136"/>
      <c r="K2" s="103"/>
      <c r="M2" s="16"/>
      <c r="N2" s="17"/>
    </row>
    <row r="3" spans="2:15" ht="15.75" thickTop="1" x14ac:dyDescent="0.25">
      <c r="B3" s="18" t="s">
        <v>23</v>
      </c>
      <c r="C3" s="19">
        <f>IF(AND($N$1&lt;&gt;B4,$N$1&lt;&gt;B5,$N$1&lt;&gt;B6,$N$1&lt;&gt;B7,$N$1&lt;&gt;B8,$N$1&lt;&gt;B9),1,0)</f>
        <v>1</v>
      </c>
      <c r="D3" s="137" t="s">
        <v>331</v>
      </c>
      <c r="E3" s="139"/>
      <c r="F3" s="140" t="s">
        <v>23</v>
      </c>
      <c r="G3" s="142" t="s">
        <v>24</v>
      </c>
      <c r="H3" s="142" t="s">
        <v>25</v>
      </c>
      <c r="I3" s="142" t="s">
        <v>26</v>
      </c>
      <c r="J3" s="142" t="s">
        <v>21</v>
      </c>
      <c r="K3" s="142" t="s">
        <v>231</v>
      </c>
      <c r="L3" s="131" t="s">
        <v>27</v>
      </c>
      <c r="M3" s="20"/>
    </row>
    <row r="4" spans="2:15" x14ac:dyDescent="0.25">
      <c r="B4" s="18" t="s">
        <v>24</v>
      </c>
      <c r="C4" s="19">
        <f t="shared" ref="C4:C9" si="0">IF($N$1=B4,1,0)</f>
        <v>0</v>
      </c>
      <c r="D4" s="138"/>
      <c r="E4" s="139"/>
      <c r="F4" s="141"/>
      <c r="G4" s="143"/>
      <c r="H4" s="143"/>
      <c r="I4" s="143"/>
      <c r="J4" s="143"/>
      <c r="K4" s="143"/>
      <c r="L4" s="132"/>
      <c r="M4" s="21"/>
      <c r="N4" s="22"/>
    </row>
    <row r="5" spans="2:15" x14ac:dyDescent="0.25">
      <c r="B5" s="18" t="s">
        <v>25</v>
      </c>
      <c r="C5" s="19">
        <f t="shared" si="0"/>
        <v>0</v>
      </c>
      <c r="D5" s="33">
        <v>1</v>
      </c>
      <c r="E5" s="34" t="str">
        <f>IF($C$3,F5,IF($C$4,G5,IF($C$5,H5,IF($C$6,I5,IF($C$7,J5,IF($C$8,K5,IF(L5&lt;&gt;"",L5,F5)))))))</f>
        <v>Portugal</v>
      </c>
      <c r="F5" s="35" t="s">
        <v>13</v>
      </c>
      <c r="G5" s="36" t="s">
        <v>13</v>
      </c>
      <c r="H5" s="37" t="s">
        <v>45</v>
      </c>
      <c r="I5" s="38" t="s">
        <v>13</v>
      </c>
      <c r="J5" s="37" t="s">
        <v>13</v>
      </c>
      <c r="K5" s="112" t="s">
        <v>13</v>
      </c>
      <c r="L5" s="39"/>
    </row>
    <row r="6" spans="2:15" x14ac:dyDescent="0.25">
      <c r="B6" s="18" t="s">
        <v>26</v>
      </c>
      <c r="C6" s="19">
        <f t="shared" si="0"/>
        <v>0</v>
      </c>
      <c r="D6" s="33">
        <v>2</v>
      </c>
      <c r="E6" s="34" t="str">
        <f t="shared" ref="E6:E63" si="1">IF($C$3,F6,IF($C$4,G6,IF($C$5,H6,IF($C$6,I6,IF($C$7,J6,IF($C$8,K6,IF(L6&lt;&gt;"",L6,F6)))))))</f>
        <v>France</v>
      </c>
      <c r="F6" s="35" t="s">
        <v>32</v>
      </c>
      <c r="G6" s="36" t="s">
        <v>33</v>
      </c>
      <c r="H6" s="37" t="s">
        <v>33</v>
      </c>
      <c r="I6" s="38" t="s">
        <v>32</v>
      </c>
      <c r="J6" s="37" t="s">
        <v>6</v>
      </c>
      <c r="K6" s="112" t="s">
        <v>238</v>
      </c>
      <c r="L6" s="39"/>
    </row>
    <row r="7" spans="2:15" x14ac:dyDescent="0.25">
      <c r="B7" s="18" t="s">
        <v>21</v>
      </c>
      <c r="C7" s="19">
        <f t="shared" si="0"/>
        <v>0</v>
      </c>
      <c r="D7" s="33">
        <v>3</v>
      </c>
      <c r="E7" s="34" t="str">
        <f t="shared" si="1"/>
        <v>Spain</v>
      </c>
      <c r="F7" s="35" t="s">
        <v>41</v>
      </c>
      <c r="G7" s="36" t="s">
        <v>42</v>
      </c>
      <c r="H7" s="37" t="s">
        <v>43</v>
      </c>
      <c r="I7" s="38" t="s">
        <v>44</v>
      </c>
      <c r="J7" s="37" t="s">
        <v>8</v>
      </c>
      <c r="K7" s="112" t="s">
        <v>236</v>
      </c>
      <c r="L7" s="39"/>
    </row>
    <row r="8" spans="2:15" x14ac:dyDescent="0.25">
      <c r="B8" s="18" t="s">
        <v>231</v>
      </c>
      <c r="C8" s="19">
        <f t="shared" si="0"/>
        <v>0</v>
      </c>
      <c r="D8" s="33">
        <v>4</v>
      </c>
      <c r="E8" s="34" t="str">
        <f t="shared" si="1"/>
        <v>Belgium</v>
      </c>
      <c r="F8" s="35" t="s">
        <v>28</v>
      </c>
      <c r="G8" s="36" t="s">
        <v>29</v>
      </c>
      <c r="H8" s="37" t="s">
        <v>30</v>
      </c>
      <c r="I8" s="38" t="s">
        <v>31</v>
      </c>
      <c r="J8" s="37" t="s">
        <v>10</v>
      </c>
      <c r="K8" s="112" t="s">
        <v>232</v>
      </c>
      <c r="L8" s="39"/>
    </row>
    <row r="9" spans="2:15" x14ac:dyDescent="0.25">
      <c r="B9" s="18" t="s">
        <v>27</v>
      </c>
      <c r="C9" s="19">
        <f t="shared" si="0"/>
        <v>0</v>
      </c>
      <c r="D9" s="33">
        <v>5</v>
      </c>
      <c r="E9" s="34" t="str">
        <f t="shared" si="1"/>
        <v>England</v>
      </c>
      <c r="F9" s="35" t="s">
        <v>2</v>
      </c>
      <c r="G9" s="36" t="s">
        <v>34</v>
      </c>
      <c r="H9" s="37" t="s">
        <v>35</v>
      </c>
      <c r="I9" s="38" t="s">
        <v>36</v>
      </c>
      <c r="J9" s="37" t="s">
        <v>2</v>
      </c>
      <c r="K9" s="112" t="s">
        <v>234</v>
      </c>
      <c r="L9" s="39"/>
    </row>
    <row r="10" spans="2:15" x14ac:dyDescent="0.25">
      <c r="D10" s="33">
        <v>6</v>
      </c>
      <c r="E10" s="34" t="str">
        <f t="shared" si="1"/>
        <v>Hungary</v>
      </c>
      <c r="F10" s="35" t="s">
        <v>99</v>
      </c>
      <c r="G10" s="36" t="s">
        <v>100</v>
      </c>
      <c r="H10" s="37" t="s">
        <v>101</v>
      </c>
      <c r="I10" s="38" t="s">
        <v>102</v>
      </c>
      <c r="J10" s="37" t="s">
        <v>103</v>
      </c>
      <c r="K10" s="112" t="s">
        <v>258</v>
      </c>
      <c r="L10" s="39"/>
    </row>
    <row r="11" spans="2:15" x14ac:dyDescent="0.25">
      <c r="D11" s="33">
        <v>7</v>
      </c>
      <c r="E11" s="34" t="str">
        <f t="shared" si="1"/>
        <v>Turkey</v>
      </c>
      <c r="F11" s="35" t="s">
        <v>109</v>
      </c>
      <c r="G11" s="36" t="s">
        <v>110</v>
      </c>
      <c r="H11" s="37" t="s">
        <v>111</v>
      </c>
      <c r="I11" s="38" t="s">
        <v>112</v>
      </c>
      <c r="J11" s="37" t="s">
        <v>113</v>
      </c>
      <c r="K11" s="112" t="s">
        <v>243</v>
      </c>
      <c r="L11" s="39"/>
    </row>
    <row r="12" spans="2:15" x14ac:dyDescent="0.25">
      <c r="D12" s="33">
        <v>8</v>
      </c>
      <c r="E12" s="34" t="str">
        <f t="shared" si="1"/>
        <v>Romania</v>
      </c>
      <c r="F12" s="35" t="s">
        <v>123</v>
      </c>
      <c r="G12" s="36" t="s">
        <v>124</v>
      </c>
      <c r="H12" s="37" t="s">
        <v>123</v>
      </c>
      <c r="I12" s="38" t="s">
        <v>125</v>
      </c>
      <c r="J12" s="37" t="s">
        <v>126</v>
      </c>
      <c r="K12" s="112" t="s">
        <v>260</v>
      </c>
      <c r="L12" s="39"/>
    </row>
    <row r="13" spans="2:15" x14ac:dyDescent="0.25">
      <c r="D13" s="33">
        <v>9</v>
      </c>
      <c r="E13" s="34" t="str">
        <f t="shared" si="1"/>
        <v>Denmark</v>
      </c>
      <c r="F13" s="35" t="s">
        <v>50</v>
      </c>
      <c r="G13" s="36" t="s">
        <v>51</v>
      </c>
      <c r="H13" s="37" t="s">
        <v>52</v>
      </c>
      <c r="I13" s="38" t="s">
        <v>53</v>
      </c>
      <c r="J13" s="37" t="s">
        <v>5</v>
      </c>
      <c r="K13" s="112" t="s">
        <v>244</v>
      </c>
      <c r="L13" s="39"/>
    </row>
    <row r="14" spans="2:15" x14ac:dyDescent="0.25">
      <c r="D14" s="33">
        <v>10</v>
      </c>
      <c r="E14" s="34" t="str">
        <f t="shared" si="1"/>
        <v>Albania</v>
      </c>
      <c r="F14" s="35" t="s">
        <v>158</v>
      </c>
      <c r="G14" s="36" t="s">
        <v>158</v>
      </c>
      <c r="H14" s="37" t="s">
        <v>158</v>
      </c>
      <c r="I14" s="38" t="s">
        <v>159</v>
      </c>
      <c r="J14" s="37" t="s">
        <v>160</v>
      </c>
      <c r="K14" s="112" t="s">
        <v>262</v>
      </c>
      <c r="L14" s="39"/>
    </row>
    <row r="15" spans="2:15" x14ac:dyDescent="0.25">
      <c r="D15" s="33">
        <v>11</v>
      </c>
      <c r="E15" s="34" t="str">
        <f t="shared" si="1"/>
        <v>Austria</v>
      </c>
      <c r="F15" s="35" t="s">
        <v>87</v>
      </c>
      <c r="G15" s="36" t="s">
        <v>87</v>
      </c>
      <c r="H15" s="37" t="s">
        <v>87</v>
      </c>
      <c r="I15" s="38" t="s">
        <v>88</v>
      </c>
      <c r="J15" s="37" t="s">
        <v>89</v>
      </c>
      <c r="K15" s="112" t="s">
        <v>245</v>
      </c>
      <c r="L15" s="39"/>
    </row>
    <row r="16" spans="2:15" x14ac:dyDescent="0.25">
      <c r="D16" s="33">
        <v>12</v>
      </c>
      <c r="E16" s="34" t="str">
        <f t="shared" si="1"/>
        <v>Netherlands</v>
      </c>
      <c r="F16" s="35" t="s">
        <v>46</v>
      </c>
      <c r="G16" s="36" t="s">
        <v>47</v>
      </c>
      <c r="H16" s="37" t="s">
        <v>48</v>
      </c>
      <c r="I16" s="38" t="s">
        <v>49</v>
      </c>
      <c r="J16" s="37" t="s">
        <v>1</v>
      </c>
      <c r="K16" s="112" t="s">
        <v>241</v>
      </c>
      <c r="L16" s="39"/>
    </row>
    <row r="17" spans="4:12" x14ac:dyDescent="0.25">
      <c r="D17" s="33">
        <v>13</v>
      </c>
      <c r="E17" s="34" t="str">
        <f t="shared" si="1"/>
        <v>Scotland</v>
      </c>
      <c r="F17" s="35" t="s">
        <v>94</v>
      </c>
      <c r="G17" s="36" t="s">
        <v>95</v>
      </c>
      <c r="H17" s="37" t="s">
        <v>96</v>
      </c>
      <c r="I17" s="38" t="s">
        <v>97</v>
      </c>
      <c r="J17" s="37" t="s">
        <v>98</v>
      </c>
      <c r="K17" s="112" t="s">
        <v>256</v>
      </c>
      <c r="L17" s="39"/>
    </row>
    <row r="18" spans="4:12" x14ac:dyDescent="0.25">
      <c r="D18" s="33">
        <v>14</v>
      </c>
      <c r="E18" s="34" t="str">
        <f t="shared" si="1"/>
        <v>Croatia</v>
      </c>
      <c r="F18" s="35" t="s">
        <v>62</v>
      </c>
      <c r="G18" s="36" t="s">
        <v>63</v>
      </c>
      <c r="H18" s="37" t="s">
        <v>64</v>
      </c>
      <c r="I18" s="38" t="s">
        <v>65</v>
      </c>
      <c r="J18" s="37" t="s">
        <v>9</v>
      </c>
      <c r="K18" s="112" t="s">
        <v>240</v>
      </c>
      <c r="L18" s="39"/>
    </row>
    <row r="19" spans="4:12" x14ac:dyDescent="0.25">
      <c r="D19" s="33">
        <v>15</v>
      </c>
      <c r="E19" s="34" t="str">
        <f t="shared" si="1"/>
        <v>Slovenia</v>
      </c>
      <c r="F19" s="35" t="s">
        <v>154</v>
      </c>
      <c r="G19" s="36" t="s">
        <v>155</v>
      </c>
      <c r="H19" s="37" t="s">
        <v>154</v>
      </c>
      <c r="I19" s="38" t="s">
        <v>156</v>
      </c>
      <c r="J19" s="37" t="s">
        <v>157</v>
      </c>
      <c r="K19" s="112" t="s">
        <v>259</v>
      </c>
      <c r="L19" s="39"/>
    </row>
    <row r="20" spans="4:12" x14ac:dyDescent="0.25">
      <c r="D20" s="33">
        <v>16</v>
      </c>
      <c r="E20" s="34" t="str">
        <f t="shared" si="1"/>
        <v>Slovakia</v>
      </c>
      <c r="F20" s="35" t="s">
        <v>114</v>
      </c>
      <c r="G20" s="36" t="s">
        <v>115</v>
      </c>
      <c r="H20" s="37" t="s">
        <v>116</v>
      </c>
      <c r="I20" s="38" t="s">
        <v>117</v>
      </c>
      <c r="J20" s="37" t="s">
        <v>118</v>
      </c>
      <c r="K20" s="112" t="s">
        <v>250</v>
      </c>
      <c r="L20" s="39"/>
    </row>
    <row r="21" spans="4:12" x14ac:dyDescent="0.25">
      <c r="D21" s="33">
        <v>17</v>
      </c>
      <c r="E21" s="34" t="str">
        <f t="shared" si="1"/>
        <v>Czechia</v>
      </c>
      <c r="F21" s="35" t="s">
        <v>82</v>
      </c>
      <c r="G21" s="36" t="s">
        <v>83</v>
      </c>
      <c r="H21" s="37" t="s">
        <v>84</v>
      </c>
      <c r="I21" s="38" t="s">
        <v>85</v>
      </c>
      <c r="J21" s="37" t="s">
        <v>86</v>
      </c>
      <c r="K21" s="112" t="s">
        <v>247</v>
      </c>
      <c r="L21" s="39"/>
    </row>
    <row r="22" spans="4:12" x14ac:dyDescent="0.25">
      <c r="D22" s="33">
        <v>18</v>
      </c>
      <c r="E22" s="34" t="str">
        <f t="shared" si="1"/>
        <v>Italy</v>
      </c>
      <c r="F22" s="35" t="s">
        <v>37</v>
      </c>
      <c r="G22" s="36" t="s">
        <v>38</v>
      </c>
      <c r="H22" s="37" t="s">
        <v>38</v>
      </c>
      <c r="I22" s="38" t="s">
        <v>39</v>
      </c>
      <c r="J22" s="37" t="s">
        <v>40</v>
      </c>
      <c r="K22" s="112" t="s">
        <v>233</v>
      </c>
      <c r="L22" s="39"/>
    </row>
    <row r="23" spans="4:12" x14ac:dyDescent="0.25">
      <c r="D23" s="33">
        <v>19</v>
      </c>
      <c r="E23" s="34" t="str">
        <f t="shared" si="1"/>
        <v>Serbia</v>
      </c>
      <c r="F23" s="35" t="s">
        <v>74</v>
      </c>
      <c r="G23" s="36" t="s">
        <v>74</v>
      </c>
      <c r="H23" s="37" t="s">
        <v>74</v>
      </c>
      <c r="I23" s="38" t="s">
        <v>75</v>
      </c>
      <c r="J23" s="37" t="s">
        <v>12</v>
      </c>
      <c r="K23" s="112" t="s">
        <v>249</v>
      </c>
      <c r="L23" s="39"/>
    </row>
    <row r="24" spans="4:12" x14ac:dyDescent="0.25">
      <c r="D24" s="33">
        <v>20</v>
      </c>
      <c r="E24" s="34" t="str">
        <f t="shared" si="1"/>
        <v>Switzerland</v>
      </c>
      <c r="F24" s="35" t="s">
        <v>58</v>
      </c>
      <c r="G24" s="36" t="s">
        <v>59</v>
      </c>
      <c r="H24" s="37" t="s">
        <v>60</v>
      </c>
      <c r="I24" s="38" t="s">
        <v>61</v>
      </c>
      <c r="J24" s="37" t="s">
        <v>11</v>
      </c>
      <c r="K24" s="112" t="s">
        <v>239</v>
      </c>
      <c r="L24" s="39"/>
    </row>
    <row r="25" spans="4:12" x14ac:dyDescent="0.25">
      <c r="D25" s="33">
        <v>21</v>
      </c>
      <c r="E25" s="34" t="str">
        <f t="shared" si="1"/>
        <v>Ukraine</v>
      </c>
      <c r="F25" s="35" t="s">
        <v>79</v>
      </c>
      <c r="G25" s="36" t="s">
        <v>80</v>
      </c>
      <c r="H25" s="37" t="s">
        <v>81</v>
      </c>
      <c r="I25" s="38" t="s">
        <v>79</v>
      </c>
      <c r="J25" s="37" t="s">
        <v>79</v>
      </c>
      <c r="K25" s="112" t="s">
        <v>237</v>
      </c>
      <c r="L25" s="39"/>
    </row>
    <row r="26" spans="4:12" x14ac:dyDescent="0.25">
      <c r="D26" s="33">
        <v>22</v>
      </c>
      <c r="E26" s="34" t="str">
        <f t="shared" si="1"/>
        <v>Greece</v>
      </c>
      <c r="F26" s="35" t="s">
        <v>132</v>
      </c>
      <c r="G26" s="36" t="s">
        <v>133</v>
      </c>
      <c r="H26" s="37" t="s">
        <v>133</v>
      </c>
      <c r="I26" s="38" t="s">
        <v>134</v>
      </c>
      <c r="J26" s="37" t="s">
        <v>135</v>
      </c>
      <c r="K26" s="112" t="s">
        <v>255</v>
      </c>
      <c r="L26" s="39"/>
    </row>
    <row r="27" spans="4:12" x14ac:dyDescent="0.25">
      <c r="D27" s="33">
        <v>23</v>
      </c>
      <c r="E27" s="34" t="str">
        <f t="shared" si="1"/>
        <v>Finland</v>
      </c>
      <c r="F27" s="35" t="s">
        <v>136</v>
      </c>
      <c r="G27" s="36" t="s">
        <v>137</v>
      </c>
      <c r="H27" s="37" t="s">
        <v>137</v>
      </c>
      <c r="I27" s="38" t="s">
        <v>138</v>
      </c>
      <c r="J27" s="37" t="s">
        <v>248</v>
      </c>
      <c r="K27" s="112" t="s">
        <v>136</v>
      </c>
      <c r="L27" s="39"/>
    </row>
    <row r="28" spans="4:12" x14ac:dyDescent="0.25">
      <c r="D28" s="33">
        <v>24</v>
      </c>
      <c r="E28" s="34" t="str">
        <f t="shared" si="1"/>
        <v>Wales</v>
      </c>
      <c r="F28" s="35" t="s">
        <v>3</v>
      </c>
      <c r="G28" s="36" t="s">
        <v>66</v>
      </c>
      <c r="H28" s="37" t="s">
        <v>67</v>
      </c>
      <c r="I28" s="38" t="s">
        <v>68</v>
      </c>
      <c r="J28" s="37" t="s">
        <v>3</v>
      </c>
      <c r="K28" s="112" t="s">
        <v>3</v>
      </c>
      <c r="L28" s="39"/>
    </row>
    <row r="29" spans="4:12" x14ac:dyDescent="0.25">
      <c r="D29" s="33">
        <v>25</v>
      </c>
      <c r="E29" s="34" t="str">
        <f t="shared" si="1"/>
        <v>Norway</v>
      </c>
      <c r="F29" s="35" t="s">
        <v>104</v>
      </c>
      <c r="G29" s="36" t="s">
        <v>105</v>
      </c>
      <c r="H29" s="37" t="s">
        <v>106</v>
      </c>
      <c r="I29" s="38" t="s">
        <v>107</v>
      </c>
      <c r="J29" s="37" t="s">
        <v>108</v>
      </c>
      <c r="K29" s="112" t="s">
        <v>254</v>
      </c>
      <c r="L29" s="39"/>
    </row>
    <row r="30" spans="4:12" x14ac:dyDescent="0.25">
      <c r="D30" s="33">
        <v>26</v>
      </c>
      <c r="E30" s="34" t="str">
        <f t="shared" si="1"/>
        <v>Poland</v>
      </c>
      <c r="F30" s="35" t="s">
        <v>76</v>
      </c>
      <c r="G30" s="36" t="s">
        <v>77</v>
      </c>
      <c r="H30" s="37" t="s">
        <v>77</v>
      </c>
      <c r="I30" s="38" t="s">
        <v>78</v>
      </c>
      <c r="J30" s="37" t="s">
        <v>4</v>
      </c>
      <c r="K30" s="112" t="s">
        <v>4</v>
      </c>
      <c r="L30" s="39"/>
    </row>
    <row r="31" spans="4:12" x14ac:dyDescent="0.25">
      <c r="D31" s="33">
        <v>27</v>
      </c>
      <c r="E31" s="34" t="str">
        <f t="shared" si="1"/>
        <v>Montenegro</v>
      </c>
      <c r="F31" s="35" t="s">
        <v>161</v>
      </c>
      <c r="G31" s="36" t="s">
        <v>161</v>
      </c>
      <c r="H31" s="37" t="s">
        <v>161</v>
      </c>
      <c r="I31" s="38" t="s">
        <v>162</v>
      </c>
      <c r="J31" s="37" t="s">
        <v>161</v>
      </c>
      <c r="K31" s="112" t="s">
        <v>161</v>
      </c>
      <c r="L31" s="39"/>
    </row>
    <row r="32" spans="4:12" x14ac:dyDescent="0.25">
      <c r="D32" s="33">
        <v>28</v>
      </c>
      <c r="E32" s="34" t="str">
        <f t="shared" si="1"/>
        <v>Luxembourg</v>
      </c>
      <c r="F32" s="35" t="s">
        <v>265</v>
      </c>
      <c r="G32" s="36" t="s">
        <v>266</v>
      </c>
      <c r="H32" s="37" t="s">
        <v>267</v>
      </c>
      <c r="I32" s="38" t="s">
        <v>265</v>
      </c>
      <c r="J32" s="37" t="s">
        <v>268</v>
      </c>
      <c r="K32" s="112" t="s">
        <v>268</v>
      </c>
      <c r="L32" s="39"/>
    </row>
    <row r="33" spans="4:12" x14ac:dyDescent="0.25">
      <c r="D33" s="33">
        <v>29</v>
      </c>
      <c r="E33" s="34" t="str">
        <f t="shared" si="1"/>
        <v>Sweden</v>
      </c>
      <c r="F33" s="35" t="s">
        <v>69</v>
      </c>
      <c r="G33" s="36" t="s">
        <v>70</v>
      </c>
      <c r="H33" s="37" t="s">
        <v>71</v>
      </c>
      <c r="I33" s="38" t="s">
        <v>72</v>
      </c>
      <c r="J33" s="37" t="s">
        <v>73</v>
      </c>
      <c r="K33" s="112" t="s">
        <v>246</v>
      </c>
      <c r="L33" s="39"/>
    </row>
    <row r="34" spans="4:12" x14ac:dyDescent="0.25">
      <c r="D34" s="33">
        <v>30</v>
      </c>
      <c r="E34" s="34" t="str">
        <f t="shared" si="1"/>
        <v>Israel</v>
      </c>
      <c r="F34" s="35" t="s">
        <v>166</v>
      </c>
      <c r="G34" s="36" t="s">
        <v>166</v>
      </c>
      <c r="H34" s="37" t="s">
        <v>167</v>
      </c>
      <c r="I34" s="38" t="s">
        <v>168</v>
      </c>
      <c r="J34" s="37" t="s">
        <v>166</v>
      </c>
      <c r="K34" s="112" t="s">
        <v>168</v>
      </c>
      <c r="L34" s="39"/>
    </row>
    <row r="35" spans="4:12" x14ac:dyDescent="0.25">
      <c r="D35" s="33">
        <v>31</v>
      </c>
      <c r="E35" s="34" t="str">
        <f t="shared" si="1"/>
        <v>Kazakhstan</v>
      </c>
      <c r="F35" s="35" t="s">
        <v>275</v>
      </c>
      <c r="G35" s="36" t="s">
        <v>276</v>
      </c>
      <c r="H35" s="37" t="s">
        <v>277</v>
      </c>
      <c r="I35" s="38" t="s">
        <v>275</v>
      </c>
      <c r="J35" s="37" t="s">
        <v>278</v>
      </c>
      <c r="K35" s="112" t="s">
        <v>279</v>
      </c>
      <c r="L35" s="39"/>
    </row>
    <row r="36" spans="4:12" x14ac:dyDescent="0.25">
      <c r="D36" s="33">
        <v>32</v>
      </c>
      <c r="E36" s="34" t="str">
        <f t="shared" si="1"/>
        <v>Moldava</v>
      </c>
      <c r="F36" s="35" t="s">
        <v>303</v>
      </c>
      <c r="G36" s="36" t="s">
        <v>303</v>
      </c>
      <c r="H36" s="37" t="s">
        <v>303</v>
      </c>
      <c r="I36" s="38" t="s">
        <v>304</v>
      </c>
      <c r="J36" s="37" t="s">
        <v>305</v>
      </c>
      <c r="K36" s="112" t="s">
        <v>306</v>
      </c>
      <c r="L36" s="39"/>
    </row>
    <row r="37" spans="4:12" x14ac:dyDescent="0.25">
      <c r="D37" s="33">
        <v>33</v>
      </c>
      <c r="E37" s="34" t="str">
        <f t="shared" si="1"/>
        <v>Armenia</v>
      </c>
      <c r="F37" s="35" t="s">
        <v>169</v>
      </c>
      <c r="G37" s="36" t="s">
        <v>169</v>
      </c>
      <c r="H37" s="37" t="s">
        <v>169</v>
      </c>
      <c r="I37" s="38" t="s">
        <v>170</v>
      </c>
      <c r="J37" s="37" t="s">
        <v>171</v>
      </c>
      <c r="K37" s="112" t="s">
        <v>274</v>
      </c>
      <c r="L37" s="39"/>
    </row>
    <row r="38" spans="4:12" x14ac:dyDescent="0.25">
      <c r="D38" s="33">
        <v>34</v>
      </c>
      <c r="E38" s="34" t="str">
        <f t="shared" si="1"/>
        <v>Georgia</v>
      </c>
      <c r="F38" s="35" t="s">
        <v>174</v>
      </c>
      <c r="G38" s="36" t="s">
        <v>174</v>
      </c>
      <c r="H38" s="37" t="s">
        <v>174</v>
      </c>
      <c r="I38" s="38" t="s">
        <v>175</v>
      </c>
      <c r="J38" s="37" t="s">
        <v>176</v>
      </c>
      <c r="K38" s="112" t="s">
        <v>261</v>
      </c>
      <c r="L38" s="39"/>
    </row>
    <row r="39" spans="4:12" x14ac:dyDescent="0.25">
      <c r="D39" s="33">
        <v>35</v>
      </c>
      <c r="E39" s="34" t="str">
        <f t="shared" si="1"/>
        <v>Belarus</v>
      </c>
      <c r="F39" s="35" t="s">
        <v>172</v>
      </c>
      <c r="G39" s="36" t="s">
        <v>332</v>
      </c>
      <c r="H39" s="37" t="s">
        <v>333</v>
      </c>
      <c r="I39" s="38" t="s">
        <v>334</v>
      </c>
      <c r="J39" s="37" t="s">
        <v>172</v>
      </c>
      <c r="K39" s="112" t="s">
        <v>335</v>
      </c>
      <c r="L39" s="39"/>
    </row>
    <row r="40" spans="4:12" x14ac:dyDescent="0.25">
      <c r="D40" s="33">
        <v>36</v>
      </c>
      <c r="E40" s="34" t="str">
        <f t="shared" si="1"/>
        <v>North Macedonia</v>
      </c>
      <c r="F40" s="35" t="s">
        <v>144</v>
      </c>
      <c r="G40" s="36" t="s">
        <v>145</v>
      </c>
      <c r="H40" s="37" t="s">
        <v>146</v>
      </c>
      <c r="I40" s="38" t="s">
        <v>147</v>
      </c>
      <c r="J40" s="37" t="s">
        <v>148</v>
      </c>
      <c r="K40" s="112" t="s">
        <v>257</v>
      </c>
      <c r="L40" s="39"/>
    </row>
    <row r="41" spans="4:12" x14ac:dyDescent="0.25">
      <c r="D41" s="33">
        <v>37</v>
      </c>
      <c r="E41" s="34" t="str">
        <f t="shared" si="1"/>
        <v>Azerbaijan</v>
      </c>
      <c r="F41" s="35" t="s">
        <v>280</v>
      </c>
      <c r="G41" s="36" t="s">
        <v>281</v>
      </c>
      <c r="H41" s="37" t="s">
        <v>280</v>
      </c>
      <c r="I41" s="38" t="s">
        <v>282</v>
      </c>
      <c r="J41" s="37" t="s">
        <v>283</v>
      </c>
      <c r="K41" s="112" t="s">
        <v>284</v>
      </c>
      <c r="L41" s="39"/>
    </row>
    <row r="42" spans="4:12" x14ac:dyDescent="0.25">
      <c r="D42" s="33">
        <v>38</v>
      </c>
      <c r="E42" s="34" t="str">
        <f t="shared" si="1"/>
        <v>Ireland</v>
      </c>
      <c r="F42" s="35" t="s">
        <v>119</v>
      </c>
      <c r="G42" s="36" t="s">
        <v>120</v>
      </c>
      <c r="H42" s="37" t="s">
        <v>120</v>
      </c>
      <c r="I42" s="38" t="s">
        <v>121</v>
      </c>
      <c r="J42" s="37" t="s">
        <v>122</v>
      </c>
      <c r="K42" s="112" t="s">
        <v>251</v>
      </c>
      <c r="L42" s="39"/>
    </row>
    <row r="43" spans="4:12" x14ac:dyDescent="0.25">
      <c r="D43" s="33">
        <v>39</v>
      </c>
      <c r="E43" s="34" t="str">
        <f t="shared" si="1"/>
        <v>Lithuania</v>
      </c>
      <c r="F43" s="35" t="s">
        <v>287</v>
      </c>
      <c r="G43" s="36" t="s">
        <v>288</v>
      </c>
      <c r="H43" s="37" t="s">
        <v>288</v>
      </c>
      <c r="I43" s="38" t="s">
        <v>289</v>
      </c>
      <c r="J43" s="37" t="s">
        <v>290</v>
      </c>
      <c r="K43" s="112" t="s">
        <v>291</v>
      </c>
      <c r="L43" s="39"/>
    </row>
    <row r="44" spans="4:12" x14ac:dyDescent="0.25">
      <c r="D44" s="33">
        <v>40</v>
      </c>
      <c r="E44" s="34" t="str">
        <f t="shared" si="1"/>
        <v>Iceland</v>
      </c>
      <c r="F44" s="35" t="s">
        <v>149</v>
      </c>
      <c r="G44" s="36" t="s">
        <v>150</v>
      </c>
      <c r="H44" s="37" t="s">
        <v>151</v>
      </c>
      <c r="I44" s="38" t="s">
        <v>152</v>
      </c>
      <c r="J44" s="37" t="s">
        <v>153</v>
      </c>
      <c r="K44" s="112" t="s">
        <v>252</v>
      </c>
      <c r="L44" s="39"/>
    </row>
    <row r="45" spans="4:12" x14ac:dyDescent="0.25">
      <c r="D45" s="33">
        <v>41</v>
      </c>
      <c r="E45" s="34" t="str">
        <f t="shared" si="1"/>
        <v>Kosovo</v>
      </c>
      <c r="F45" s="35" t="s">
        <v>173</v>
      </c>
      <c r="G45" s="36" t="s">
        <v>173</v>
      </c>
      <c r="H45" s="37" t="s">
        <v>173</v>
      </c>
      <c r="I45" s="38" t="s">
        <v>173</v>
      </c>
      <c r="J45" s="37" t="s">
        <v>173</v>
      </c>
      <c r="K45" s="112" t="s">
        <v>173</v>
      </c>
      <c r="L45" s="39"/>
    </row>
    <row r="46" spans="4:12" x14ac:dyDescent="0.25">
      <c r="D46" s="33">
        <v>42</v>
      </c>
      <c r="E46" s="34" t="str">
        <f t="shared" si="1"/>
        <v>Bulgaria</v>
      </c>
      <c r="F46" s="35" t="s">
        <v>163</v>
      </c>
      <c r="G46" s="36" t="s">
        <v>163</v>
      </c>
      <c r="H46" s="37" t="s">
        <v>163</v>
      </c>
      <c r="I46" s="38" t="s">
        <v>164</v>
      </c>
      <c r="J46" s="37" t="s">
        <v>165</v>
      </c>
      <c r="K46" s="112" t="s">
        <v>264</v>
      </c>
      <c r="L46" s="39"/>
    </row>
    <row r="47" spans="4:12" x14ac:dyDescent="0.25">
      <c r="D47" s="33">
        <v>43</v>
      </c>
      <c r="E47" s="34" t="str">
        <f t="shared" si="1"/>
        <v>Northern Ireland</v>
      </c>
      <c r="F47" s="35" t="s">
        <v>127</v>
      </c>
      <c r="G47" s="36" t="s">
        <v>128</v>
      </c>
      <c r="H47" s="37" t="s">
        <v>129</v>
      </c>
      <c r="I47" s="38" t="s">
        <v>130</v>
      </c>
      <c r="J47" s="37" t="s">
        <v>131</v>
      </c>
      <c r="K47" s="112" t="s">
        <v>253</v>
      </c>
      <c r="L47" s="39"/>
    </row>
    <row r="48" spans="4:12" x14ac:dyDescent="0.25">
      <c r="D48" s="33">
        <v>44</v>
      </c>
      <c r="E48" s="34" t="str">
        <f t="shared" si="1"/>
        <v>Bosnia a. Herzeg.</v>
      </c>
      <c r="F48" s="35" t="s">
        <v>139</v>
      </c>
      <c r="G48" s="36" t="s">
        <v>140</v>
      </c>
      <c r="H48" s="37" t="s">
        <v>141</v>
      </c>
      <c r="I48" s="38" t="s">
        <v>142</v>
      </c>
      <c r="J48" s="37" t="s">
        <v>143</v>
      </c>
      <c r="K48" s="112" t="s">
        <v>263</v>
      </c>
      <c r="L48" s="39"/>
    </row>
    <row r="49" spans="4:12" x14ac:dyDescent="0.25">
      <c r="D49" s="33">
        <v>45</v>
      </c>
      <c r="E49" s="34" t="str">
        <f t="shared" si="1"/>
        <v>Latvia</v>
      </c>
      <c r="F49" s="35" t="s">
        <v>309</v>
      </c>
      <c r="G49" s="36" t="s">
        <v>310</v>
      </c>
      <c r="H49" s="37" t="s">
        <v>311</v>
      </c>
      <c r="I49" s="38" t="s">
        <v>312</v>
      </c>
      <c r="J49" s="37" t="s">
        <v>313</v>
      </c>
      <c r="K49" s="112" t="s">
        <v>314</v>
      </c>
      <c r="L49" s="39"/>
    </row>
    <row r="50" spans="4:12" x14ac:dyDescent="0.25">
      <c r="D50" s="33">
        <v>46</v>
      </c>
      <c r="E50" s="34" t="str">
        <f t="shared" si="1"/>
        <v>Faroe Islands</v>
      </c>
      <c r="F50" s="35" t="s">
        <v>295</v>
      </c>
      <c r="G50" s="36" t="s">
        <v>296</v>
      </c>
      <c r="H50" s="37" t="s">
        <v>297</v>
      </c>
      <c r="I50" s="38" t="s">
        <v>298</v>
      </c>
      <c r="J50" s="37" t="s">
        <v>299</v>
      </c>
      <c r="K50" s="112" t="s">
        <v>300</v>
      </c>
      <c r="L50" s="39"/>
    </row>
    <row r="51" spans="4:12" x14ac:dyDescent="0.25">
      <c r="D51" s="33">
        <v>47</v>
      </c>
      <c r="E51" s="34" t="str">
        <f t="shared" si="1"/>
        <v>Estonia</v>
      </c>
      <c r="F51" s="35" t="s">
        <v>292</v>
      </c>
      <c r="G51" s="36" t="s">
        <v>292</v>
      </c>
      <c r="H51" s="37" t="s">
        <v>292</v>
      </c>
      <c r="I51" s="38" t="s">
        <v>293</v>
      </c>
      <c r="J51" s="37" t="s">
        <v>294</v>
      </c>
      <c r="K51" s="112" t="s">
        <v>294</v>
      </c>
      <c r="L51" s="39"/>
    </row>
    <row r="52" spans="4:12" x14ac:dyDescent="0.25">
      <c r="D52" s="33">
        <v>48</v>
      </c>
      <c r="E52" s="34" t="str">
        <f t="shared" si="1"/>
        <v>Malta</v>
      </c>
      <c r="F52" s="35" t="s">
        <v>307</v>
      </c>
      <c r="G52" s="36" t="s">
        <v>307</v>
      </c>
      <c r="H52" s="37" t="s">
        <v>307</v>
      </c>
      <c r="I52" s="38" t="s">
        <v>308</v>
      </c>
      <c r="J52" s="37" t="s">
        <v>307</v>
      </c>
      <c r="K52" s="112" t="s">
        <v>307</v>
      </c>
      <c r="L52" s="39"/>
    </row>
    <row r="53" spans="4:12" x14ac:dyDescent="0.25">
      <c r="D53" s="33">
        <v>49</v>
      </c>
      <c r="E53" s="34" t="str">
        <f t="shared" si="1"/>
        <v>Cyprus</v>
      </c>
      <c r="F53" s="35" t="s">
        <v>269</v>
      </c>
      <c r="G53" s="36" t="s">
        <v>270</v>
      </c>
      <c r="H53" s="37" t="s">
        <v>271</v>
      </c>
      <c r="I53" s="38" t="s">
        <v>272</v>
      </c>
      <c r="J53" s="37" t="s">
        <v>273</v>
      </c>
      <c r="K53" s="112" t="s">
        <v>269</v>
      </c>
      <c r="L53" s="39"/>
    </row>
    <row r="54" spans="4:12" x14ac:dyDescent="0.25">
      <c r="D54" s="33">
        <v>50</v>
      </c>
      <c r="E54" s="34" t="str">
        <f t="shared" si="1"/>
        <v>Gibraltar</v>
      </c>
      <c r="F54" s="35" t="s">
        <v>301</v>
      </c>
      <c r="G54" s="36" t="s">
        <v>301</v>
      </c>
      <c r="H54" s="37" t="s">
        <v>302</v>
      </c>
      <c r="I54" s="38" t="s">
        <v>301</v>
      </c>
      <c r="J54" s="37" t="s">
        <v>301</v>
      </c>
      <c r="K54" s="112" t="s">
        <v>301</v>
      </c>
      <c r="L54" s="39"/>
    </row>
    <row r="55" spans="4:12" x14ac:dyDescent="0.25">
      <c r="D55" s="33">
        <v>51</v>
      </c>
      <c r="E55" s="34" t="str">
        <f t="shared" si="1"/>
        <v>Andorra</v>
      </c>
      <c r="F55" s="35" t="s">
        <v>285</v>
      </c>
      <c r="G55" s="36" t="s">
        <v>285</v>
      </c>
      <c r="H55" s="37" t="s">
        <v>285</v>
      </c>
      <c r="I55" s="38" t="s">
        <v>286</v>
      </c>
      <c r="J55" s="37" t="s">
        <v>285</v>
      </c>
      <c r="K55" s="112" t="s">
        <v>285</v>
      </c>
      <c r="L55" s="39"/>
    </row>
    <row r="56" spans="4:12" x14ac:dyDescent="0.25">
      <c r="D56" s="33">
        <v>52</v>
      </c>
      <c r="E56" s="34" t="str">
        <f t="shared" si="1"/>
        <v>Liechtenstein</v>
      </c>
      <c r="F56" s="35" t="s">
        <v>315</v>
      </c>
      <c r="G56" s="36" t="s">
        <v>315</v>
      </c>
      <c r="H56" s="37" t="s">
        <v>315</v>
      </c>
      <c r="I56" s="38" t="s">
        <v>315</v>
      </c>
      <c r="J56" s="37" t="s">
        <v>315</v>
      </c>
      <c r="K56" s="112" t="s">
        <v>315</v>
      </c>
      <c r="L56" s="39"/>
    </row>
    <row r="57" spans="4:12" x14ac:dyDescent="0.25">
      <c r="D57" s="33">
        <v>53</v>
      </c>
      <c r="E57" s="34" t="str">
        <f t="shared" si="1"/>
        <v>San Marino</v>
      </c>
      <c r="F57" s="35" t="s">
        <v>316</v>
      </c>
      <c r="G57" s="36" t="s">
        <v>316</v>
      </c>
      <c r="H57" s="37" t="s">
        <v>316</v>
      </c>
      <c r="I57" s="38" t="s">
        <v>317</v>
      </c>
      <c r="J57" s="37" t="s">
        <v>316</v>
      </c>
      <c r="K57" s="112" t="s">
        <v>316</v>
      </c>
      <c r="L57" s="39"/>
    </row>
    <row r="58" spans="4:12" x14ac:dyDescent="0.25">
      <c r="D58" s="33">
        <v>54</v>
      </c>
      <c r="E58" s="34" t="str">
        <f t="shared" si="1"/>
        <v>Germany</v>
      </c>
      <c r="F58" s="35" t="s">
        <v>54</v>
      </c>
      <c r="G58" s="36" t="s">
        <v>55</v>
      </c>
      <c r="H58" s="37" t="s">
        <v>56</v>
      </c>
      <c r="I58" s="38" t="s">
        <v>57</v>
      </c>
      <c r="J58" s="37" t="s">
        <v>7</v>
      </c>
      <c r="K58" s="112" t="s">
        <v>235</v>
      </c>
      <c r="L58" s="39"/>
    </row>
    <row r="59" spans="4:12" x14ac:dyDescent="0.25">
      <c r="D59" s="33">
        <v>55</v>
      </c>
      <c r="E59" s="34" t="str">
        <f t="shared" si="1"/>
        <v>Russia</v>
      </c>
      <c r="F59" s="35" t="s">
        <v>90</v>
      </c>
      <c r="G59" s="36" t="s">
        <v>91</v>
      </c>
      <c r="H59" s="37" t="s">
        <v>90</v>
      </c>
      <c r="I59" s="38" t="s">
        <v>92</v>
      </c>
      <c r="J59" s="37" t="s">
        <v>93</v>
      </c>
      <c r="K59" s="112" t="s">
        <v>242</v>
      </c>
      <c r="L59" s="39"/>
    </row>
    <row r="60" spans="4:12" x14ac:dyDescent="0.25">
      <c r="D60" s="33">
        <v>101</v>
      </c>
      <c r="E60" s="34" t="str">
        <f t="shared" si="1"/>
        <v>Playoff A</v>
      </c>
      <c r="F60" s="35" t="s">
        <v>328</v>
      </c>
      <c r="G60" s="36" t="s">
        <v>328</v>
      </c>
      <c r="H60" s="37" t="s">
        <v>328</v>
      </c>
      <c r="I60" s="38" t="s">
        <v>328</v>
      </c>
      <c r="J60" s="37" t="s">
        <v>328</v>
      </c>
      <c r="K60" s="112" t="s">
        <v>328</v>
      </c>
      <c r="L60" s="39"/>
    </row>
    <row r="61" spans="4:12" x14ac:dyDescent="0.25">
      <c r="D61" s="33">
        <v>102</v>
      </c>
      <c r="E61" s="34" t="str">
        <f t="shared" si="1"/>
        <v>Playoff B</v>
      </c>
      <c r="F61" s="35" t="s">
        <v>329</v>
      </c>
      <c r="G61" s="36" t="s">
        <v>329</v>
      </c>
      <c r="H61" s="37" t="s">
        <v>329</v>
      </c>
      <c r="I61" s="38" t="s">
        <v>329</v>
      </c>
      <c r="J61" s="37" t="s">
        <v>329</v>
      </c>
      <c r="K61" s="112" t="s">
        <v>329</v>
      </c>
      <c r="L61" s="39"/>
    </row>
    <row r="62" spans="4:12" x14ac:dyDescent="0.25">
      <c r="D62" s="33">
        <v>103</v>
      </c>
      <c r="E62" s="34" t="str">
        <f t="shared" si="1"/>
        <v>Playoff C</v>
      </c>
      <c r="F62" s="35" t="s">
        <v>330</v>
      </c>
      <c r="G62" s="36" t="s">
        <v>330</v>
      </c>
      <c r="H62" s="37" t="s">
        <v>330</v>
      </c>
      <c r="I62" s="38" t="s">
        <v>330</v>
      </c>
      <c r="J62" s="37" t="s">
        <v>330</v>
      </c>
      <c r="K62" s="112" t="s">
        <v>330</v>
      </c>
      <c r="L62" s="39"/>
    </row>
    <row r="63" spans="4:12" x14ac:dyDescent="0.25">
      <c r="D63" s="33"/>
      <c r="E63" s="34">
        <f t="shared" si="1"/>
        <v>0</v>
      </c>
      <c r="F63" s="35"/>
      <c r="G63" s="36"/>
      <c r="H63" s="37"/>
      <c r="I63" s="38"/>
      <c r="J63" s="37"/>
      <c r="K63" s="112"/>
      <c r="L63" s="39"/>
    </row>
    <row r="64" spans="4:12" ht="15.75" thickBot="1" x14ac:dyDescent="0.3">
      <c r="D64" s="44"/>
      <c r="E64" s="34">
        <f t="shared" ref="E64:E78" si="2">IF($C$3,F64,IF($C$4,G64,IF($C$5,H64,IF($C$6,I64,IF($C$7,J64,IF($C$8,K64,IF(L64&lt;&gt;"",L64,F64)))))))</f>
        <v>0</v>
      </c>
      <c r="F64" s="45"/>
      <c r="G64" s="46"/>
      <c r="H64" s="47"/>
      <c r="I64" s="48"/>
      <c r="J64" s="47"/>
      <c r="K64" s="113"/>
      <c r="L64" s="49"/>
    </row>
    <row r="65" spans="4:13" ht="16.5" thickTop="1" thickBot="1" x14ac:dyDescent="0.3">
      <c r="D65" s="23"/>
      <c r="E65" s="34"/>
      <c r="F65" s="24"/>
      <c r="G65" s="24"/>
      <c r="H65" s="24"/>
      <c r="I65" s="24"/>
      <c r="J65" s="24"/>
      <c r="K65" s="24"/>
      <c r="L65" s="24"/>
    </row>
    <row r="66" spans="4:13" ht="29.25" thickTop="1" x14ac:dyDescent="0.45">
      <c r="D66" s="23"/>
      <c r="E66" s="34"/>
      <c r="F66" s="25" t="s">
        <v>177</v>
      </c>
      <c r="G66" s="26"/>
      <c r="H66" s="26"/>
      <c r="I66" s="26"/>
      <c r="J66" s="26"/>
      <c r="K66" s="26"/>
      <c r="L66" s="27"/>
    </row>
    <row r="67" spans="4:13" x14ac:dyDescent="0.25">
      <c r="D67" s="50"/>
      <c r="E67" s="34">
        <f t="shared" si="2"/>
        <v>0</v>
      </c>
      <c r="F67" s="35"/>
      <c r="G67" s="36"/>
      <c r="H67" s="37"/>
      <c r="I67" s="38"/>
      <c r="J67" s="37"/>
      <c r="K67" s="112"/>
      <c r="L67" s="39"/>
    </row>
    <row r="68" spans="4:13" x14ac:dyDescent="0.25">
      <c r="D68" s="50"/>
      <c r="E68" s="34">
        <f t="shared" si="2"/>
        <v>0</v>
      </c>
      <c r="F68" s="35"/>
      <c r="G68" s="36"/>
      <c r="H68" s="37"/>
      <c r="I68" s="38"/>
      <c r="J68" s="37"/>
      <c r="K68" s="112"/>
      <c r="L68" s="39"/>
    </row>
    <row r="69" spans="4:13" x14ac:dyDescent="0.25">
      <c r="D69" s="50"/>
      <c r="E69" s="34">
        <f t="shared" si="2"/>
        <v>0</v>
      </c>
      <c r="F69" s="35"/>
      <c r="G69" s="36"/>
      <c r="H69" s="37"/>
      <c r="I69" s="38"/>
      <c r="J69" s="37"/>
      <c r="K69" s="112"/>
      <c r="L69" s="39"/>
    </row>
    <row r="70" spans="4:13" x14ac:dyDescent="0.25">
      <c r="D70" s="50"/>
      <c r="E70" s="34">
        <f t="shared" si="2"/>
        <v>0</v>
      </c>
      <c r="F70" s="35"/>
      <c r="G70" s="36"/>
      <c r="H70" s="37"/>
      <c r="I70" s="38"/>
      <c r="J70" s="37"/>
      <c r="K70" s="112"/>
      <c r="L70" s="39"/>
    </row>
    <row r="71" spans="4:13" x14ac:dyDescent="0.25">
      <c r="D71" s="50"/>
      <c r="E71" s="34">
        <f t="shared" si="2"/>
        <v>0</v>
      </c>
      <c r="F71" s="35"/>
      <c r="G71" s="36"/>
      <c r="H71" s="37"/>
      <c r="I71" s="38"/>
      <c r="J71" s="37"/>
      <c r="K71" s="112"/>
      <c r="L71" s="39"/>
    </row>
    <row r="72" spans="4:13" x14ac:dyDescent="0.25">
      <c r="D72" s="50"/>
      <c r="E72" s="34" t="str">
        <f t="shared" si="2"/>
        <v>Choose language</v>
      </c>
      <c r="F72" s="35" t="s">
        <v>178</v>
      </c>
      <c r="G72" s="36" t="s">
        <v>179</v>
      </c>
      <c r="H72" s="37" t="s">
        <v>180</v>
      </c>
      <c r="I72" s="38" t="s">
        <v>181</v>
      </c>
      <c r="J72" s="37" t="s">
        <v>182</v>
      </c>
      <c r="K72" s="111" t="s">
        <v>318</v>
      </c>
      <c r="L72" s="39"/>
    </row>
    <row r="73" spans="4:13" x14ac:dyDescent="0.25">
      <c r="D73" s="50"/>
      <c r="E73" s="34">
        <f t="shared" si="2"/>
        <v>0</v>
      </c>
      <c r="F73" s="35"/>
      <c r="G73" s="36"/>
      <c r="H73" s="37"/>
      <c r="I73" s="38"/>
      <c r="J73" s="37"/>
      <c r="K73" s="112"/>
      <c r="L73" s="39"/>
    </row>
    <row r="74" spans="4:13" x14ac:dyDescent="0.25">
      <c r="D74" s="50"/>
      <c r="E74" s="34">
        <f t="shared" si="2"/>
        <v>0</v>
      </c>
      <c r="F74" s="35"/>
      <c r="G74" s="36"/>
      <c r="H74" s="37"/>
      <c r="I74" s="38"/>
      <c r="J74" s="37"/>
      <c r="K74" s="112"/>
      <c r="L74" s="39"/>
    </row>
    <row r="75" spans="4:13" ht="28.5" x14ac:dyDescent="0.45">
      <c r="D75" s="50"/>
      <c r="E75" s="34"/>
      <c r="F75" s="28" t="s">
        <v>183</v>
      </c>
      <c r="G75" s="51"/>
      <c r="H75" s="51"/>
      <c r="I75" s="51"/>
      <c r="J75" s="51"/>
      <c r="K75" s="51"/>
      <c r="L75" s="52"/>
      <c r="M75" s="29"/>
    </row>
    <row r="76" spans="4:13" ht="28.5" x14ac:dyDescent="0.45">
      <c r="D76" s="50"/>
      <c r="E76" s="34" t="str">
        <f t="shared" si="2"/>
        <v>Group</v>
      </c>
      <c r="F76" s="53" t="s">
        <v>184</v>
      </c>
      <c r="G76" s="54" t="s">
        <v>185</v>
      </c>
      <c r="H76" s="55" t="s">
        <v>186</v>
      </c>
      <c r="I76" s="56" t="s">
        <v>187</v>
      </c>
      <c r="J76" s="55" t="s">
        <v>188</v>
      </c>
      <c r="K76" s="114" t="s">
        <v>319</v>
      </c>
      <c r="L76" s="39"/>
      <c r="M76" s="29"/>
    </row>
    <row r="77" spans="4:13" ht="33.75" customHeight="1" x14ac:dyDescent="0.45">
      <c r="D77" s="50"/>
      <c r="E77" s="34" t="str">
        <f t="shared" si="2"/>
        <v>Click here and choose language:</v>
      </c>
      <c r="F77" s="58" t="s">
        <v>194</v>
      </c>
      <c r="G77" s="59" t="s">
        <v>195</v>
      </c>
      <c r="H77" s="60" t="s">
        <v>196</v>
      </c>
      <c r="I77" s="61" t="s">
        <v>197</v>
      </c>
      <c r="J77" s="60" t="s">
        <v>198</v>
      </c>
      <c r="K77" s="115" t="s">
        <v>320</v>
      </c>
      <c r="L77" s="110"/>
      <c r="M77" s="29"/>
    </row>
    <row r="78" spans="4:13" ht="15" customHeight="1" x14ac:dyDescent="0.45">
      <c r="D78" s="50"/>
      <c r="E78" s="34">
        <f t="shared" si="2"/>
        <v>0</v>
      </c>
      <c r="F78" s="53"/>
      <c r="G78" s="54"/>
      <c r="H78" s="55"/>
      <c r="I78" s="56"/>
      <c r="J78" s="55"/>
      <c r="K78" s="114"/>
      <c r="L78" s="39"/>
      <c r="M78" s="29"/>
    </row>
    <row r="79" spans="4:13" ht="15.75" thickBot="1" x14ac:dyDescent="0.3">
      <c r="D79" s="50"/>
      <c r="E79" s="34">
        <f t="shared" ref="E79:E98" si="3">IF($C$3,F79,IF($C$4,G79,IF($C$5,H79,IF($C$6,I79,IF($C$7,J79,IF($C$8,K79,IF(L79&lt;&gt;"",L79,F79)))))))</f>
        <v>0</v>
      </c>
      <c r="F79" s="68"/>
      <c r="G79" s="69"/>
      <c r="H79" s="70"/>
      <c r="I79" s="71"/>
      <c r="J79" s="72"/>
      <c r="K79" s="116"/>
      <c r="L79" s="73"/>
    </row>
    <row r="80" spans="4:13" ht="16.5" thickTop="1" thickBot="1" x14ac:dyDescent="0.3">
      <c r="D80" s="23"/>
      <c r="E80" s="34"/>
    </row>
    <row r="81" spans="4:12" ht="29.25" thickTop="1" x14ac:dyDescent="0.45">
      <c r="D81" s="23"/>
      <c r="E81" s="34" t="str">
        <f t="shared" si="3"/>
        <v>Predictions</v>
      </c>
      <c r="F81" s="25" t="s">
        <v>199</v>
      </c>
      <c r="G81" s="30"/>
      <c r="H81" s="30"/>
      <c r="I81" s="30"/>
      <c r="J81" s="30"/>
      <c r="K81" s="30"/>
      <c r="L81" s="31"/>
    </row>
    <row r="82" spans="4:12" x14ac:dyDescent="0.25">
      <c r="D82" s="50"/>
      <c r="E82" s="34" t="str">
        <f t="shared" si="3"/>
        <v>Predictions</v>
      </c>
      <c r="F82" s="35" t="s">
        <v>199</v>
      </c>
      <c r="G82" s="36" t="s">
        <v>200</v>
      </c>
      <c r="H82" s="37" t="s">
        <v>201</v>
      </c>
      <c r="I82" s="38" t="s">
        <v>202</v>
      </c>
      <c r="J82" s="37" t="s">
        <v>223</v>
      </c>
      <c r="K82" s="120" t="s">
        <v>321</v>
      </c>
      <c r="L82" s="62"/>
    </row>
    <row r="83" spans="4:12" x14ac:dyDescent="0.25">
      <c r="D83" s="50"/>
      <c r="E83" s="34" t="str">
        <f t="shared" si="3"/>
        <v>Predicted results</v>
      </c>
      <c r="F83" s="35" t="s">
        <v>203</v>
      </c>
      <c r="G83" s="36" t="s">
        <v>204</v>
      </c>
      <c r="H83" s="37" t="s">
        <v>205</v>
      </c>
      <c r="I83" s="38" t="s">
        <v>206</v>
      </c>
      <c r="J83" s="37" t="s">
        <v>0</v>
      </c>
      <c r="K83" s="117" t="s">
        <v>322</v>
      </c>
      <c r="L83" s="62"/>
    </row>
    <row r="84" spans="4:12" x14ac:dyDescent="0.25">
      <c r="D84" s="50"/>
      <c r="E84" s="34" t="str">
        <f t="shared" si="3"/>
        <v>Round of 16</v>
      </c>
      <c r="F84" s="35" t="s">
        <v>207</v>
      </c>
      <c r="G84" s="36" t="s">
        <v>208</v>
      </c>
      <c r="H84" s="37" t="s">
        <v>209</v>
      </c>
      <c r="I84" s="38" t="s">
        <v>210</v>
      </c>
      <c r="J84" s="37" t="s">
        <v>14</v>
      </c>
      <c r="K84" s="120" t="s">
        <v>323</v>
      </c>
      <c r="L84" s="62"/>
    </row>
    <row r="85" spans="4:12" x14ac:dyDescent="0.25">
      <c r="D85" s="50"/>
      <c r="E85" s="34" t="str">
        <f t="shared" si="3"/>
        <v>Quarter final</v>
      </c>
      <c r="F85" s="57" t="s">
        <v>211</v>
      </c>
      <c r="G85" s="36" t="s">
        <v>212</v>
      </c>
      <c r="H85" s="37" t="s">
        <v>213</v>
      </c>
      <c r="I85" s="38" t="s">
        <v>214</v>
      </c>
      <c r="J85" s="37" t="s">
        <v>15</v>
      </c>
      <c r="K85" s="120" t="s">
        <v>324</v>
      </c>
      <c r="L85" s="62"/>
    </row>
    <row r="86" spans="4:12" x14ac:dyDescent="0.25">
      <c r="D86" s="50"/>
      <c r="E86" s="34" t="str">
        <f t="shared" si="3"/>
        <v>Semi-Final</v>
      </c>
      <c r="F86" s="35" t="s">
        <v>215</v>
      </c>
      <c r="G86" s="36" t="s">
        <v>216</v>
      </c>
      <c r="H86" s="37" t="s">
        <v>217</v>
      </c>
      <c r="I86" s="38" t="s">
        <v>218</v>
      </c>
      <c r="J86" s="37" t="s">
        <v>16</v>
      </c>
      <c r="K86" s="120" t="s">
        <v>325</v>
      </c>
      <c r="L86" s="62"/>
    </row>
    <row r="87" spans="4:12" x14ac:dyDescent="0.25">
      <c r="D87" s="50"/>
      <c r="E87" s="34" t="str">
        <f t="shared" si="3"/>
        <v>Third place</v>
      </c>
      <c r="F87" s="35" t="s">
        <v>189</v>
      </c>
      <c r="G87" s="36" t="s">
        <v>190</v>
      </c>
      <c r="H87" s="37" t="s">
        <v>191</v>
      </c>
      <c r="I87" s="38" t="s">
        <v>192</v>
      </c>
      <c r="J87" s="37" t="s">
        <v>17</v>
      </c>
      <c r="K87" s="120" t="s">
        <v>326</v>
      </c>
      <c r="L87" s="62"/>
    </row>
    <row r="88" spans="4:12" x14ac:dyDescent="0.25">
      <c r="D88" s="50"/>
      <c r="E88" s="34" t="str">
        <f t="shared" si="3"/>
        <v>Final</v>
      </c>
      <c r="F88" s="35" t="s">
        <v>193</v>
      </c>
      <c r="G88" s="36" t="s">
        <v>193</v>
      </c>
      <c r="H88" s="37" t="s">
        <v>18</v>
      </c>
      <c r="I88" s="38" t="s">
        <v>193</v>
      </c>
      <c r="J88" s="37" t="s">
        <v>18</v>
      </c>
      <c r="K88" s="120" t="s">
        <v>18</v>
      </c>
      <c r="L88" s="62"/>
    </row>
    <row r="89" spans="4:12" x14ac:dyDescent="0.25">
      <c r="D89" s="50"/>
      <c r="E89" s="34" t="str">
        <f t="shared" si="3"/>
        <v>World Champion</v>
      </c>
      <c r="F89" s="40" t="s">
        <v>225</v>
      </c>
      <c r="G89" s="41" t="s">
        <v>226</v>
      </c>
      <c r="H89" s="42" t="s">
        <v>227</v>
      </c>
      <c r="I89" s="43" t="s">
        <v>228</v>
      </c>
      <c r="J89" s="42" t="s">
        <v>229</v>
      </c>
      <c r="K89" s="117" t="s">
        <v>230</v>
      </c>
      <c r="L89" s="74"/>
    </row>
    <row r="90" spans="4:12" x14ac:dyDescent="0.25">
      <c r="D90" s="50"/>
      <c r="E90" s="34">
        <f t="shared" si="3"/>
        <v>0</v>
      </c>
      <c r="F90" s="40"/>
      <c r="G90" s="41"/>
      <c r="H90" s="42"/>
      <c r="I90" s="43"/>
      <c r="J90" s="42"/>
      <c r="K90" s="117"/>
      <c r="L90" s="74"/>
    </row>
    <row r="91" spans="4:12" x14ac:dyDescent="0.25">
      <c r="D91" s="50"/>
      <c r="E91" s="34">
        <f t="shared" si="3"/>
        <v>0</v>
      </c>
      <c r="F91" s="40"/>
      <c r="G91" s="41"/>
      <c r="H91" s="42"/>
      <c r="I91" s="43"/>
      <c r="J91" s="42"/>
      <c r="K91" s="117"/>
      <c r="L91" s="74"/>
    </row>
    <row r="92" spans="4:12" x14ac:dyDescent="0.25">
      <c r="D92" s="50"/>
      <c r="E92" s="34">
        <f t="shared" si="3"/>
        <v>0</v>
      </c>
      <c r="F92" s="63"/>
      <c r="G92" s="64"/>
      <c r="H92" s="65"/>
      <c r="I92" s="66"/>
      <c r="J92" s="65"/>
      <c r="K92" s="118"/>
      <c r="L92" s="67"/>
    </row>
    <row r="93" spans="4:12" x14ac:dyDescent="0.25">
      <c r="D93" s="50"/>
      <c r="E93" s="34">
        <f t="shared" si="3"/>
        <v>0</v>
      </c>
      <c r="F93" s="63"/>
      <c r="G93" s="64"/>
      <c r="H93" s="65"/>
      <c r="I93" s="66"/>
      <c r="J93" s="65"/>
      <c r="K93" s="118"/>
      <c r="L93" s="67"/>
    </row>
    <row r="94" spans="4:12" x14ac:dyDescent="0.25">
      <c r="D94" s="50"/>
      <c r="E94" s="34">
        <f t="shared" si="3"/>
        <v>0</v>
      </c>
      <c r="F94" s="63"/>
      <c r="G94" s="64"/>
      <c r="H94" s="65"/>
      <c r="I94" s="66"/>
      <c r="J94" s="65"/>
      <c r="K94" s="118"/>
      <c r="L94" s="67"/>
    </row>
    <row r="95" spans="4:12" x14ac:dyDescent="0.25">
      <c r="D95" s="50"/>
      <c r="E95" s="34">
        <f t="shared" si="3"/>
        <v>0</v>
      </c>
      <c r="F95" s="63"/>
      <c r="G95" s="64"/>
      <c r="H95" s="65"/>
      <c r="I95" s="66"/>
      <c r="J95" s="65"/>
      <c r="K95" s="118"/>
      <c r="L95" s="67"/>
    </row>
    <row r="96" spans="4:12" x14ac:dyDescent="0.25">
      <c r="D96" s="50"/>
      <c r="E96" s="34">
        <f t="shared" si="3"/>
        <v>0</v>
      </c>
      <c r="F96" s="63"/>
      <c r="G96" s="64"/>
      <c r="H96" s="65"/>
      <c r="I96" s="66"/>
      <c r="J96" s="65"/>
      <c r="K96" s="118"/>
      <c r="L96" s="67"/>
    </row>
    <row r="97" spans="4:12" x14ac:dyDescent="0.25">
      <c r="D97" s="50"/>
      <c r="E97" s="34">
        <f t="shared" si="3"/>
        <v>0</v>
      </c>
      <c r="F97" s="63"/>
      <c r="G97" s="64"/>
      <c r="H97" s="65"/>
      <c r="I97" s="66"/>
      <c r="J97" s="65"/>
      <c r="K97" s="118"/>
      <c r="L97" s="67"/>
    </row>
    <row r="98" spans="4:12" ht="30.75" thickBot="1" x14ac:dyDescent="0.3">
      <c r="D98" s="23"/>
      <c r="E98" s="34" t="str">
        <f t="shared" si="3"/>
        <v>User:</v>
      </c>
      <c r="F98" s="75" t="s">
        <v>219</v>
      </c>
      <c r="G98" s="76" t="s">
        <v>222</v>
      </c>
      <c r="H98" s="77" t="s">
        <v>220</v>
      </c>
      <c r="I98" s="78" t="s">
        <v>221</v>
      </c>
      <c r="J98" s="77" t="s">
        <v>19</v>
      </c>
      <c r="K98" s="119" t="s">
        <v>327</v>
      </c>
      <c r="L98" s="79"/>
    </row>
    <row r="99" spans="4:12" ht="15.75" thickTop="1" x14ac:dyDescent="0.25">
      <c r="D99" s="23"/>
    </row>
    <row r="100" spans="4:12" x14ac:dyDescent="0.25">
      <c r="D100" s="23"/>
    </row>
    <row r="101" spans="4:12" x14ac:dyDescent="0.25">
      <c r="D101" s="23"/>
    </row>
    <row r="102" spans="4:12" x14ac:dyDescent="0.25"/>
    <row r="103" spans="4:12" x14ac:dyDescent="0.25"/>
    <row r="104" spans="4:12" x14ac:dyDescent="0.25"/>
    <row r="105" spans="4:12" x14ac:dyDescent="0.25"/>
    <row r="106" spans="4:12" x14ac:dyDescent="0.25"/>
    <row r="107" spans="4:12" x14ac:dyDescent="0.25"/>
    <row r="108" spans="4:12" x14ac:dyDescent="0.25"/>
    <row r="109" spans="4:12" x14ac:dyDescent="0.25"/>
    <row r="110" spans="4:12" x14ac:dyDescent="0.25"/>
    <row r="111" spans="4:12" x14ac:dyDescent="0.25"/>
    <row r="112" spans="4: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sheetProtection sheet="1" objects="1" scenarios="1" selectLockedCells="1"/>
  <mergeCells count="12">
    <mergeCell ref="L3:L4"/>
    <mergeCell ref="F1:J1"/>
    <mergeCell ref="L1:M1"/>
    <mergeCell ref="F2:J2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D3:D4">
    <cfRule type="expression" dxfId="7" priority="10">
      <formula>#REF!</formula>
    </cfRule>
  </conditionalFormatting>
  <conditionalFormatting sqref="I3:I4">
    <cfRule type="expression" dxfId="6" priority="5">
      <formula>$C$6</formula>
    </cfRule>
  </conditionalFormatting>
  <conditionalFormatting sqref="J3:J4">
    <cfRule type="expression" dxfId="5" priority="6">
      <formula>$C$7</formula>
    </cfRule>
  </conditionalFormatting>
  <conditionalFormatting sqref="F3:F4">
    <cfRule type="expression" dxfId="4" priority="7">
      <formula>$C$3</formula>
    </cfRule>
  </conditionalFormatting>
  <conditionalFormatting sqref="G3:G4">
    <cfRule type="expression" dxfId="3" priority="11">
      <formula>$C$4</formula>
    </cfRule>
  </conditionalFormatting>
  <conditionalFormatting sqref="H3:H4">
    <cfRule type="expression" dxfId="2" priority="12">
      <formula>$C$5</formula>
    </cfRule>
  </conditionalFormatting>
  <conditionalFormatting sqref="L3:L4">
    <cfRule type="expression" dxfId="1" priority="13">
      <formula>$C$9</formula>
    </cfRule>
  </conditionalFormatting>
  <conditionalFormatting sqref="K3:K4">
    <cfRule type="expression" dxfId="0" priority="1">
      <formula>$C$8</formula>
    </cfRule>
  </conditionalFormatting>
  <dataValidations count="3">
    <dataValidation type="whole" allowBlank="1" showInputMessage="1" showErrorMessage="1" sqref="N2" xr:uid="{19371810-40ED-436B-A566-40C254125AC1}">
      <formula1>1</formula1>
      <formula2>5</formula2>
    </dataValidation>
    <dataValidation allowBlank="1" showErrorMessage="1" errorTitle="Language" error="Invalid language" promptTitle="Language" prompt="Please choose a language for the country names" sqref="M3" xr:uid="{EB2251F9-C514-4D4C-BD83-A241F47423FE}"/>
    <dataValidation type="list" allowBlank="1" showErrorMessage="1" errorTitle="Language" error="Invalid language" sqref="N1" xr:uid="{56286305-4786-4BB0-9D10-9DF9A6C6C78B}">
      <formula1>$B$3:$B$9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2024-06-03T13:03:50Z</dcterms:modified>
</cp:coreProperties>
</file>