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en\"/>
    </mc:Choice>
  </mc:AlternateContent>
  <xr:revisionPtr revIDLastSave="0" documentId="13_ncr:1_{67E905D8-AF4E-402C-AACF-3A89C16E8104}"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Language" sheetId="18" r:id="rId2"/>
    <sheet name="TimeZone" sheetId="19" r:id="rId3"/>
    <sheet name="Groups" sheetId="26" r:id="rId4"/>
    <sheet name="Matches" sheetId="22" r:id="rId5"/>
  </sheets>
  <definedNames>
    <definedName name="FactorDirC2">#REF!</definedName>
    <definedName name="FactorDirC3">#REF!</definedName>
    <definedName name="FactorDirC42">#REF!</definedName>
    <definedName name="FactorDirC43">#REF!</definedName>
    <definedName name="FactorFairPlay">#REF!</definedName>
    <definedName name="FactorFor">#REF!</definedName>
    <definedName name="FactorGD">#REF!</definedName>
    <definedName name="FactorPenalty">#REF!</definedName>
    <definedName name="FactorPts">#REF!</definedName>
    <definedName name="FactorRank">#REF!</definedName>
    <definedName name="FactorRow">#REF!</definedName>
    <definedName name="FactorWins">#REF!</definedName>
    <definedName name="FairPlayPoints1">#REF!</definedName>
    <definedName name="FairPlayPoints2">#REF!</definedName>
    <definedName name="FairPlayTeams1">#REF!</definedName>
    <definedName name="FairPlayTeams2">#REF!</definedName>
    <definedName name="GDzero">#REF!</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8" l="1"/>
  <c r="C4" i="18"/>
  <c r="C5" i="18"/>
  <c r="C6" i="18"/>
  <c r="C7"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4"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E16" i="18"/>
  <c r="E15" i="18"/>
  <c r="E14" i="18"/>
  <c r="E13" i="18"/>
  <c r="E12" i="18"/>
  <c r="E11" i="18"/>
  <c r="E10" i="18"/>
  <c r="E9" i="18"/>
  <c r="C9" i="18"/>
  <c r="E8" i="18"/>
  <c r="C8" i="18"/>
  <c r="E7" i="18"/>
  <c r="E6" i="18"/>
  <c r="E5" i="18"/>
  <c r="O1" i="18"/>
  <c r="E19" i="19"/>
  <c r="F27" i="22"/>
  <c r="F25" i="22"/>
  <c r="F26" i="22"/>
  <c r="F24" i="22"/>
  <c r="F23" i="22"/>
  <c r="F21" i="22"/>
  <c r="F22" i="22"/>
  <c r="F20" i="22"/>
  <c r="F19" i="22"/>
  <c r="F17" i="22"/>
  <c r="F18" i="22"/>
  <c r="F16" i="22"/>
  <c r="F58" i="22"/>
  <c r="F55" i="22"/>
  <c r="F56" i="22"/>
  <c r="F53" i="22"/>
  <c r="F52" i="22"/>
  <c r="F51" i="22"/>
  <c r="F50" i="22"/>
  <c r="F41" i="22"/>
  <c r="F42" i="22"/>
  <c r="F45" i="22"/>
  <c r="F43" i="22"/>
  <c r="F46" i="22"/>
  <c r="F44" i="22"/>
  <c r="F47" i="22"/>
  <c r="F48" i="22"/>
  <c r="F39" i="22"/>
  <c r="F37" i="22"/>
  <c r="F35" i="22"/>
  <c r="F33" i="22"/>
  <c r="F31" i="22"/>
  <c r="F29" i="22"/>
  <c r="F28" i="22"/>
  <c r="F30" i="22"/>
  <c r="F32" i="22"/>
  <c r="F34" i="22"/>
  <c r="F36" i="22"/>
  <c r="F38" i="22"/>
  <c r="F5" i="22"/>
  <c r="F7" i="22"/>
  <c r="F9" i="22"/>
  <c r="F11" i="22"/>
  <c r="F13" i="22"/>
  <c r="F15" i="22"/>
  <c r="F14" i="22"/>
  <c r="F12" i="22"/>
  <c r="F10" i="22"/>
  <c r="F8" i="22"/>
  <c r="F6" i="22"/>
  <c r="F4" i="22"/>
  <c r="E16" i="19"/>
  <c r="I1" i="19"/>
  <c r="E5" i="19"/>
  <c r="E6" i="19"/>
  <c r="E7" i="19"/>
  <c r="E8" i="19"/>
  <c r="E9" i="19"/>
  <c r="E10" i="19"/>
  <c r="E11" i="19"/>
  <c r="E12" i="19"/>
  <c r="E13" i="19"/>
  <c r="E14" i="19"/>
  <c r="E15" i="19"/>
  <c r="E17" i="19"/>
  <c r="E18" i="19"/>
  <c r="E20" i="19"/>
  <c r="E21" i="19"/>
  <c r="E22" i="19"/>
  <c r="E23" i="19"/>
  <c r="E24" i="19"/>
  <c r="E25" i="19"/>
  <c r="E26" i="19"/>
  <c r="E27" i="19"/>
  <c r="E28" i="19"/>
  <c r="E29" i="19"/>
  <c r="E30" i="19"/>
  <c r="E31" i="19"/>
  <c r="E32" i="19"/>
  <c r="E33" i="19"/>
  <c r="E34" i="19"/>
  <c r="E35" i="19"/>
  <c r="E36" i="19"/>
  <c r="E37" i="19"/>
  <c r="E38" i="19"/>
  <c r="E39" i="19"/>
  <c r="E4" i="19"/>
  <c r="T14" i="1"/>
  <c r="T33" i="1"/>
  <c r="T11" i="1"/>
  <c r="G4" i="19"/>
  <c r="B1" i="22"/>
  <c r="T31" i="1"/>
  <c r="G1" i="19"/>
  <c r="B2" i="26"/>
  <c r="E1" i="1"/>
  <c r="A1" i="19"/>
  <c r="D13" i="26"/>
  <c r="H56" i="22"/>
  <c r="H48" i="22"/>
  <c r="D9" i="26"/>
  <c r="D33" i="26"/>
  <c r="D22" i="26"/>
  <c r="H20" i="22"/>
  <c r="D15" i="26"/>
  <c r="J19" i="22"/>
  <c r="T16" i="1"/>
  <c r="D24" i="26"/>
  <c r="I31" i="22"/>
  <c r="D30" i="26"/>
  <c r="H19" i="22"/>
  <c r="D17" i="26"/>
  <c r="D27" i="26"/>
  <c r="D10" i="26"/>
  <c r="D14" i="26"/>
  <c r="D23" i="26"/>
  <c r="D12" i="26"/>
  <c r="D29" i="26"/>
  <c r="D35" i="26"/>
  <c r="H18" i="22"/>
  <c r="D19" i="26"/>
  <c r="D20" i="26"/>
  <c r="D32" i="26"/>
  <c r="D7" i="26"/>
  <c r="H24" i="22"/>
  <c r="D34" i="26"/>
  <c r="H23" i="22"/>
  <c r="D18" i="26"/>
  <c r="D28" i="26"/>
  <c r="H58" i="22"/>
  <c r="D25" i="26"/>
  <c r="H35" i="22"/>
  <c r="J6" i="22"/>
  <c r="H46" i="22"/>
  <c r="D8" i="26"/>
  <c r="H15" i="22"/>
  <c r="H43" i="22"/>
  <c r="H52" i="22"/>
  <c r="I39" i="22"/>
  <c r="J14" i="22"/>
  <c r="H50" i="22"/>
  <c r="H11" i="22"/>
  <c r="H9" i="22"/>
  <c r="H47" i="22"/>
  <c r="H33" i="22"/>
  <c r="H51" i="22"/>
  <c r="H55" i="22"/>
  <c r="H21" i="22"/>
  <c r="I27" i="22"/>
  <c r="I30" i="22"/>
  <c r="J7" i="22"/>
  <c r="I19" i="22"/>
  <c r="H16" i="22"/>
  <c r="H6" i="22"/>
  <c r="H30" i="22"/>
  <c r="H14" i="22"/>
  <c r="H39" i="22"/>
  <c r="H27" i="22"/>
  <c r="H28" i="22"/>
  <c r="H44" i="22"/>
  <c r="H36" i="22"/>
  <c r="H5" i="22"/>
  <c r="H53" i="22"/>
  <c r="H13" i="22"/>
  <c r="H25" i="22"/>
  <c r="H31" i="22"/>
  <c r="H4" i="22"/>
  <c r="H17" i="22"/>
  <c r="H38" i="22"/>
  <c r="H41" i="22"/>
  <c r="H45" i="22"/>
  <c r="H22" i="22"/>
  <c r="H8" i="22"/>
  <c r="H32" i="22"/>
  <c r="H26" i="22"/>
  <c r="H42" i="22"/>
  <c r="H37" i="22"/>
  <c r="H29" i="22"/>
  <c r="H7" i="22"/>
  <c r="H12" i="22"/>
  <c r="H34" i="22"/>
  <c r="H10" i="22"/>
  <c r="I11" i="22"/>
  <c r="J29" i="22"/>
  <c r="J16" i="22"/>
  <c r="I5" i="22"/>
  <c r="I10" i="22"/>
  <c r="I22" i="22"/>
  <c r="J34" i="22"/>
  <c r="J24" i="22"/>
  <c r="J37" i="22"/>
  <c r="I13" i="22"/>
  <c r="I20" i="22"/>
  <c r="I8" i="22"/>
  <c r="J20" i="22"/>
  <c r="I14" i="22"/>
  <c r="J25" i="22"/>
  <c r="J15" i="22"/>
  <c r="J38" i="22"/>
  <c r="I36" i="22"/>
  <c r="I38" i="22"/>
  <c r="J27" i="22"/>
  <c r="I9" i="22"/>
  <c r="J33" i="22"/>
  <c r="I26" i="22"/>
  <c r="J13" i="22"/>
  <c r="J35" i="22"/>
  <c r="J22" i="22"/>
  <c r="I16" i="22"/>
  <c r="J23" i="22"/>
  <c r="I32" i="22"/>
  <c r="J10" i="22"/>
  <c r="J8" i="22"/>
  <c r="J30" i="22"/>
  <c r="J36" i="22"/>
  <c r="J39" i="22"/>
  <c r="I24" i="22"/>
  <c r="J9" i="22"/>
  <c r="I12" i="22"/>
  <c r="J26" i="22"/>
  <c r="J12" i="22"/>
  <c r="I18" i="22"/>
  <c r="I28" i="22"/>
  <c r="J32" i="22"/>
  <c r="I6" i="22"/>
  <c r="J17" i="22"/>
  <c r="J5" i="22"/>
  <c r="I37" i="22"/>
  <c r="I4" i="22"/>
  <c r="I7" i="22"/>
  <c r="I21" i="22"/>
  <c r="J18" i="22"/>
  <c r="J31" i="22"/>
  <c r="J28" i="22"/>
  <c r="I35" i="22"/>
  <c r="I23" i="22"/>
  <c r="J21" i="22"/>
  <c r="I17" i="22"/>
  <c r="I15" i="22"/>
  <c r="I33" i="22"/>
  <c r="J11" i="22"/>
  <c r="I34" i="22"/>
  <c r="I25" i="22"/>
  <c r="I29" i="22"/>
  <c r="J4" i="22"/>
</calcChain>
</file>

<file path=xl/sharedStrings.xml><?xml version="1.0" encoding="utf-8"?>
<sst xmlns="http://schemas.openxmlformats.org/spreadsheetml/2006/main" count="1105" uniqueCount="850">
  <si>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</si>
  <si>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</si>
  <si>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</si>
  <si>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</si>
  <si>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</si>
  <si>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</si>
  <si>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</si>
  <si>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</si>
  <si>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</si>
  <si>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</si>
  <si>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</si>
  <si>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</si>
  <si>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</si>
  <si>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</si>
  <si>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</si>
  <si>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</si>
  <si>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</si>
  <si>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</si>
  <si>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</si>
  <si>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</si>
  <si>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</si>
  <si>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</si>
  <si>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</si>
  <si>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</si>
  <si>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</si>
  <si>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</si>
  <si>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B</t>
  </si>
  <si>
    <t>C</t>
  </si>
  <si>
    <t>E</t>
  </si>
  <si>
    <t>F</t>
  </si>
  <si>
    <t>A</t>
  </si>
  <si>
    <t>D</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</si>
  <si>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</si>
  <si>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</si>
  <si>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</si>
  <si>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</si>
  <si>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</si>
  <si>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</si>
  <si>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</si>
  <si>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</si>
  <si>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</si>
  <si>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</si>
  <si>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</si>
  <si>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</si>
  <si>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</si>
  <si>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</si>
  <si>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</si>
  <si>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</si>
  <si>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</si>
  <si>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</si>
  <si>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</si>
  <si>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</si>
  <si>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</si>
  <si>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</si>
  <si>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</si>
  <si>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</si>
  <si>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</si>
  <si>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</si>
  <si>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</si>
  <si>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</si>
  <si>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</si>
  <si>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</si>
  <si>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</si>
  <si>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</si>
  <si>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</si>
  <si>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</si>
  <si>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</si>
  <si>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</si>
  <si>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</si>
  <si>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</si>
  <si>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</si>
  <si>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</si>
  <si>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</si>
  <si>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</si>
  <si>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</si>
  <si>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</si>
  <si>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</si>
  <si>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</si>
  <si>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</si>
  <si>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</si>
  <si>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</si>
  <si>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</si>
  <si>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</si>
  <si>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</si>
  <si>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</si>
  <si>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</si>
  <si>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</si>
  <si>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</si>
  <si>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</si>
  <si>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</si>
  <si>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</si>
  <si>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</si>
  <si>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</si>
  <si>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</si>
  <si>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</si>
  <si>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</si>
  <si>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</si>
  <si>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</si>
  <si>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</si>
  <si>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</si>
  <si>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</si>
  <si>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</si>
  <si>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</si>
  <si>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</si>
  <si>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IDLW</t>
  </si>
  <si>
    <t>HAST</t>
  </si>
  <si>
    <t>AKST</t>
  </si>
  <si>
    <t>PST</t>
  </si>
  <si>
    <t>MST</t>
  </si>
  <si>
    <t>CST</t>
  </si>
  <si>
    <t>EST</t>
  </si>
  <si>
    <t>AST</t>
  </si>
  <si>
    <t>NST</t>
  </si>
  <si>
    <t>WET</t>
  </si>
  <si>
    <t>CET</t>
  </si>
  <si>
    <t>AST/EAT</t>
  </si>
  <si>
    <t>ICT</t>
  </si>
  <si>
    <t>CNST</t>
  </si>
  <si>
    <t>JST</t>
  </si>
  <si>
    <t>IDLE/NZST</t>
  </si>
  <si>
    <t>ACST</t>
  </si>
  <si>
    <t>IST</t>
  </si>
  <si>
    <t>IRT</t>
  </si>
  <si>
    <t>UTC</t>
  </si>
  <si>
    <t>1/8 finals</t>
  </si>
  <si>
    <t>1/4 finals</t>
  </si>
  <si>
    <t>1/2 finals</t>
  </si>
  <si>
    <t>UTC + 1</t>
  </si>
  <si>
    <t>UTC - 3:30</t>
  </si>
  <si>
    <t>UTC - 12</t>
  </si>
  <si>
    <t>UTC - 11</t>
  </si>
  <si>
    <t>UTC - 10</t>
  </si>
  <si>
    <t>UTC - 9</t>
  </si>
  <si>
    <t>UTC - 8</t>
  </si>
  <si>
    <t>UTC - 7</t>
  </si>
  <si>
    <t>UTC - 6</t>
  </si>
  <si>
    <t>UTC - 5</t>
  </si>
  <si>
    <t>UTC - 4</t>
  </si>
  <si>
    <t>UTC - 3</t>
  </si>
  <si>
    <t>UTC - 2</t>
  </si>
  <si>
    <t>UTC - 1</t>
  </si>
  <si>
    <t>UTC + 2</t>
  </si>
  <si>
    <t>UTC + 3</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</si>
  <si>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</si>
  <si>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</si>
  <si>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</si>
  <si>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</si>
  <si>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</si>
  <si>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</si>
  <si>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</si>
  <si>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</si>
  <si>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</si>
  <si>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</si>
  <si>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</si>
  <si>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</si>
  <si>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</si>
  <si>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</si>
  <si>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</si>
  <si>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</si>
  <si>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</si>
  <si>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</si>
  <si>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</si>
  <si>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A1</t>
  </si>
  <si>
    <t>A2</t>
  </si>
  <si>
    <t>A3</t>
  </si>
  <si>
    <t>A4</t>
  </si>
  <si>
    <t>B1</t>
  </si>
  <si>
    <t>B2</t>
  </si>
  <si>
    <t>B3</t>
  </si>
  <si>
    <t>B4</t>
  </si>
  <si>
    <t>C1</t>
  </si>
  <si>
    <t>C2</t>
  </si>
  <si>
    <t>C3</t>
  </si>
  <si>
    <t>C4</t>
  </si>
  <si>
    <t>D1</t>
  </si>
  <si>
    <t>D2</t>
  </si>
  <si>
    <t>D3</t>
  </si>
  <si>
    <t>D4</t>
  </si>
  <si>
    <t>E1</t>
  </si>
  <si>
    <t>E2</t>
  </si>
  <si>
    <t>E3</t>
  </si>
  <si>
    <t>E4</t>
  </si>
  <si>
    <t>GD</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</si>
  <si>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</si>
  <si>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</si>
  <si>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</si>
  <si>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</si>
  <si>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</si>
  <si>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</si>
  <si>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</si>
  <si>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</si>
  <si>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</si>
  <si>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</si>
  <si>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</si>
  <si>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</si>
  <si>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</si>
  <si>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</si>
  <si>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</si>
  <si>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</si>
  <si>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</si>
  <si>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</si>
  <si>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</si>
  <si>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</si>
  <si>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</si>
  <si>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</si>
  <si>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</si>
  <si>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</si>
  <si>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</si>
  <si>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</si>
  <si>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</si>
  <si>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</si>
  <si>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</si>
  <si>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</si>
  <si>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</si>
  <si>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</si>
  <si>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</si>
  <si>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</si>
  <si>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</si>
  <si>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</si>
  <si>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</si>
  <si>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</si>
  <si>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</si>
  <si>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</si>
  <si>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</si>
  <si>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</si>
  <si>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</si>
  <si>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</si>
  <si>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</si>
  <si>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</si>
  <si>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</si>
  <si>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</si>
  <si>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</si>
  <si>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</si>
  <si>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</si>
  <si>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</si>
  <si>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F1</t>
  </si>
  <si>
    <t>F2</t>
  </si>
  <si>
    <t>F3</t>
  </si>
  <si>
    <t>F4</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</si>
  <si>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</si>
  <si>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</si>
  <si>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</si>
  <si>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</si>
  <si>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</si>
  <si>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</si>
  <si>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</si>
  <si>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</si>
  <si>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</si>
  <si>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</si>
  <si>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</si>
  <si>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</si>
  <si>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Team 1</t>
  </si>
  <si>
    <t>Team 2</t>
  </si>
  <si>
    <t>Click here and
choose time zone:</t>
  </si>
  <si>
    <t>Date   (local time)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</si>
  <si>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</si>
  <si>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</si>
  <si>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</si>
  <si>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</si>
  <si>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</si>
  <si>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</si>
  <si>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</si>
  <si>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</si>
  <si>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</si>
  <si>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</si>
  <si>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</si>
  <si>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</si>
  <si>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</si>
  <si>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</si>
  <si>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</si>
  <si>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</si>
  <si>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</si>
  <si>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</si>
  <si>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</si>
  <si>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</si>
  <si>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</si>
  <si>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</si>
  <si>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</si>
  <si>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W49</t>
  </si>
  <si>
    <t>W50</t>
  </si>
  <si>
    <t>Teams</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</si>
  <si>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</si>
  <si>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</si>
  <si>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</si>
  <si>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</si>
  <si>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</si>
  <si>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</si>
  <si>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</si>
  <si>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</si>
  <si>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</si>
  <si>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</si>
  <si>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</si>
  <si>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</si>
  <si>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</si>
  <si>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</si>
  <si>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</si>
  <si>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</si>
  <si>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</si>
  <si>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</si>
  <si>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</si>
  <si>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</si>
  <si>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</si>
  <si>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</si>
  <si>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</si>
  <si>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</si>
  <si>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</si>
  <si>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</si>
  <si>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</si>
  <si>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</si>
  <si>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</si>
  <si>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</si>
  <si>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</si>
  <si>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</si>
  <si>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</si>
  <si>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</si>
  <si>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</si>
  <si>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</si>
  <si>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</si>
  <si>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</si>
  <si>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</si>
  <si>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Venue</t>
  </si>
  <si>
    <t>Match No.</t>
  </si>
  <si>
    <t>Prime</t>
  </si>
  <si>
    <t>Prima</t>
  </si>
  <si>
    <t>Tercer lugar</t>
  </si>
  <si>
    <t>Terzo posto</t>
  </si>
  <si>
    <t>Date   (local time host)</t>
  </si>
  <si>
    <t>Order of headings</t>
  </si>
  <si>
    <t>Name</t>
  </si>
  <si>
    <t>Team
no.</t>
  </si>
  <si>
    <t>Team</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</si>
  <si>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</si>
  <si>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</si>
  <si>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</si>
  <si>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</si>
  <si>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</si>
  <si>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</si>
  <si>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</si>
  <si>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</si>
  <si>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</si>
  <si>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</si>
  <si>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</si>
  <si>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</si>
  <si>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</si>
  <si>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</si>
  <si>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</si>
  <si>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</si>
  <si>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</si>
  <si>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</si>
  <si>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</si>
  <si>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</si>
  <si>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</si>
  <si>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</si>
  <si>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</si>
  <si>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</si>
  <si>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</si>
  <si>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</si>
  <si>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</si>
  <si>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</si>
  <si>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</si>
  <si>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</si>
  <si>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</si>
  <si>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</si>
  <si>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</si>
  <si>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</si>
  <si>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</si>
  <si>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</si>
  <si>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</si>
  <si>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Groups</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</si>
  <si>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</si>
  <si>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</si>
  <si>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</si>
  <si>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</si>
  <si>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</si>
  <si>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</si>
  <si>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</si>
  <si>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</si>
  <si>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</si>
  <si>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</si>
  <si>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</si>
  <si>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</si>
  <si>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</si>
  <si>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</si>
  <si>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</si>
  <si>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</si>
  <si>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</si>
  <si>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</si>
  <si>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</si>
  <si>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</si>
  <si>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</si>
  <si>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</si>
  <si>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</si>
  <si>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</si>
  <si>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</si>
  <si>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</si>
  <si>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</si>
  <si>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</si>
  <si>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</si>
  <si>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</si>
  <si>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</si>
  <si>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</si>
  <si>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</si>
  <si>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</si>
  <si>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</si>
  <si>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</si>
  <si>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</si>
  <si>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</si>
  <si>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</si>
  <si>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</si>
  <si>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</si>
  <si>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</si>
  <si>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</si>
  <si>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</si>
  <si>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</si>
  <si>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</si>
  <si>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</si>
  <si>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</si>
  <si>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</si>
  <si>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</si>
  <si>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</si>
  <si>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</si>
  <si>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</si>
  <si>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</si>
  <si>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</si>
  <si>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</si>
  <si>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</si>
  <si>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</si>
  <si>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</si>
  <si>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</si>
  <si>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</si>
  <si>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</si>
  <si>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</si>
  <si>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</si>
  <si>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</si>
  <si>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</si>
  <si>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</si>
  <si>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</si>
  <si>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</si>
  <si>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</si>
  <si>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</si>
  <si>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</si>
  <si>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</si>
  <si>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Elfmeterschießen:</t>
  </si>
  <si>
    <t>Penalty shoot-out:</t>
  </si>
  <si>
    <t>Tiro de penalti:</t>
  </si>
  <si>
    <t>Tiro di rigore:</t>
  </si>
  <si>
    <t>Tirs au but :</t>
  </si>
  <si>
    <t>Gruppendritte</t>
  </si>
  <si>
    <t>TD</t>
  </si>
  <si>
    <t>Gruppenkombination:</t>
  </si>
  <si>
    <t>Finnland</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</si>
  <si>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</si>
  <si>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</si>
  <si>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</si>
  <si>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</si>
  <si>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</si>
  <si>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</si>
  <si>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</si>
  <si>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</si>
  <si>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</si>
  <si>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</si>
  <si>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</si>
  <si>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</si>
  <si>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</si>
  <si>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</si>
  <si>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</si>
  <si>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</si>
  <si>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</si>
  <si>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</si>
  <si>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</si>
  <si>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</si>
  <si>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</si>
  <si>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</si>
  <si>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</si>
  <si>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</si>
  <si>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</si>
  <si>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</si>
  <si>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</si>
  <si>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</si>
  <si>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</si>
  <si>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</si>
  <si>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</si>
  <si>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</si>
  <si>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</si>
  <si>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</si>
  <si>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</si>
  <si>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</si>
  <si>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</si>
  <si>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</si>
  <si>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</si>
  <si>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</si>
  <si>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</si>
  <si>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</si>
  <si>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</si>
  <si>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</si>
  <si>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</si>
  <si>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</si>
  <si>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</si>
  <si>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</si>
  <si>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</si>
  <si>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</si>
  <si>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</si>
  <si>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</si>
  <si>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</si>
  <si>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</si>
  <si>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</si>
  <si>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</si>
  <si>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</si>
  <si>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</si>
  <si>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</si>
  <si>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</si>
  <si>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</si>
  <si>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</si>
  <si>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</si>
  <si>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</si>
  <si>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</si>
  <si>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</si>
  <si>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</si>
  <si>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</si>
  <si>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</si>
  <si>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</si>
  <si>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</si>
  <si>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</si>
  <si>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</si>
  <si>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</si>
  <si>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</si>
  <si>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</si>
  <si>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</si>
  <si>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</si>
  <si>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</si>
  <si>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</si>
  <si>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</si>
  <si>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</si>
  <si>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</si>
  <si>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</si>
  <si>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</si>
  <si>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</si>
  <si>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</si>
  <si>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</si>
  <si>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</si>
  <si>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</si>
  <si>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</si>
  <si>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</si>
  <si>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</si>
  <si>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</si>
  <si>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</si>
  <si>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</si>
  <si>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</si>
  <si>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</si>
  <si>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</si>
  <si>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</si>
  <si>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</si>
  <si>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</si>
  <si>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</si>
  <si>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</si>
  <si>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</si>
  <si>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</si>
  <si>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</si>
  <si>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</si>
  <si>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</si>
  <si>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3A/B/C</t>
  </si>
  <si>
    <t>3A/D/E/F</t>
  </si>
  <si>
    <t>3D/E/F</t>
  </si>
  <si>
    <t>3A/B/C/D</t>
  </si>
  <si>
    <t>W42</t>
  </si>
  <si>
    <t>W41</t>
  </si>
  <si>
    <t>W40</t>
  </si>
  <si>
    <t>W38</t>
  </si>
  <si>
    <t>W44</t>
  </si>
  <si>
    <t>W43</t>
  </si>
  <si>
    <t>W39</t>
  </si>
  <si>
    <t>W37</t>
  </si>
  <si>
    <t>W46</t>
  </si>
  <si>
    <t>W45</t>
  </si>
  <si>
    <t>W48</t>
  </si>
  <si>
    <t>W47</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</si>
  <si>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</si>
  <si>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</si>
  <si>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</si>
  <si>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</si>
  <si>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</si>
  <si>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</si>
  <si>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</si>
  <si>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</si>
  <si>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</si>
  <si>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</si>
  <si>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</si>
  <si>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</si>
  <si>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</si>
  <si>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</si>
  <si>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</si>
  <si>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</si>
  <si>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</si>
  <si>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</si>
  <si>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</si>
  <si>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</si>
  <si>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</si>
  <si>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</si>
  <si>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</si>
  <si>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</si>
  <si>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</si>
  <si>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</si>
  <si>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</si>
  <si>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</si>
  <si>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</si>
  <si>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</si>
  <si>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</si>
  <si>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</si>
  <si>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</si>
  <si>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</si>
  <si>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</si>
  <si>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</si>
  <si>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EET/CEST</t>
  </si>
  <si>
    <t>Time zone of the
UEFA kick-off times:</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</si>
  <si>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</si>
  <si>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</si>
  <si>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</si>
  <si>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</si>
  <si>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</si>
  <si>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</si>
  <si>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</si>
  <si>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</si>
  <si>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</si>
  <si>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</si>
  <si>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</si>
  <si>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</si>
  <si>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</si>
  <si>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</si>
  <si>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</si>
  <si>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</si>
  <si>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</si>
  <si>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</si>
  <si>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</si>
  <si>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</si>
  <si>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</si>
  <si>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</si>
  <si>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</si>
  <si>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</si>
  <si>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</si>
  <si>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</si>
  <si>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</si>
  <si>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</si>
  <si>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</si>
  <si>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</si>
  <si>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</si>
  <si>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</si>
  <si>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</si>
  <si>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</si>
  <si>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</si>
  <si>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</si>
  <si>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</si>
  <si>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</si>
  <si>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</si>
  <si>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</si>
  <si>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</si>
  <si>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</si>
  <si>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</si>
  <si>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</si>
  <si>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</si>
  <si>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</si>
  <si>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</si>
  <si>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</si>
  <si>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</si>
  <si>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</si>
  <si>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</si>
  <si>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</si>
  <si>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</si>
  <si>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</si>
  <si>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</si>
  <si>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</si>
  <si>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Siege</t>
  </si>
  <si>
    <t>gagné</t>
  </si>
  <si>
    <t>vinto</t>
  </si>
  <si>
    <t>ganó</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</si>
  <si>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</si>
  <si>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</si>
  <si>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</si>
  <si>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</si>
  <si>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</si>
  <si>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</si>
  <si>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</si>
  <si>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</si>
  <si>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</si>
  <si>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</si>
  <si>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</si>
  <si>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</si>
  <si>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</si>
  <si>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</si>
  <si>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</si>
  <si>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</si>
  <si>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</si>
  <si>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</si>
  <si>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</si>
  <si>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</si>
  <si>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</si>
  <si>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</si>
  <si>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</si>
  <si>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</si>
  <si>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</si>
  <si>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</si>
  <si>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</si>
  <si>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</si>
  <si>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</si>
  <si>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Gruppen</t>
  </si>
  <si>
    <t>Groupes</t>
  </si>
  <si>
    <t>Gruppi</t>
  </si>
  <si>
    <t>Grupos</t>
  </si>
  <si>
    <t>Time zone of
the host country:</t>
  </si>
  <si>
    <t>Zona horaria
del país anfitrión:</t>
  </si>
  <si>
    <t>Fuso orario del
paese ospitante:</t>
  </si>
  <si>
    <t>Fuseau horaire
de l'hôte pays hôte :</t>
  </si>
  <si>
    <t>Zeitzone des
Gastgeberlandes:</t>
  </si>
  <si>
    <t>Fair Play</t>
  </si>
  <si>
    <t>The red dot   •</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</si>
  <si>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</si>
  <si>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</si>
  <si>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</si>
  <si>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</si>
  <si>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</si>
  <si>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</si>
  <si>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</si>
  <si>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</si>
  <si>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</si>
  <si>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</si>
  <si>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</si>
  <si>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</si>
  <si>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</si>
  <si>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</si>
  <si>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</si>
  <si>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</si>
  <si>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</si>
  <si>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</si>
  <si>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</si>
  <si>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</si>
  <si>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</si>
  <si>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</si>
  <si>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</si>
  <si>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</si>
  <si>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</si>
  <si>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</si>
  <si>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</si>
  <si>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</si>
  <si>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</si>
  <si>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</si>
  <si>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</si>
  <si>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</si>
  <si>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</si>
  <si>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</si>
  <si>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</si>
  <si>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</si>
  <si>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</si>
  <si>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</si>
  <si>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</si>
  <si>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</si>
  <si>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</si>
  <si>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</si>
  <si>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</si>
  <si>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</si>
  <si>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</si>
  <si>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</si>
  <si>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</si>
  <si>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</si>
  <si>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</si>
  <si>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</si>
  <si>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</si>
  <si>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</si>
  <si>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</si>
  <si>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</si>
  <si>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</si>
  <si>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</si>
  <si>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</si>
  <si>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</si>
  <si>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</si>
  <si>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</si>
  <si>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</si>
  <si>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</si>
  <si>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</si>
  <si>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</si>
  <si>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</si>
  <si>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</si>
  <si>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</si>
  <si>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</si>
  <si>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</si>
  <si>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</si>
  <si>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</si>
  <si>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</si>
  <si>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</si>
  <si>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</si>
  <si>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</si>
  <si>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</si>
  <si>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</si>
  <si>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</si>
  <si>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</si>
  <si>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</si>
  <si>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</si>
  <si>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</si>
  <si>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</si>
  <si>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</si>
  <si>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</si>
  <si>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</si>
  <si>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</si>
  <si>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</si>
  <si>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</si>
  <si>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</si>
  <si>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</si>
  <si>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</si>
  <si>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</si>
  <si>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</si>
  <si>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</si>
  <si>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</si>
  <si>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</si>
  <si>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</si>
  <si>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</si>
  <si>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</si>
  <si>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</si>
  <si>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</si>
  <si>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</si>
  <si>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</si>
  <si>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</si>
  <si>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</si>
  <si>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</si>
  <si>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</si>
  <si>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</si>
  <si>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For daylight saving time, the time zone must be adjusted accordingly (e.g. UTC+2 instead of UTC+1)</t>
  </si>
  <si>
    <t>Para el horario de verano, la zona horaria debe ajustarse en consecuencia (por ejemplo, UTC+2 en lugar de UTC+1)</t>
  </si>
  <si>
    <t>Per l'ora legale, il fuso orario deve essere regolato di conseguenza (ad esempio UTC+2 invece di UTC+1)</t>
  </si>
  <si>
    <t>Pour l'heure d'été, le fuseau horaire doit être ajusté en conséquence (par exemple, UTC+2 au lieu de UTC+1)</t>
  </si>
  <si>
    <t>Bei Sommerzeit muss die Zeitzone entsprechend angepasst werden (z. B. UTC+2 statt UTC+1)</t>
  </si>
  <si>
    <t>De tijdzone moet dienovereenkomstig worden aangepast voor de zomertijd (b.v. UTC+2 in plaats van UTC+1).</t>
  </si>
  <si>
    <t>UTC + 3:30</t>
  </si>
  <si>
    <t>UTC + 4</t>
  </si>
  <si>
    <t>UTC + 4:30</t>
  </si>
  <si>
    <t>UTC + 5</t>
  </si>
  <si>
    <t>UTC + 5:30</t>
  </si>
  <si>
    <t>UTC + 5:45</t>
  </si>
  <si>
    <t>UTC + 6</t>
  </si>
  <si>
    <t>UTC + 6:30</t>
  </si>
  <si>
    <t>UTC + 7</t>
  </si>
  <si>
    <t>UTC + 8</t>
  </si>
  <si>
    <t>UTC + 9</t>
  </si>
  <si>
    <t>UTC + 9:30</t>
  </si>
  <si>
    <t>UTC + 10</t>
  </si>
  <si>
    <t>UTC + 10:30</t>
  </si>
  <si>
    <t>UTC + 11</t>
  </si>
  <si>
    <t>UTC + 12</t>
  </si>
  <si>
    <t>UTC + 12:45</t>
  </si>
  <si>
    <t>UTC + 13</t>
  </si>
  <si>
    <t>UTC + 14</t>
  </si>
  <si>
    <t>Dir. Comp.(2)</t>
  </si>
  <si>
    <t>hb/tut-4
2025-01-17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</si>
</sst>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7]ddd/\,\ d/mm/yy"/>
    <numFmt numFmtId="165" formatCode="ddd\,\ dd/mm/yyyy\ \ \ \ \ \ hh:mm"/>
    <numFmt numFmtId="166" formatCode="ddd\,\ dd/mm/yyyy\ \ \ \ \ \ \ \ \ hh:mm"/>
  </numFmts>
  <fonts count="63" x14ac:knownFonts="1">
    <font>
      <sz val="11"/>
      <color theme="1"/>
      <name val="Calibri"/>
      <family val="2"/>
      <scheme val="minor"/>
    </font>
    <font>
      <sz val="14"/>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b/>
      <sz val="9"/>
      <color theme="1"/>
      <name val="Calibri"/>
      <family val="2"/>
      <scheme val="minor"/>
    </font>
    <font>
      <sz val="10"/>
      <color theme="1" tint="0.34998626667073579"/>
      <name val="Calibri"/>
      <family val="2"/>
      <scheme val="minor"/>
    </font>
    <font>
      <sz val="9"/>
      <color theme="5" tint="-0.249977111117893"/>
      <name val="Calibri"/>
      <family val="2"/>
      <scheme val="minor"/>
    </font>
    <font>
      <b/>
      <sz val="12"/>
      <color rgb="FFC00000"/>
      <name val="Calibri"/>
      <family val="2"/>
      <scheme val="minor"/>
    </font>
    <font>
      <b/>
      <sz val="12"/>
      <color theme="1"/>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font>
    <font>
      <b/>
      <sz val="14"/>
      <color theme="0"/>
      <name val="Calibri"/>
      <family val="2"/>
      <scheme val="minor"/>
    </font>
    <font>
      <b/>
      <sz val="11"/>
      <color theme="0"/>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sz val="12"/>
      <color theme="1"/>
      <name val="Calibri"/>
      <family val="2"/>
      <scheme val="minor"/>
    </font>
    <font>
      <b/>
      <sz val="24"/>
      <color theme="0"/>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2"/>
      <color rgb="FF0D98C9"/>
      <name val="Calibri"/>
      <family val="2"/>
      <scheme val="minor"/>
    </font>
    <font>
      <b/>
      <sz val="22"/>
      <color rgb="FFDE500A"/>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21">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EE9D6"/>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116">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top style="thin">
        <color theme="0" tint="-0.24994659260841701"/>
      </top>
      <bottom style="thin">
        <color theme="0" tint="-0.24994659260841701"/>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n">
        <color theme="0" tint="-0.24994659260841701"/>
      </left>
      <right style="thin">
        <color theme="0" tint="-0.24994659260841701"/>
      </right>
      <top style="thin">
        <color theme="0" tint="-0.24994659260841701"/>
      </top>
      <bottom style="thick">
        <color theme="0" tint="-0.14996795556505021"/>
      </bottom>
      <diagonal/>
    </border>
    <border>
      <left style="thin">
        <color theme="0" tint="-0.24994659260841701"/>
      </left>
      <right/>
      <top/>
      <bottom style="thick">
        <color theme="0" tint="-0.14996795556505021"/>
      </bottom>
      <diagonal/>
    </border>
    <border>
      <left style="thick">
        <color theme="0" tint="-0.14993743705557422"/>
      </left>
      <right/>
      <top/>
      <bottom/>
      <diagonal/>
    </border>
    <border>
      <left style="thick">
        <color theme="0" tint="-0.14993743705557422"/>
      </left>
      <right style="medium">
        <color theme="0" tint="-0.14990691854609822"/>
      </right>
      <top style="thin">
        <color theme="0" tint="-0.14990691854609822"/>
      </top>
      <bottom style="thin">
        <color theme="0" tint="-0.14990691854609822"/>
      </bottom>
      <diagonal/>
    </border>
    <border>
      <left style="thick">
        <color theme="0" tint="-0.14993743705557422"/>
      </left>
      <right style="medium">
        <color theme="0" tint="-0.14990691854609822"/>
      </right>
      <top style="thin">
        <color theme="0" tint="-0.14990691854609822"/>
      </top>
      <bottom style="thick">
        <color theme="0" tint="-0.14990691854609822"/>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diagonal/>
    </border>
    <border>
      <left style="thick">
        <color theme="4"/>
      </left>
      <right style="thick">
        <color theme="4"/>
      </right>
      <top style="thin">
        <color theme="0" tint="-0.14996795556505021"/>
      </top>
      <bottom style="thick">
        <color theme="4"/>
      </bottom>
      <diagonal/>
    </border>
    <border>
      <left/>
      <right/>
      <top style="thick">
        <color theme="0" tint="-0.14993743705557422"/>
      </top>
      <bottom style="medium">
        <color theme="0" tint="-0.14990691854609822"/>
      </bottom>
      <diagonal/>
    </border>
    <border>
      <left/>
      <right style="thick">
        <color theme="0" tint="-0.14990691854609822"/>
      </right>
      <top style="thick">
        <color theme="0" tint="-0.14993743705557422"/>
      </top>
      <bottom style="medium">
        <color theme="0" tint="-0.14990691854609822"/>
      </bottom>
      <diagonal/>
    </border>
    <border>
      <left/>
      <right style="thick">
        <color theme="0" tint="-0.14990691854609822"/>
      </right>
      <top/>
      <bottom/>
      <diagonal/>
    </border>
    <border>
      <left/>
      <right style="thick">
        <color theme="0" tint="-0.14990691854609822"/>
      </right>
      <top style="thin">
        <color theme="0" tint="-0.24994659260841701"/>
      </top>
      <bottom style="thin">
        <color theme="0" tint="-0.24994659260841701"/>
      </bottom>
      <diagonal/>
    </border>
    <border>
      <left style="medium">
        <color theme="0" tint="-0.24994659260841701"/>
      </left>
      <right style="thick">
        <color theme="0" tint="-0.14993743705557422"/>
      </right>
      <top style="thin">
        <color theme="0" tint="-0.24994659260841701"/>
      </top>
      <bottom style="thick">
        <color theme="0" tint="-0.14996795556505021"/>
      </bottom>
      <diagonal/>
    </border>
    <border>
      <left style="thin">
        <color theme="0" tint="-0.24994659260841701"/>
      </left>
      <right style="thick">
        <color theme="0" tint="-0.14996795556505021"/>
      </right>
      <top style="thin">
        <color theme="0" tint="-0.24994659260841701"/>
      </top>
      <bottom style="thin">
        <color theme="0" tint="-0.24994659260841701"/>
      </bottom>
      <diagonal/>
    </border>
    <border>
      <left/>
      <right style="thick">
        <color theme="0" tint="-0.14996795556505021"/>
      </right>
      <top style="thin">
        <color theme="0" tint="-0.24994659260841701"/>
      </top>
      <bottom style="thin">
        <color theme="0" tint="-0.24994659260841701"/>
      </bottom>
      <diagonal/>
    </border>
    <border>
      <left style="thin">
        <color theme="0" tint="-0.24994659260841701"/>
      </left>
      <right style="thick">
        <color theme="0" tint="-0.14996795556505021"/>
      </right>
      <top style="thin">
        <color theme="0" tint="-0.24994659260841701"/>
      </top>
      <bottom style="thick">
        <color theme="0" tint="-0.14996795556505021"/>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0691854609822"/>
      </left>
      <right style="thin">
        <color theme="0" tint="-0.24994659260841701"/>
      </right>
      <top style="thin">
        <color theme="0" tint="-0.24994659260841701"/>
      </top>
      <bottom style="thin">
        <color theme="0" tint="-0.24994659260841701"/>
      </bottom>
      <diagonal/>
    </border>
    <border>
      <left style="medium">
        <color theme="0" tint="-0.14990691854609822"/>
      </left>
      <right style="thin">
        <color theme="0" tint="-0.24994659260841701"/>
      </right>
      <top style="thin">
        <color theme="0" tint="-0.24994659260841701"/>
      </top>
      <bottom style="thick">
        <color theme="0" tint="-0.14996795556505021"/>
      </bottom>
      <diagonal/>
    </border>
    <border>
      <left style="thick">
        <color theme="0" tint="-0.14993743705557422"/>
      </left>
      <right/>
      <top style="thick">
        <color theme="0" tint="-0.14993743705557422"/>
      </top>
      <bottom style="medium">
        <color theme="0" tint="-0.149906918546098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n">
        <color theme="0" tint="-0.24994659260841701"/>
      </left>
      <right/>
      <top style="thin">
        <color theme="0" tint="-0.24994659260841701"/>
      </top>
      <bottom style="thick">
        <color theme="0" tint="-0.14996795556505021"/>
      </bottom>
      <diagonal/>
    </border>
    <border>
      <left style="thin">
        <color theme="2" tint="-0.499984740745262"/>
      </left>
      <right style="thin">
        <color theme="2" tint="-9.9948118533890809E-2"/>
      </right>
      <top style="thin">
        <color theme="2" tint="-9.9948118533890809E-2"/>
      </top>
      <bottom style="thin">
        <color theme="2" tint="-9.9948118533890809E-2"/>
      </bottom>
      <diagonal/>
    </border>
    <border>
      <left style="thin">
        <color theme="2" tint="-9.9948118533890809E-2"/>
      </left>
      <right style="thin">
        <color theme="2" tint="-0.499984740745262"/>
      </right>
      <top style="thin">
        <color theme="2" tint="-9.9948118533890809E-2"/>
      </top>
      <bottom style="thin">
        <color theme="2" tint="-9.9948118533890809E-2"/>
      </bottom>
      <diagonal/>
    </border>
    <border>
      <left style="thick">
        <color theme="4"/>
      </left>
      <right style="thick">
        <color theme="4"/>
      </right>
      <top style="thick">
        <color theme="4"/>
      </top>
      <bottom style="thin">
        <color theme="0" tint="-0.14996795556505021"/>
      </bottom>
      <diagonal/>
    </border>
    <border>
      <left style="thick">
        <color theme="4"/>
      </left>
      <right/>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n">
        <color theme="2" tint="-0.24994659260841701"/>
      </right>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25" fillId="0" borderId="0" applyNumberFormat="0" applyFill="0" applyBorder="0" applyAlignment="0" applyProtection="0"/>
  </cellStyleXfs>
  <cellXfs count="362">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2" fillId="0" borderId="0" xfId="0" applyFont="1" applyAlignment="1" applyProtection="1">
      <alignment horizontal="center" vertical="center"/>
    </xf>
    <xf numFmtId="0" fontId="0" fillId="0" borderId="0" xfId="0" applyFill="1" applyAlignment="1" applyProtection="1">
      <alignment horizontal="left"/>
    </xf>
    <xf numFmtId="164" fontId="6" fillId="0" borderId="5" xfId="0" applyNumberFormat="1" applyFont="1" applyFill="1" applyBorder="1" applyAlignment="1" applyProtection="1">
      <alignment horizontal="center"/>
    </xf>
    <xf numFmtId="0" fontId="7" fillId="0" borderId="5"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9" fillId="0" borderId="0" xfId="0" applyFont="1" applyProtection="1"/>
    <xf numFmtId="0" fontId="10"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10" fillId="0" borderId="0" xfId="0" applyFont="1" applyProtection="1"/>
    <xf numFmtId="0" fontId="11" fillId="0" borderId="0" xfId="0" applyFont="1" applyProtection="1"/>
    <xf numFmtId="0" fontId="6" fillId="0" borderId="0" xfId="0" applyFont="1" applyProtection="1"/>
    <xf numFmtId="0" fontId="0" fillId="0" borderId="0" xfId="0" applyFill="1" applyBorder="1" applyProtection="1"/>
    <xf numFmtId="164" fontId="6" fillId="0" borderId="0" xfId="0" applyNumberFormat="1" applyFont="1" applyFill="1" applyBorder="1" applyAlignment="1" applyProtection="1">
      <alignment horizontal="center"/>
    </xf>
    <xf numFmtId="0" fontId="7" fillId="0" borderId="0"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4" fillId="0" borderId="0" xfId="0" applyFont="1" applyAlignment="1" applyProtection="1">
      <alignment horizontal="center"/>
    </xf>
    <xf numFmtId="0" fontId="16" fillId="0" borderId="0" xfId="0" applyFont="1" applyAlignment="1" applyProtection="1">
      <alignment horizontal="center" vertical="center"/>
    </xf>
    <xf numFmtId="0" fontId="17"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9" fillId="0" borderId="0" xfId="0" applyNumberFormat="1" applyFont="1" applyAlignment="1" applyProtection="1">
      <alignment horizontal="center" vertical="center"/>
    </xf>
    <xf numFmtId="0" fontId="0" fillId="0" borderId="0" xfId="0" applyProtection="1">
      <protection locked="0"/>
    </xf>
    <xf numFmtId="0" fontId="8"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0" fillId="0" borderId="0" xfId="0" applyFill="1" applyBorder="1" applyAlignment="1">
      <alignment horizontal="center"/>
    </xf>
    <xf numFmtId="0" fontId="0" fillId="0" borderId="0" xfId="0" applyAlignment="1" applyProtection="1">
      <alignment horizontal="center"/>
      <protection locked="0"/>
    </xf>
    <xf numFmtId="0" fontId="5" fillId="0" borderId="0" xfId="0" applyFont="1" applyFill="1" applyBorder="1" applyAlignment="1" applyProtection="1">
      <alignment horizontal="center"/>
    </xf>
    <xf numFmtId="0" fontId="0" fillId="0" borderId="0" xfId="0" applyFill="1" applyBorder="1" applyAlignment="1" applyProtection="1">
      <alignment horizontal="left"/>
    </xf>
    <xf numFmtId="0" fontId="7" fillId="10" borderId="5" xfId="0" applyFont="1" applyFill="1" applyBorder="1" applyAlignment="1" applyProtection="1">
      <alignment horizontal="center" vertical="center"/>
    </xf>
    <xf numFmtId="0" fontId="7" fillId="10" borderId="6" xfId="0" applyFont="1" applyFill="1" applyBorder="1" applyAlignment="1" applyProtection="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27" fillId="0" borderId="0" xfId="0" applyFont="1" applyFill="1" applyBorder="1"/>
    <xf numFmtId="0" fontId="2" fillId="5" borderId="27" xfId="0" applyFont="1" applyFill="1" applyBorder="1" applyAlignment="1" applyProtection="1">
      <alignment horizontal="center" vertical="center"/>
      <protection locked="0"/>
    </xf>
    <xf numFmtId="0" fontId="0" fillId="0" borderId="0" xfId="0" applyFill="1" applyBorder="1" applyAlignment="1">
      <alignment horizontal="left" indent="1"/>
    </xf>
    <xf numFmtId="0" fontId="0" fillId="0" borderId="35" xfId="0" applyFill="1" applyBorder="1" applyAlignment="1">
      <alignment horizontal="left" indent="1"/>
    </xf>
    <xf numFmtId="0" fontId="0" fillId="7" borderId="0" xfId="0" applyFill="1" applyBorder="1" applyAlignment="1">
      <alignment horizontal="right" indent="2"/>
    </xf>
    <xf numFmtId="0" fontId="0" fillId="7" borderId="36" xfId="0" applyFill="1" applyBorder="1" applyAlignment="1">
      <alignment horizontal="left" indent="1"/>
    </xf>
    <xf numFmtId="0" fontId="4" fillId="0" borderId="0" xfId="0" applyFont="1" applyAlignment="1" applyProtection="1"/>
    <xf numFmtId="0" fontId="26" fillId="0" borderId="0" xfId="0" applyFont="1" applyAlignment="1">
      <alignment horizontal="center"/>
    </xf>
    <xf numFmtId="0" fontId="28" fillId="0" borderId="0" xfId="0" applyFont="1" applyAlignment="1" applyProtection="1">
      <alignment horizontal="left" vertical="center"/>
    </xf>
    <xf numFmtId="0" fontId="12" fillId="0" borderId="0" xfId="0" applyFont="1" applyAlignment="1" applyProtection="1">
      <alignment horizontal="center" vertical="top"/>
    </xf>
    <xf numFmtId="0" fontId="0" fillId="0" borderId="0" xfId="0" applyAlignment="1" applyProtection="1">
      <alignment vertical="top"/>
    </xf>
    <xf numFmtId="0" fontId="0" fillId="0" borderId="41" xfId="0" applyFill="1" applyBorder="1" applyAlignment="1">
      <alignment horizontal="left" indent="1"/>
    </xf>
    <xf numFmtId="165" fontId="0" fillId="0" borderId="0" xfId="0" applyNumberFormat="1" applyBorder="1" applyAlignment="1">
      <alignment horizontal="right" indent="2"/>
    </xf>
    <xf numFmtId="0" fontId="3" fillId="7" borderId="42" xfId="0" applyFont="1" applyFill="1" applyBorder="1"/>
    <xf numFmtId="0" fontId="31" fillId="0" borderId="0" xfId="0" applyFont="1" applyFill="1" applyBorder="1"/>
    <xf numFmtId="0" fontId="0" fillId="5" borderId="30" xfId="0" applyFill="1" applyBorder="1" applyAlignment="1" applyProtection="1">
      <alignment horizontal="left" indent="1"/>
      <protection locked="0"/>
    </xf>
    <xf numFmtId="0" fontId="0" fillId="5" borderId="32" xfId="0" applyFill="1" applyBorder="1" applyAlignment="1" applyProtection="1">
      <alignment horizontal="left" indent="1"/>
      <protection locked="0"/>
    </xf>
    <xf numFmtId="0" fontId="0" fillId="0" borderId="0" xfId="0" applyAlignment="1">
      <alignment horizontal="left" indent="1"/>
    </xf>
    <xf numFmtId="0" fontId="26" fillId="0" borderId="18" xfId="0" applyFont="1" applyFill="1" applyBorder="1" applyAlignment="1">
      <alignment horizontal="left" indent="1"/>
    </xf>
    <xf numFmtId="0" fontId="0" fillId="0" borderId="19" xfId="0" applyBorder="1" applyAlignment="1">
      <alignment horizontal="left" indent="1"/>
    </xf>
    <xf numFmtId="0" fontId="0" fillId="0" borderId="37" xfId="0" applyBorder="1" applyAlignment="1">
      <alignment horizontal="left" indent="1"/>
    </xf>
    <xf numFmtId="0" fontId="26" fillId="0" borderId="20" xfId="0" applyFont="1" applyFill="1" applyBorder="1" applyAlignment="1">
      <alignment horizontal="left" indent="1"/>
    </xf>
    <xf numFmtId="0" fontId="0" fillId="0" borderId="0" xfId="0" applyBorder="1" applyAlignment="1">
      <alignment horizontal="left" indent="1"/>
    </xf>
    <xf numFmtId="0" fontId="0" fillId="0" borderId="38" xfId="0" applyBorder="1" applyAlignment="1">
      <alignment horizontal="left" indent="1"/>
    </xf>
    <xf numFmtId="0" fontId="0" fillId="5" borderId="30" xfId="0" applyFill="1" applyBorder="1" applyAlignment="1" applyProtection="1">
      <alignment horizontal="left" vertical="center" wrapText="1" indent="1"/>
      <protection locked="0"/>
    </xf>
    <xf numFmtId="0" fontId="0" fillId="5" borderId="29" xfId="0" applyFill="1" applyBorder="1" applyAlignment="1" applyProtection="1">
      <alignment horizontal="left" vertical="center" indent="1"/>
      <protection locked="0"/>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top"/>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33" fillId="0" borderId="0" xfId="0" applyFont="1" applyAlignment="1" applyProtection="1">
      <alignment horizontal="right"/>
    </xf>
    <xf numFmtId="0" fontId="34" fillId="0" borderId="0" xfId="0" applyFont="1" applyAlignment="1" applyProtection="1">
      <alignment horizontal="right"/>
    </xf>
    <xf numFmtId="0" fontId="3" fillId="7" borderId="0" xfId="0" applyFont="1" applyFill="1" applyBorder="1" applyAlignment="1">
      <alignment horizontal="center"/>
    </xf>
    <xf numFmtId="0" fontId="0" fillId="0" borderId="0" xfId="0" quotePrefix="1" applyAlignment="1">
      <alignment horizontal="center"/>
    </xf>
    <xf numFmtId="0" fontId="35" fillId="0" borderId="0" xfId="0" applyFont="1" applyProtection="1"/>
    <xf numFmtId="0" fontId="0" fillId="0" borderId="14" xfId="0" applyFill="1" applyBorder="1" applyProtection="1"/>
    <xf numFmtId="0" fontId="0" fillId="0" borderId="0" xfId="0" applyFill="1" applyAlignment="1">
      <alignment horizontal="center"/>
    </xf>
    <xf numFmtId="0" fontId="0" fillId="0" borderId="0" xfId="0" applyFill="1"/>
    <xf numFmtId="0" fontId="18" fillId="0" borderId="0" xfId="0" applyFont="1" applyAlignment="1">
      <alignment horizontal="center" vertical="center" wrapText="1"/>
    </xf>
    <xf numFmtId="0" fontId="3" fillId="0" borderId="51" xfId="0" applyFont="1" applyBorder="1" applyAlignment="1">
      <alignment horizontal="center"/>
    </xf>
    <xf numFmtId="0" fontId="20" fillId="0" borderId="52" xfId="0" applyFont="1" applyBorder="1" applyAlignment="1">
      <alignment horizontal="center" wrapText="1"/>
    </xf>
    <xf numFmtId="0" fontId="0" fillId="0" borderId="53" xfId="0" applyBorder="1"/>
    <xf numFmtId="0" fontId="0" fillId="7" borderId="54" xfId="0" applyFill="1" applyBorder="1" applyAlignment="1">
      <alignment horizontal="center" vertical="center"/>
    </xf>
    <xf numFmtId="0" fontId="0" fillId="0" borderId="55" xfId="0" applyFill="1" applyBorder="1" applyAlignment="1">
      <alignment horizontal="center" vertical="center"/>
    </xf>
    <xf numFmtId="0" fontId="0" fillId="7" borderId="57" xfId="0" applyFill="1" applyBorder="1" applyAlignment="1">
      <alignment horizontal="center" vertical="center"/>
    </xf>
    <xf numFmtId="0" fontId="0" fillId="0" borderId="0" xfId="0" applyAlignment="1" applyProtection="1">
      <alignment vertical="center"/>
    </xf>
    <xf numFmtId="0" fontId="0" fillId="5" borderId="60" xfId="0" applyFill="1" applyBorder="1" applyAlignment="1" applyProtection="1">
      <alignment horizontal="left" vertical="center" wrapText="1" indent="1"/>
      <protection locked="0"/>
    </xf>
    <xf numFmtId="0" fontId="0" fillId="0" borderId="34" xfId="0" applyFill="1" applyBorder="1" applyAlignment="1">
      <alignment horizontal="left" indent="1"/>
    </xf>
    <xf numFmtId="0" fontId="0" fillId="0" borderId="58" xfId="0" applyFill="1" applyBorder="1" applyAlignment="1">
      <alignment horizontal="left" indent="1"/>
    </xf>
    <xf numFmtId="0" fontId="20" fillId="0" borderId="63" xfId="0" applyFont="1" applyBorder="1" applyAlignment="1">
      <alignment horizontal="center" wrapText="1"/>
    </xf>
    <xf numFmtId="0" fontId="22" fillId="0" borderId="0" xfId="0" applyFont="1" applyAlignment="1">
      <alignment vertical="top" wrapText="1"/>
    </xf>
    <xf numFmtId="0" fontId="37" fillId="0" borderId="0" xfId="0" applyFont="1" applyFill="1" applyAlignment="1">
      <alignment horizontal="center" vertical="center"/>
    </xf>
    <xf numFmtId="0" fontId="0" fillId="5" borderId="31" xfId="0" applyFill="1" applyBorder="1" applyAlignment="1" applyProtection="1">
      <alignment horizontal="left" vertical="top" wrapText="1" indent="1"/>
      <protection locked="0"/>
    </xf>
    <xf numFmtId="0" fontId="0" fillId="5" borderId="32" xfId="0" applyFill="1" applyBorder="1" applyAlignment="1" applyProtection="1">
      <alignment horizontal="left" vertical="center" wrapText="1" indent="1"/>
      <protection locked="0"/>
    </xf>
    <xf numFmtId="0" fontId="0" fillId="0" borderId="0" xfId="0" applyAlignment="1">
      <alignment horizontal="center"/>
    </xf>
    <xf numFmtId="0" fontId="0" fillId="0" borderId="0" xfId="0" applyBorder="1" applyAlignment="1">
      <alignment horizontal="center"/>
    </xf>
    <xf numFmtId="0" fontId="24" fillId="4" borderId="47" xfId="0" applyFont="1" applyFill="1" applyBorder="1" applyAlignment="1" applyProtection="1">
      <alignment horizontal="center"/>
    </xf>
    <xf numFmtId="0" fontId="0" fillId="12" borderId="48" xfId="0" applyFill="1" applyBorder="1" applyAlignment="1" applyProtection="1">
      <alignment horizontal="center"/>
    </xf>
    <xf numFmtId="0" fontId="0" fillId="12" borderId="49" xfId="0" applyFill="1" applyBorder="1" applyAlignment="1" applyProtection="1">
      <alignment horizontal="center"/>
    </xf>
    <xf numFmtId="0" fontId="24" fillId="4" borderId="48" xfId="0" applyFont="1" applyFill="1" applyBorder="1" applyAlignment="1" applyProtection="1">
      <alignment horizontal="center"/>
    </xf>
    <xf numFmtId="0" fontId="0" fillId="12" borderId="50" xfId="0" applyFill="1" applyBorder="1" applyAlignment="1" applyProtection="1">
      <alignment horizontal="center"/>
    </xf>
    <xf numFmtId="0" fontId="0" fillId="8" borderId="22" xfId="0" applyFill="1" applyBorder="1" applyAlignment="1" applyProtection="1">
      <alignment horizontal="left" indent="1"/>
      <protection locked="0"/>
    </xf>
    <xf numFmtId="0" fontId="0" fillId="2" borderId="21" xfId="0" applyFill="1" applyBorder="1" applyAlignment="1" applyProtection="1">
      <alignment horizontal="left" indent="1"/>
      <protection locked="0"/>
    </xf>
    <xf numFmtId="0" fontId="0" fillId="6" borderId="22" xfId="0" applyFill="1" applyBorder="1" applyAlignment="1" applyProtection="1">
      <alignment horizontal="left" indent="1"/>
      <protection locked="0"/>
    </xf>
    <xf numFmtId="0" fontId="0" fillId="9" borderId="22" xfId="0" applyFill="1" applyBorder="1" applyAlignment="1" applyProtection="1">
      <alignment horizontal="left" indent="1"/>
      <protection locked="0"/>
    </xf>
    <xf numFmtId="0" fontId="0" fillId="2" borderId="25" xfId="0" applyFill="1" applyBorder="1" applyAlignment="1" applyProtection="1">
      <alignment horizontal="left" indent="1"/>
      <protection locked="0"/>
    </xf>
    <xf numFmtId="0" fontId="0" fillId="6" borderId="26" xfId="0" applyFill="1" applyBorder="1" applyAlignment="1" applyProtection="1">
      <alignment horizontal="left" indent="1"/>
      <protection locked="0"/>
    </xf>
    <xf numFmtId="0" fontId="0" fillId="8" borderId="26" xfId="0" applyFill="1" applyBorder="1" applyAlignment="1" applyProtection="1">
      <alignment horizontal="left" indent="1"/>
      <protection locked="0"/>
    </xf>
    <xf numFmtId="0" fontId="0" fillId="9" borderId="26" xfId="0" applyFill="1" applyBorder="1" applyAlignment="1" applyProtection="1">
      <alignment horizontal="left" indent="1"/>
      <protection locked="0"/>
    </xf>
    <xf numFmtId="0" fontId="0" fillId="2" borderId="21" xfId="0" applyFont="1" applyFill="1" applyBorder="1" applyAlignment="1" applyProtection="1">
      <alignment horizontal="left" vertical="center" indent="1"/>
      <protection locked="0"/>
    </xf>
    <xf numFmtId="0" fontId="0" fillId="6" borderId="22" xfId="0" applyFont="1" applyFill="1" applyBorder="1" applyAlignment="1" applyProtection="1">
      <alignment horizontal="left" vertical="center" indent="1"/>
      <protection locked="0"/>
    </xf>
    <xf numFmtId="0" fontId="0" fillId="8" borderId="22" xfId="0" applyFont="1" applyFill="1" applyBorder="1" applyAlignment="1" applyProtection="1">
      <alignment horizontal="left" vertical="center" indent="1"/>
      <protection locked="0"/>
    </xf>
    <xf numFmtId="0" fontId="0" fillId="9" borderId="22" xfId="0" applyFont="1" applyFill="1" applyBorder="1" applyAlignment="1" applyProtection="1">
      <alignment horizontal="left" vertical="center" indent="1"/>
      <protection locked="0"/>
    </xf>
    <xf numFmtId="0" fontId="0" fillId="2" borderId="21" xfId="0" applyFill="1" applyBorder="1" applyAlignment="1" applyProtection="1">
      <alignment horizontal="left" vertical="center" wrapText="1" indent="1"/>
      <protection locked="0"/>
    </xf>
    <xf numFmtId="0" fontId="0" fillId="6" borderId="22" xfId="0" applyFill="1" applyBorder="1" applyAlignment="1" applyProtection="1">
      <alignment horizontal="left" vertical="center" wrapText="1" indent="1"/>
      <protection locked="0"/>
    </xf>
    <xf numFmtId="0" fontId="0" fillId="8" borderId="22" xfId="0" applyFill="1" applyBorder="1" applyAlignment="1" applyProtection="1">
      <alignment horizontal="left" vertical="center" wrapText="1" indent="1"/>
      <protection locked="0"/>
    </xf>
    <xf numFmtId="0" fontId="0" fillId="9" borderId="22" xfId="0" applyFill="1" applyBorder="1" applyAlignment="1" applyProtection="1">
      <alignment horizontal="left" vertical="center" wrapText="1" indent="1"/>
      <protection locked="0"/>
    </xf>
    <xf numFmtId="0" fontId="0" fillId="2" borderId="21" xfId="0" applyFill="1" applyBorder="1" applyAlignment="1" applyProtection="1">
      <alignment horizontal="left" vertical="center" indent="1"/>
      <protection locked="0"/>
    </xf>
    <xf numFmtId="0" fontId="0" fillId="6" borderId="22" xfId="0" applyFill="1" applyBorder="1" applyAlignment="1" applyProtection="1">
      <alignment horizontal="left" vertical="center" indent="1"/>
      <protection locked="0"/>
    </xf>
    <xf numFmtId="0" fontId="0" fillId="8" borderId="22" xfId="0" applyFill="1" applyBorder="1" applyAlignment="1" applyProtection="1">
      <alignment horizontal="left" vertical="center" indent="1"/>
      <protection locked="0"/>
    </xf>
    <xf numFmtId="0" fontId="0" fillId="9" borderId="22" xfId="0" applyFill="1" applyBorder="1" applyAlignment="1" applyProtection="1">
      <alignment horizontal="left" vertical="center" indent="1"/>
      <protection locked="0"/>
    </xf>
    <xf numFmtId="0" fontId="0" fillId="8" borderId="59" xfId="0" applyFill="1" applyBorder="1" applyAlignment="1" applyProtection="1">
      <alignment horizontal="left" vertical="center" indent="1"/>
      <protection locked="0"/>
    </xf>
    <xf numFmtId="0" fontId="0" fillId="2" borderId="20" xfId="0" applyFill="1" applyBorder="1" applyAlignment="1" applyProtection="1">
      <alignment horizontal="left" vertical="center" indent="1"/>
      <protection locked="0"/>
    </xf>
    <xf numFmtId="0" fontId="0" fillId="6" borderId="39" xfId="0" applyFill="1" applyBorder="1" applyAlignment="1" applyProtection="1">
      <alignment horizontal="left" vertical="center" indent="1"/>
      <protection locked="0"/>
    </xf>
    <xf numFmtId="0" fontId="0" fillId="8" borderId="39" xfId="0" applyFill="1" applyBorder="1" applyAlignment="1" applyProtection="1">
      <alignment horizontal="left" vertical="center" indent="1"/>
      <protection locked="0"/>
    </xf>
    <xf numFmtId="0" fontId="0" fillId="9" borderId="39" xfId="0" applyFill="1" applyBorder="1" applyAlignment="1" applyProtection="1">
      <alignment horizontal="left" vertical="center" indent="1"/>
      <protection locked="0"/>
    </xf>
    <xf numFmtId="0" fontId="0" fillId="2" borderId="23" xfId="0" applyFill="1" applyBorder="1" applyAlignment="1" applyProtection="1">
      <alignment horizontal="left" vertical="top" wrapText="1" indent="1"/>
      <protection locked="0"/>
    </xf>
    <xf numFmtId="0" fontId="0" fillId="6" borderId="24" xfId="0" applyFill="1" applyBorder="1" applyAlignment="1" applyProtection="1">
      <alignment horizontal="left" vertical="top" wrapText="1" indent="1"/>
      <protection locked="0"/>
    </xf>
    <xf numFmtId="0" fontId="0" fillId="8" borderId="24" xfId="0" applyFill="1" applyBorder="1" applyAlignment="1" applyProtection="1">
      <alignment horizontal="left" vertical="top" wrapText="1" indent="1"/>
      <protection locked="0"/>
    </xf>
    <xf numFmtId="0" fontId="0" fillId="9" borderId="24" xfId="0" applyFill="1" applyBorder="1" applyAlignment="1" applyProtection="1">
      <alignment horizontal="left" vertical="top" wrapText="1" indent="1"/>
      <protection locked="0"/>
    </xf>
    <xf numFmtId="0" fontId="0" fillId="2" borderId="25" xfId="0" applyFill="1" applyBorder="1" applyAlignment="1" applyProtection="1">
      <alignment horizontal="left" vertical="center" indent="1"/>
      <protection locked="0"/>
    </xf>
    <xf numFmtId="0" fontId="0" fillId="6" borderId="26" xfId="0" applyFill="1" applyBorder="1" applyAlignment="1" applyProtection="1">
      <alignment horizontal="left" vertical="center" indent="1"/>
      <protection locked="0"/>
    </xf>
    <xf numFmtId="0" fontId="0" fillId="8" borderId="26" xfId="0" applyFill="1" applyBorder="1" applyAlignment="1" applyProtection="1">
      <alignment horizontal="left" vertical="center" indent="1"/>
      <protection locked="0"/>
    </xf>
    <xf numFmtId="0" fontId="0" fillId="9" borderId="26" xfId="0" applyFill="1" applyBorder="1" applyAlignment="1" applyProtection="1">
      <alignment horizontal="left" vertical="center" indent="1"/>
      <protection locked="0"/>
    </xf>
    <xf numFmtId="0" fontId="0" fillId="8" borderId="64" xfId="0" applyFill="1" applyBorder="1" applyAlignment="1" applyProtection="1">
      <alignment horizontal="left" vertical="center" indent="1"/>
      <protection locked="0"/>
    </xf>
    <xf numFmtId="0" fontId="0" fillId="0" borderId="0" xfId="0" applyAlignment="1" applyProtection="1">
      <alignment horizontal="right" indent="2"/>
    </xf>
    <xf numFmtId="0" fontId="0" fillId="0" borderId="0" xfId="0" applyNumberFormat="1" applyProtection="1"/>
    <xf numFmtId="2" fontId="0" fillId="0" borderId="0" xfId="0" applyNumberFormat="1" applyProtection="1"/>
    <xf numFmtId="22" fontId="3" fillId="0" borderId="0" xfId="0" applyNumberFormat="1" applyFont="1" applyFill="1" applyBorder="1" applyProtection="1"/>
    <xf numFmtId="22" fontId="0" fillId="0" borderId="0" xfId="0" applyNumberFormat="1" applyFill="1" applyBorder="1" applyProtection="1"/>
    <xf numFmtId="0" fontId="0" fillId="0" borderId="0" xfId="0" applyFill="1" applyBorder="1" applyAlignment="1" applyProtection="1">
      <alignment horizontal="right" indent="2"/>
    </xf>
    <xf numFmtId="165" fontId="0" fillId="0" borderId="0" xfId="0" applyNumberFormat="1" applyFill="1" applyBorder="1" applyAlignment="1" applyProtection="1">
      <alignment horizontal="right" indent="2"/>
    </xf>
    <xf numFmtId="0" fontId="0" fillId="0" borderId="0" xfId="0" applyFill="1" applyBorder="1" applyAlignment="1" applyProtection="1">
      <alignment horizontal="left" indent="1"/>
    </xf>
    <xf numFmtId="0" fontId="3" fillId="0" borderId="0" xfId="0" applyFont="1" applyFill="1" applyBorder="1" applyProtection="1"/>
    <xf numFmtId="0" fontId="0" fillId="2" borderId="21" xfId="0" applyFill="1" applyBorder="1" applyAlignment="1">
      <alignment horizontal="left" indent="1"/>
    </xf>
    <xf numFmtId="0" fontId="0" fillId="0" borderId="0" xfId="0" applyAlignment="1" applyProtection="1">
      <alignment vertical="center" wrapText="1"/>
    </xf>
    <xf numFmtId="0" fontId="0" fillId="0" borderId="0" xfId="0" applyFill="1" applyAlignment="1" applyProtection="1">
      <alignment horizontal="right"/>
    </xf>
    <xf numFmtId="0" fontId="0" fillId="8" borderId="67" xfId="0" applyFill="1" applyBorder="1" applyAlignment="1" applyProtection="1">
      <alignment horizontal="left" vertical="top" wrapText="1" indent="1"/>
      <protection locked="0"/>
    </xf>
    <xf numFmtId="0" fontId="3" fillId="4" borderId="68" xfId="0" applyFont="1" applyFill="1" applyBorder="1" applyAlignment="1" applyProtection="1">
      <alignment horizontal="center" vertical="center" wrapText="1"/>
    </xf>
    <xf numFmtId="0" fontId="0" fillId="12" borderId="47" xfId="0" applyFill="1" applyBorder="1" applyAlignment="1" applyProtection="1">
      <alignment horizontal="center"/>
    </xf>
    <xf numFmtId="0" fontId="3" fillId="0" borderId="51" xfId="0" applyFont="1" applyBorder="1" applyAlignment="1">
      <alignment horizontal="center" vertical="center" wrapText="1"/>
    </xf>
    <xf numFmtId="0" fontId="0" fillId="7" borderId="36" xfId="0" applyNumberFormat="1" applyFill="1" applyBorder="1" applyAlignment="1">
      <alignment horizontal="center" vertical="center"/>
    </xf>
    <xf numFmtId="0" fontId="0" fillId="0" borderId="34" xfId="0" applyFill="1" applyBorder="1" applyAlignment="1" applyProtection="1">
      <alignment horizontal="left" indent="1"/>
    </xf>
    <xf numFmtId="0" fontId="0" fillId="7" borderId="36" xfId="0" applyFill="1" applyBorder="1" applyAlignment="1" applyProtection="1">
      <alignment horizontal="left" indent="1"/>
    </xf>
    <xf numFmtId="0" fontId="26" fillId="0" borderId="71" xfId="0" applyFont="1" applyFill="1" applyBorder="1" applyAlignment="1">
      <alignment horizontal="left" indent="1"/>
    </xf>
    <xf numFmtId="0" fontId="0" fillId="0" borderId="72" xfId="0" applyBorder="1" applyAlignment="1">
      <alignment horizontal="left" indent="1"/>
    </xf>
    <xf numFmtId="0" fontId="0" fillId="0" borderId="73" xfId="0" applyBorder="1" applyAlignment="1">
      <alignment horizontal="left" indent="1"/>
    </xf>
    <xf numFmtId="0" fontId="0" fillId="0" borderId="17" xfId="0" applyFill="1" applyBorder="1" applyAlignment="1" applyProtection="1">
      <alignment horizontal="left" indent="1"/>
    </xf>
    <xf numFmtId="0" fontId="0" fillId="2" borderId="61" xfId="0" applyFill="1" applyBorder="1" applyAlignment="1" applyProtection="1">
      <alignment horizontal="center"/>
      <protection locked="0"/>
    </xf>
    <xf numFmtId="0" fontId="0" fillId="2" borderId="34" xfId="0" applyFill="1" applyBorder="1" applyAlignment="1" applyProtection="1">
      <alignment horizontal="center"/>
      <protection locked="0"/>
    </xf>
    <xf numFmtId="0" fontId="0" fillId="2" borderId="62" xfId="0" applyFill="1" applyBorder="1" applyAlignment="1" applyProtection="1">
      <alignment horizontal="center"/>
      <protection locked="0"/>
    </xf>
    <xf numFmtId="0" fontId="0" fillId="2" borderId="40" xfId="0" applyFill="1" applyBorder="1" applyAlignment="1" applyProtection="1">
      <alignment horizontal="center"/>
      <protection locked="0"/>
    </xf>
    <xf numFmtId="0" fontId="0" fillId="0" borderId="43" xfId="0" applyFill="1" applyBorder="1" applyAlignment="1">
      <alignment horizontal="right" indent="2"/>
    </xf>
    <xf numFmtId="0" fontId="0" fillId="0" borderId="44" xfId="0" applyFill="1" applyBorder="1" applyAlignment="1">
      <alignment horizontal="right" indent="2"/>
    </xf>
    <xf numFmtId="165" fontId="0" fillId="0" borderId="74" xfId="0" applyNumberFormat="1" applyBorder="1" applyAlignment="1">
      <alignment horizontal="right" indent="2"/>
    </xf>
    <xf numFmtId="0" fontId="0" fillId="0" borderId="40" xfId="0" applyFill="1" applyBorder="1" applyAlignment="1" applyProtection="1">
      <alignment horizontal="left" indent="1"/>
    </xf>
    <xf numFmtId="0" fontId="0" fillId="0" borderId="75" xfId="0" applyBorder="1" applyProtection="1"/>
    <xf numFmtId="0" fontId="0" fillId="0" borderId="76" xfId="0" applyBorder="1" applyProtection="1"/>
    <xf numFmtId="0" fontId="0" fillId="0" borderId="0" xfId="0" applyAlignment="1">
      <alignment horizontal="center"/>
    </xf>
    <xf numFmtId="0" fontId="0" fillId="12" borderId="77" xfId="0" applyFill="1" applyBorder="1" applyAlignment="1" applyProtection="1">
      <alignment horizontal="center"/>
    </xf>
    <xf numFmtId="0" fontId="0" fillId="5" borderId="30" xfId="0" applyFill="1" applyBorder="1" applyAlignment="1" applyProtection="1">
      <alignment horizontal="left" indent="1"/>
    </xf>
    <xf numFmtId="0" fontId="0" fillId="0" borderId="0" xfId="0" applyBorder="1" applyProtection="1">
      <protection locked="0"/>
    </xf>
    <xf numFmtId="0" fontId="0" fillId="12" borderId="87" xfId="0" applyFill="1" applyBorder="1" applyAlignment="1" applyProtection="1">
      <alignment horizontal="center"/>
    </xf>
    <xf numFmtId="0" fontId="24" fillId="4" borderId="78" xfId="0" applyFont="1" applyFill="1" applyBorder="1" applyAlignment="1" applyProtection="1"/>
    <xf numFmtId="0" fontId="24" fillId="4" borderId="33" xfId="0" applyFont="1" applyFill="1" applyBorder="1" applyAlignment="1" applyProtection="1">
      <alignment horizontal="left" indent="1"/>
    </xf>
    <xf numFmtId="0" fontId="32" fillId="0" borderId="0" xfId="0" applyFont="1" applyBorder="1" applyAlignment="1" applyProtection="1">
      <alignment vertical="center"/>
    </xf>
    <xf numFmtId="0" fontId="0" fillId="5" borderId="32" xfId="0" applyFill="1" applyBorder="1" applyAlignment="1" applyProtection="1">
      <alignment horizontal="left" indent="1"/>
    </xf>
    <xf numFmtId="0" fontId="32" fillId="0" borderId="0" xfId="0" applyFont="1" applyFill="1" applyBorder="1" applyAlignment="1" applyProtection="1">
      <alignment vertical="center"/>
    </xf>
    <xf numFmtId="0" fontId="0" fillId="0" borderId="0" xfId="0" applyFill="1" applyProtection="1"/>
    <xf numFmtId="0" fontId="11" fillId="0" borderId="0" xfId="0" applyFont="1" applyFill="1" applyBorder="1" applyAlignment="1" applyProtection="1">
      <alignment vertical="center"/>
    </xf>
    <xf numFmtId="0" fontId="8" fillId="0" borderId="0" xfId="0" applyFont="1" applyFill="1" applyBorder="1" applyAlignment="1" applyProtection="1">
      <alignment vertical="center"/>
    </xf>
    <xf numFmtId="49" fontId="10" fillId="0" borderId="0" xfId="0" applyNumberFormat="1" applyFont="1" applyAlignment="1" applyProtection="1">
      <alignment horizontal="left" vertical="center"/>
    </xf>
    <xf numFmtId="49" fontId="11" fillId="0" borderId="0" xfId="0" applyNumberFormat="1" applyFont="1" applyProtection="1"/>
    <xf numFmtId="49" fontId="0" fillId="0" borderId="0" xfId="0" applyNumberFormat="1" applyProtection="1"/>
    <xf numFmtId="0" fontId="0" fillId="5" borderId="30" xfId="0" applyFill="1" applyBorder="1" applyAlignment="1" applyProtection="1">
      <alignment horizontal="left" vertical="center" indent="1"/>
      <protection locked="0"/>
    </xf>
    <xf numFmtId="0" fontId="39" fillId="13" borderId="96" xfId="0" applyFont="1" applyFill="1" applyBorder="1" applyAlignment="1" applyProtection="1">
      <alignment horizontal="center" vertical="center"/>
      <protection locked="0"/>
    </xf>
    <xf numFmtId="0" fontId="39" fillId="13" borderId="8" xfId="0" applyFont="1" applyFill="1" applyBorder="1" applyAlignment="1" applyProtection="1">
      <alignment horizontal="center" vertical="center"/>
      <protection locked="0"/>
    </xf>
    <xf numFmtId="0" fontId="39" fillId="13" borderId="7" xfId="0" applyFont="1" applyFill="1" applyBorder="1" applyAlignment="1" applyProtection="1">
      <alignment horizontal="center" vertical="center"/>
      <protection locked="0"/>
    </xf>
    <xf numFmtId="0" fontId="39" fillId="13" borderId="16" xfId="0" applyFont="1" applyFill="1" applyBorder="1" applyAlignment="1" applyProtection="1">
      <alignment horizontal="center" vertical="center"/>
      <protection locked="0"/>
    </xf>
    <xf numFmtId="0" fontId="36" fillId="0" borderId="0" xfId="0" applyFont="1" applyFill="1" applyAlignment="1" applyProtection="1">
      <alignment horizontal="center" vertical="center"/>
    </xf>
    <xf numFmtId="49" fontId="9" fillId="10" borderId="98" xfId="0" applyNumberFormat="1" applyFont="1" applyFill="1" applyBorder="1" applyAlignment="1" applyProtection="1">
      <alignment horizontal="left"/>
      <protection locked="0"/>
    </xf>
    <xf numFmtId="49" fontId="9" fillId="10" borderId="5" xfId="0" applyNumberFormat="1" applyFont="1" applyFill="1" applyBorder="1" applyAlignment="1" applyProtection="1">
      <alignment horizontal="left"/>
      <protection locked="0"/>
    </xf>
    <xf numFmtId="0" fontId="44" fillId="0" borderId="0" xfId="0" applyFont="1" applyAlignment="1"/>
    <xf numFmtId="0" fontId="41" fillId="0" borderId="0" xfId="0" applyFont="1" applyFill="1" applyBorder="1" applyAlignment="1">
      <alignment vertical="center" wrapText="1"/>
    </xf>
    <xf numFmtId="0" fontId="40" fillId="0" borderId="0" xfId="0" applyFont="1" applyFill="1" applyBorder="1" applyAlignment="1" applyProtection="1">
      <alignment vertical="center" wrapText="1"/>
    </xf>
    <xf numFmtId="0" fontId="43" fillId="0" borderId="0" xfId="0" applyFont="1" applyFill="1" applyBorder="1" applyAlignment="1" applyProtection="1"/>
    <xf numFmtId="0" fontId="45" fillId="0" borderId="0" xfId="0" applyFont="1" applyFill="1" applyBorder="1" applyAlignment="1" applyProtection="1">
      <alignment vertical="center" wrapText="1"/>
    </xf>
    <xf numFmtId="0" fontId="34" fillId="0" borderId="0" xfId="0" applyFont="1" applyFill="1" applyBorder="1" applyAlignment="1">
      <alignment vertical="center" wrapText="1"/>
    </xf>
    <xf numFmtId="0" fontId="15" fillId="0" borderId="112" xfId="0" applyFont="1" applyFill="1" applyBorder="1" applyAlignment="1" applyProtection="1">
      <alignment horizontal="center"/>
    </xf>
    <xf numFmtId="0" fontId="15" fillId="11" borderId="9" xfId="0" applyFont="1" applyFill="1" applyBorder="1" applyAlignment="1" applyProtection="1">
      <alignment horizontal="center"/>
    </xf>
    <xf numFmtId="0" fontId="46" fillId="11" borderId="9" xfId="0" applyFont="1" applyFill="1" applyBorder="1" applyAlignment="1" applyProtection="1">
      <alignment horizontal="center"/>
    </xf>
    <xf numFmtId="0" fontId="15" fillId="11" borderId="10" xfId="0" applyFont="1" applyFill="1" applyBorder="1" applyAlignment="1" applyProtection="1">
      <alignment horizontal="center"/>
    </xf>
    <xf numFmtId="0" fontId="46" fillId="11" borderId="105" xfId="0" applyFont="1" applyFill="1" applyBorder="1" applyAlignment="1" applyProtection="1">
      <alignment horizontal="center"/>
    </xf>
    <xf numFmtId="0" fontId="14" fillId="0" borderId="9" xfId="0" applyFont="1" applyFill="1" applyBorder="1" applyAlignment="1" applyProtection="1"/>
    <xf numFmtId="0" fontId="14" fillId="0" borderId="10" xfId="0" applyFont="1" applyFill="1" applyBorder="1" applyAlignment="1" applyProtection="1"/>
    <xf numFmtId="0" fontId="14" fillId="0" borderId="99" xfId="0" applyFont="1" applyFill="1" applyBorder="1" applyAlignment="1" applyProtection="1">
      <alignment horizontal="left" indent="1"/>
    </xf>
    <xf numFmtId="0" fontId="14" fillId="0" borderId="100" xfId="0" applyFont="1" applyFill="1" applyBorder="1" applyAlignment="1" applyProtection="1">
      <alignment horizontal="left"/>
    </xf>
    <xf numFmtId="0" fontId="50" fillId="0" borderId="0" xfId="0" applyFont="1" applyAlignment="1" applyProtection="1">
      <alignment horizontal="right" vertical="center" wrapText="1" indent="1"/>
    </xf>
    <xf numFmtId="0" fontId="0" fillId="17" borderId="24" xfId="0" applyFill="1" applyBorder="1" applyAlignment="1" applyProtection="1">
      <alignment horizontal="left" indent="1"/>
      <protection locked="0"/>
    </xf>
    <xf numFmtId="0" fontId="0" fillId="17" borderId="22" xfId="0" applyFill="1" applyBorder="1" applyAlignment="1" applyProtection="1">
      <alignment horizontal="left" indent="1"/>
      <protection locked="0"/>
    </xf>
    <xf numFmtId="0" fontId="0" fillId="17" borderId="26" xfId="0" applyFill="1" applyBorder="1" applyAlignment="1" applyProtection="1">
      <alignment horizontal="left" indent="1"/>
      <protection locked="0"/>
    </xf>
    <xf numFmtId="165" fontId="0" fillId="17" borderId="34" xfId="0" applyNumberFormat="1" applyFill="1" applyBorder="1" applyAlignment="1" applyProtection="1">
      <alignment horizontal="right" indent="2"/>
      <protection locked="0"/>
    </xf>
    <xf numFmtId="165" fontId="0" fillId="17" borderId="40" xfId="0" applyNumberFormat="1" applyFill="1" applyBorder="1" applyAlignment="1" applyProtection="1">
      <alignment horizontal="right" indent="2"/>
      <protection locked="0"/>
    </xf>
    <xf numFmtId="0" fontId="0" fillId="17" borderId="40" xfId="0" applyNumberFormat="1" applyFill="1" applyBorder="1" applyAlignment="1" applyProtection="1">
      <alignment horizontal="center" vertical="center"/>
      <protection locked="0"/>
    </xf>
    <xf numFmtId="0" fontId="0" fillId="17" borderId="69" xfId="0" applyNumberFormat="1" applyFill="1" applyBorder="1" applyAlignment="1" applyProtection="1">
      <alignment horizontal="center" vertical="center"/>
      <protection locked="0"/>
    </xf>
    <xf numFmtId="0" fontId="0" fillId="17" borderId="70" xfId="0" applyNumberFormat="1" applyFill="1" applyBorder="1" applyAlignment="1" applyProtection="1">
      <alignment horizontal="center" vertical="center"/>
      <protection locked="0"/>
    </xf>
    <xf numFmtId="0" fontId="0" fillId="17" borderId="34" xfId="0" applyNumberFormat="1" applyFill="1" applyBorder="1" applyAlignment="1" applyProtection="1">
      <alignment horizontal="center" vertical="center"/>
      <protection locked="0"/>
    </xf>
    <xf numFmtId="0" fontId="0" fillId="17" borderId="56" xfId="0" applyFill="1" applyBorder="1" applyAlignment="1" applyProtection="1">
      <alignment horizontal="left" indent="3"/>
      <protection locked="0"/>
    </xf>
    <xf numFmtId="0" fontId="0" fillId="17" borderId="56" xfId="0" applyFill="1" applyBorder="1" applyAlignment="1" applyProtection="1">
      <alignment horizontal="left" indent="1"/>
      <protection locked="0"/>
    </xf>
    <xf numFmtId="0" fontId="42" fillId="5" borderId="91" xfId="0" applyFont="1" applyFill="1" applyBorder="1" applyAlignment="1" applyProtection="1">
      <alignment vertical="center" wrapText="1"/>
    </xf>
    <xf numFmtId="0" fontId="42" fillId="5" borderId="0" xfId="0" applyFont="1" applyFill="1" applyBorder="1" applyAlignment="1" applyProtection="1">
      <alignment vertical="center" wrapText="1"/>
    </xf>
    <xf numFmtId="0" fontId="42" fillId="5" borderId="92" xfId="0" applyFont="1" applyFill="1" applyBorder="1" applyAlignment="1" applyProtection="1">
      <alignment vertical="center" wrapText="1"/>
    </xf>
    <xf numFmtId="0" fontId="42" fillId="5" borderId="93" xfId="0" applyFont="1" applyFill="1" applyBorder="1" applyAlignment="1" applyProtection="1">
      <alignment vertical="center" wrapText="1"/>
    </xf>
    <xf numFmtId="0" fontId="42" fillId="5" borderId="94" xfId="0" applyFont="1" applyFill="1" applyBorder="1" applyAlignment="1" applyProtection="1">
      <alignment vertical="center" wrapText="1"/>
    </xf>
    <xf numFmtId="0" fontId="42" fillId="5" borderId="95"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0" fillId="5" borderId="91" xfId="0" applyFill="1" applyBorder="1" applyProtection="1"/>
    <xf numFmtId="0" fontId="0" fillId="5" borderId="0" xfId="0" applyFill="1" applyBorder="1" applyProtection="1"/>
    <xf numFmtId="0" fontId="0" fillId="5" borderId="92" xfId="0" applyFill="1" applyBorder="1" applyProtection="1"/>
    <xf numFmtId="0" fontId="61" fillId="0" borderId="0" xfId="0" applyFont="1" applyAlignment="1">
      <alignment horizontal="right" indent="2"/>
    </xf>
    <xf numFmtId="0" fontId="61" fillId="0" borderId="0" xfId="0" applyFont="1" applyAlignment="1" applyProtection="1">
      <alignment horizontal="left" indent="2"/>
    </xf>
    <xf numFmtId="0" fontId="0" fillId="0" borderId="0" xfId="0" applyFill="1" applyAlignment="1">
      <alignment vertical="center"/>
    </xf>
    <xf numFmtId="0" fontId="51" fillId="0" borderId="0" xfId="0" applyFont="1" applyBorder="1" applyAlignment="1" applyProtection="1">
      <alignment vertical="center"/>
    </xf>
    <xf numFmtId="0" fontId="56" fillId="0" borderId="0" xfId="0" applyFont="1" applyBorder="1" applyAlignment="1" applyProtection="1">
      <alignment vertical="center"/>
    </xf>
    <xf numFmtId="0" fontId="56" fillId="0" borderId="0" xfId="0" applyFont="1" applyAlignment="1" applyProtection="1"/>
    <xf numFmtId="0" fontId="54" fillId="0" borderId="0" xfId="0" applyFont="1" applyFill="1" applyBorder="1" applyAlignment="1" applyProtection="1">
      <alignment vertical="center"/>
    </xf>
    <xf numFmtId="0" fontId="53" fillId="0" borderId="0" xfId="0" applyFont="1" applyFill="1" applyBorder="1" applyAlignment="1" applyProtection="1">
      <alignment vertical="center"/>
    </xf>
    <xf numFmtId="0" fontId="48" fillId="10" borderId="5" xfId="0" applyFont="1" applyFill="1" applyBorder="1" applyAlignment="1" applyProtection="1">
      <alignment vertical="center"/>
    </xf>
    <xf numFmtId="0" fontId="48" fillId="10" borderId="6" xfId="0" applyFont="1" applyFill="1" applyBorder="1" applyAlignment="1" applyProtection="1">
      <alignment vertical="center"/>
    </xf>
    <xf numFmtId="0" fontId="0" fillId="0" borderId="0" xfId="0" quotePrefix="1" applyFill="1" applyBorder="1" applyAlignment="1">
      <alignment horizontal="left" indent="1"/>
    </xf>
    <xf numFmtId="0" fontId="48" fillId="10" borderId="3" xfId="0" applyFont="1" applyFill="1" applyBorder="1" applyAlignment="1" applyProtection="1">
      <alignment vertical="center"/>
    </xf>
    <xf numFmtId="0" fontId="48" fillId="10" borderId="4" xfId="0" applyFont="1" applyFill="1" applyBorder="1" applyAlignment="1" applyProtection="1">
      <alignment vertical="center"/>
    </xf>
    <xf numFmtId="0" fontId="12" fillId="18" borderId="106" xfId="0" applyFont="1" applyFill="1" applyBorder="1" applyAlignment="1" applyProtection="1">
      <alignment horizontal="center" vertical="center"/>
    </xf>
    <xf numFmtId="0" fontId="12" fillId="18" borderId="107" xfId="0" applyFont="1" applyFill="1" applyBorder="1" applyAlignment="1" applyProtection="1">
      <alignment horizontal="left" vertical="center"/>
    </xf>
    <xf numFmtId="0" fontId="12" fillId="18" borderId="108" xfId="0" applyFont="1" applyFill="1" applyBorder="1" applyAlignment="1" applyProtection="1">
      <alignment horizontal="center" vertical="center"/>
    </xf>
    <xf numFmtId="0" fontId="12" fillId="18" borderId="109" xfId="0" applyFont="1" applyFill="1" applyBorder="1" applyAlignment="1" applyProtection="1">
      <alignment horizontal="left" vertical="center"/>
    </xf>
    <xf numFmtId="0" fontId="12" fillId="19" borderId="108" xfId="0" applyFont="1" applyFill="1" applyBorder="1" applyAlignment="1" applyProtection="1">
      <alignment horizontal="center" vertical="center"/>
    </xf>
    <xf numFmtId="0" fontId="12" fillId="19" borderId="109" xfId="0" applyFont="1" applyFill="1" applyBorder="1" applyAlignment="1" applyProtection="1">
      <alignment horizontal="left" vertical="center"/>
    </xf>
    <xf numFmtId="0" fontId="12" fillId="19" borderId="110" xfId="0" applyFont="1" applyFill="1" applyBorder="1" applyAlignment="1" applyProtection="1">
      <alignment horizontal="center" vertical="center"/>
    </xf>
    <xf numFmtId="0" fontId="12" fillId="19" borderId="111" xfId="0" applyFont="1" applyFill="1" applyBorder="1" applyAlignment="1" applyProtection="1">
      <alignment horizontal="left" vertical="top"/>
    </xf>
    <xf numFmtId="0" fontId="58" fillId="0" borderId="0" xfId="0" applyFont="1" applyAlignment="1">
      <alignment horizontal="center"/>
    </xf>
    <xf numFmtId="0" fontId="18" fillId="0" borderId="0" xfId="0" applyFont="1" applyBorder="1" applyAlignment="1">
      <alignment horizontal="center" vertical="top"/>
    </xf>
    <xf numFmtId="0" fontId="1" fillId="5" borderId="27"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20" borderId="113" xfId="0" applyFill="1" applyBorder="1" applyAlignment="1" applyProtection="1">
      <alignment horizontal="left" indent="1"/>
      <protection locked="0"/>
    </xf>
    <xf numFmtId="0" fontId="0" fillId="20" borderId="114" xfId="0" applyFill="1" applyBorder="1" applyAlignment="1" applyProtection="1">
      <alignment horizontal="left" indent="1"/>
      <protection locked="0"/>
    </xf>
    <xf numFmtId="0" fontId="0" fillId="20" borderId="113" xfId="0" applyFill="1" applyBorder="1" applyAlignment="1" applyProtection="1">
      <alignment horizontal="left" vertical="center" wrapText="1" indent="1"/>
      <protection locked="0"/>
    </xf>
    <xf numFmtId="0" fontId="0" fillId="20" borderId="113" xfId="0" applyFont="1" applyFill="1" applyBorder="1" applyAlignment="1" applyProtection="1">
      <alignment horizontal="left" vertical="center" indent="1"/>
      <protection locked="0"/>
    </xf>
    <xf numFmtId="0" fontId="0" fillId="2" borderId="21" xfId="0" applyFill="1" applyBorder="1" applyAlignment="1" applyProtection="1">
      <alignment horizontal="left" wrapText="1" indent="1"/>
      <protection locked="0"/>
    </xf>
    <xf numFmtId="0" fontId="0" fillId="6" borderId="22" xfId="0" applyFill="1" applyBorder="1" applyAlignment="1" applyProtection="1">
      <alignment horizontal="left" wrapText="1" indent="1"/>
      <protection locked="0"/>
    </xf>
    <xf numFmtId="0" fontId="0" fillId="8" borderId="22" xfId="0" applyFill="1" applyBorder="1" applyAlignment="1" applyProtection="1">
      <alignment horizontal="left" wrapText="1" indent="1"/>
      <protection locked="0"/>
    </xf>
    <xf numFmtId="0" fontId="0" fillId="9" borderId="22" xfId="0" applyFill="1" applyBorder="1" applyAlignment="1" applyProtection="1">
      <alignment horizontal="left" wrapText="1" indent="1"/>
      <protection locked="0"/>
    </xf>
    <xf numFmtId="0" fontId="0" fillId="20" borderId="113" xfId="0" applyFill="1" applyBorder="1" applyAlignment="1" applyProtection="1">
      <alignment horizontal="left" wrapText="1" indent="1"/>
      <protection locked="0"/>
    </xf>
    <xf numFmtId="0" fontId="0" fillId="5" borderId="30" xfId="0" applyFill="1" applyBorder="1" applyAlignment="1" applyProtection="1">
      <alignment horizontal="left" wrapText="1" indent="1"/>
      <protection locked="0"/>
    </xf>
    <xf numFmtId="0" fontId="0" fillId="20" borderId="115" xfId="0" applyFill="1" applyBorder="1" applyAlignment="1" applyProtection="1">
      <alignment horizontal="left" vertical="center" indent="1"/>
      <protection locked="0"/>
    </xf>
    <xf numFmtId="0" fontId="0" fillId="20" borderId="0" xfId="0" applyFill="1" applyBorder="1" applyAlignment="1" applyProtection="1">
      <alignment horizontal="left" vertical="center" indent="1"/>
      <protection locked="0"/>
    </xf>
    <xf numFmtId="0" fontId="0" fillId="20" borderId="115" xfId="0" applyFill="1" applyBorder="1" applyAlignment="1" applyProtection="1">
      <alignment horizontal="left" vertical="top" wrapText="1" indent="1"/>
      <protection locked="0"/>
    </xf>
    <xf numFmtId="0" fontId="0" fillId="20" borderId="114" xfId="0" applyFill="1" applyBorder="1" applyAlignment="1" applyProtection="1">
      <alignment horizontal="left" vertical="center" indent="1"/>
      <protection locked="0"/>
    </xf>
    <xf numFmtId="0" fontId="0" fillId="0" borderId="75" xfId="0" applyBorder="1"/>
    <xf numFmtId="0" fontId="21" fillId="0" borderId="0" xfId="0" applyFont="1" applyAlignment="1" applyProtection="1"/>
    <xf numFmtId="0" fontId="21" fillId="0" borderId="0" xfId="0" applyFont="1" applyAlignment="1"/>
    <xf numFmtId="0" fontId="6" fillId="0" borderId="0" xfId="0" applyFont="1" applyAlignment="1" applyProtection="1"/>
    <xf numFmtId="0" fontId="6" fillId="0" borderId="0" xfId="0" applyFont="1" applyAlignment="1"/>
    <xf numFmtId="0" fontId="55" fillId="0" borderId="0" xfId="1" applyFont="1" applyAlignment="1" applyProtection="1">
      <protection locked="0"/>
    </xf>
    <xf numFmtId="0" fontId="55" fillId="0" borderId="0" xfId="0" applyFont="1" applyAlignment="1" applyProtection="1">
      <protection locked="0"/>
    </xf>
    <xf numFmtId="0" fontId="50" fillId="0" borderId="0" xfId="0" applyFont="1" applyAlignment="1" applyProtection="1">
      <alignment horizontal="right" vertical="top" wrapText="1"/>
    </xf>
    <xf numFmtId="0" fontId="56" fillId="0" borderId="0" xfId="0" applyFont="1" applyBorder="1" applyAlignment="1" applyProtection="1">
      <alignment horizontal="center" vertical="center"/>
    </xf>
    <xf numFmtId="0" fontId="0" fillId="11" borderId="3" xfId="0" applyFill="1" applyBorder="1" applyAlignment="1" applyProtection="1">
      <alignment horizontal="center"/>
    </xf>
    <xf numFmtId="0" fontId="0" fillId="11" borderId="4" xfId="0" applyFill="1" applyBorder="1" applyAlignment="1" applyProtection="1">
      <alignment horizontal="center"/>
    </xf>
    <xf numFmtId="166" fontId="6" fillId="10" borderId="5" xfId="0" applyNumberFormat="1" applyFont="1" applyFill="1" applyBorder="1" applyAlignment="1" applyProtection="1">
      <alignment horizontal="center"/>
    </xf>
    <xf numFmtId="166" fontId="6" fillId="10" borderId="6" xfId="0" applyNumberFormat="1" applyFont="1" applyFill="1" applyBorder="1" applyAlignment="1" applyProtection="1">
      <alignment horizontal="center"/>
    </xf>
    <xf numFmtId="166" fontId="6" fillId="10" borderId="0" xfId="0" applyNumberFormat="1" applyFont="1" applyFill="1" applyBorder="1" applyAlignment="1" applyProtection="1">
      <alignment horizontal="center"/>
    </xf>
    <xf numFmtId="0" fontId="30" fillId="14" borderId="9" xfId="0" applyFont="1" applyFill="1" applyBorder="1" applyAlignment="1" applyProtection="1">
      <alignment horizontal="center"/>
    </xf>
    <xf numFmtId="0" fontId="30" fillId="14" borderId="10" xfId="0" applyFont="1" applyFill="1" applyBorder="1" applyAlignment="1" applyProtection="1">
      <alignment horizontal="center"/>
    </xf>
    <xf numFmtId="0" fontId="6" fillId="0" borderId="101" xfId="0" applyFont="1" applyFill="1" applyBorder="1" applyAlignment="1" applyProtection="1">
      <alignment horizontal="center"/>
    </xf>
    <xf numFmtId="0" fontId="6" fillId="0" borderId="102" xfId="0" applyFont="1" applyFill="1" applyBorder="1" applyAlignment="1" applyProtection="1">
      <alignment horizontal="center"/>
    </xf>
    <xf numFmtId="0" fontId="14" fillId="0" borderId="103" xfId="0" applyFont="1" applyFill="1" applyBorder="1" applyAlignment="1" applyProtection="1">
      <alignment horizontal="center" vertical="top"/>
    </xf>
    <xf numFmtId="0" fontId="14" fillId="0" borderId="104" xfId="0" applyFont="1" applyFill="1" applyBorder="1" applyAlignment="1" applyProtection="1">
      <alignment horizontal="center" vertical="top"/>
    </xf>
    <xf numFmtId="0" fontId="45" fillId="5" borderId="91" xfId="0" applyFont="1" applyFill="1" applyBorder="1" applyAlignment="1" applyProtection="1">
      <alignment horizontal="left" vertical="justify" wrapText="1" indent="1"/>
    </xf>
    <xf numFmtId="0" fontId="45" fillId="5" borderId="0" xfId="0" applyFont="1" applyFill="1" applyBorder="1" applyAlignment="1" applyProtection="1">
      <alignment horizontal="left" vertical="justify" wrapText="1" indent="1"/>
    </xf>
    <xf numFmtId="0" fontId="45" fillId="5" borderId="92" xfId="0" applyFont="1" applyFill="1" applyBorder="1" applyAlignment="1" applyProtection="1">
      <alignment horizontal="left" vertical="justify" wrapText="1" indent="1"/>
    </xf>
    <xf numFmtId="0" fontId="45" fillId="5" borderId="91" xfId="0" applyFont="1" applyFill="1" applyBorder="1" applyAlignment="1" applyProtection="1">
      <alignment horizontal="left" vertical="top" wrapText="1" indent="1"/>
    </xf>
    <xf numFmtId="0" fontId="45" fillId="5" borderId="0" xfId="0" applyFont="1" applyFill="1" applyBorder="1" applyAlignment="1" applyProtection="1">
      <alignment horizontal="left" vertical="top" wrapText="1" indent="1"/>
    </xf>
    <xf numFmtId="0" fontId="45" fillId="5" borderId="92" xfId="0" applyFont="1" applyFill="1" applyBorder="1" applyAlignment="1" applyProtection="1">
      <alignment horizontal="left" vertical="top" wrapText="1" indent="1"/>
    </xf>
    <xf numFmtId="0" fontId="45" fillId="5" borderId="93" xfId="0" applyFont="1" applyFill="1" applyBorder="1" applyAlignment="1" applyProtection="1">
      <alignment horizontal="left" vertical="top" wrapText="1" indent="1"/>
    </xf>
    <xf numFmtId="0" fontId="45" fillId="5" borderId="94" xfId="0" applyFont="1" applyFill="1" applyBorder="1" applyAlignment="1" applyProtection="1">
      <alignment horizontal="left" vertical="top" wrapText="1" indent="1"/>
    </xf>
    <xf numFmtId="0" fontId="45" fillId="5" borderId="95" xfId="0" applyFont="1" applyFill="1" applyBorder="1" applyAlignment="1" applyProtection="1">
      <alignment horizontal="left" vertical="top" wrapText="1" indent="1"/>
    </xf>
    <xf numFmtId="0" fontId="62" fillId="5" borderId="88" xfId="0" applyFont="1" applyFill="1" applyBorder="1" applyAlignment="1" applyProtection="1">
      <alignment horizontal="center" vertical="center" wrapText="1"/>
    </xf>
    <xf numFmtId="0" fontId="62" fillId="5" borderId="89" xfId="0" applyFont="1" applyFill="1" applyBorder="1" applyAlignment="1" applyProtection="1">
      <alignment horizontal="center" vertical="center" wrapText="1"/>
    </xf>
    <xf numFmtId="0" fontId="62" fillId="5" borderId="90" xfId="0" applyFont="1" applyFill="1" applyBorder="1" applyAlignment="1" applyProtection="1">
      <alignment horizontal="center" vertical="center" wrapText="1"/>
    </xf>
    <xf numFmtId="0" fontId="62" fillId="5" borderId="91" xfId="0" applyFont="1" applyFill="1" applyBorder="1" applyAlignment="1" applyProtection="1">
      <alignment horizontal="center" vertical="center" wrapText="1"/>
    </xf>
    <xf numFmtId="0" fontId="62" fillId="5" borderId="0" xfId="0" applyFont="1" applyFill="1" applyBorder="1" applyAlignment="1" applyProtection="1">
      <alignment horizontal="center" vertical="center" wrapText="1"/>
    </xf>
    <xf numFmtId="0" fontId="62" fillId="5" borderId="92" xfId="0" applyFont="1" applyFill="1" applyBorder="1" applyAlignment="1" applyProtection="1">
      <alignment horizontal="center" vertical="center" wrapText="1"/>
    </xf>
    <xf numFmtId="0" fontId="8" fillId="15" borderId="11" xfId="0" applyFont="1" applyFill="1" applyBorder="1" applyAlignment="1" applyProtection="1">
      <alignment horizontal="center" vertical="center"/>
    </xf>
    <xf numFmtId="0" fontId="8" fillId="15" borderId="12" xfId="0" applyFont="1" applyFill="1" applyBorder="1" applyAlignment="1" applyProtection="1">
      <alignment horizontal="center" vertical="center"/>
    </xf>
    <xf numFmtId="0" fontId="8" fillId="16" borderId="13" xfId="0" applyFont="1" applyFill="1" applyBorder="1" applyAlignment="1" applyProtection="1">
      <alignment horizontal="center" vertical="center"/>
    </xf>
    <xf numFmtId="0" fontId="47" fillId="0" borderId="5" xfId="0" applyFont="1" applyFill="1" applyBorder="1" applyAlignment="1" applyProtection="1">
      <alignment horizontal="left" indent="1"/>
    </xf>
    <xf numFmtId="0" fontId="47" fillId="0" borderId="6" xfId="0" applyFont="1" applyFill="1" applyBorder="1" applyAlignment="1" applyProtection="1">
      <alignment horizontal="left" indent="1"/>
    </xf>
    <xf numFmtId="0" fontId="29" fillId="14" borderId="1" xfId="0" applyFont="1" applyFill="1" applyBorder="1" applyAlignment="1" applyProtection="1">
      <alignment horizontal="center"/>
    </xf>
    <xf numFmtId="0" fontId="29" fillId="14" borderId="2" xfId="0" applyFont="1" applyFill="1" applyBorder="1" applyAlignment="1" applyProtection="1">
      <alignment horizontal="center"/>
    </xf>
    <xf numFmtId="0" fontId="38" fillId="16" borderId="1" xfId="0" applyFont="1" applyFill="1" applyBorder="1" applyAlignment="1" applyProtection="1">
      <alignment horizontal="center" vertical="center"/>
    </xf>
    <xf numFmtId="0" fontId="38" fillId="16" borderId="13" xfId="0" applyFont="1" applyFill="1" applyBorder="1" applyAlignment="1" applyProtection="1">
      <alignment horizontal="center" vertical="center"/>
    </xf>
    <xf numFmtId="0" fontId="38" fillId="16" borderId="2" xfId="0" applyFont="1" applyFill="1" applyBorder="1" applyAlignment="1" applyProtection="1">
      <alignment horizontal="center" vertical="center"/>
    </xf>
    <xf numFmtId="0" fontId="0" fillId="11" borderId="5" xfId="0" applyFill="1" applyBorder="1" applyAlignment="1" applyProtection="1">
      <alignment horizontal="center"/>
    </xf>
    <xf numFmtId="0" fontId="0" fillId="11" borderId="0" xfId="0" applyFill="1" applyBorder="1" applyAlignment="1" applyProtection="1">
      <alignment horizontal="center"/>
    </xf>
    <xf numFmtId="0" fontId="0" fillId="11" borderId="6" xfId="0" applyFill="1" applyBorder="1" applyAlignment="1" applyProtection="1">
      <alignment horizontal="center"/>
    </xf>
    <xf numFmtId="0" fontId="48" fillId="10" borderId="3" xfId="0" applyFont="1" applyFill="1" applyBorder="1" applyAlignment="1" applyProtection="1">
      <alignment horizontal="center" vertical="center"/>
    </xf>
    <xf numFmtId="0" fontId="48" fillId="10" borderId="97" xfId="0" applyFont="1" applyFill="1" applyBorder="1" applyAlignment="1" applyProtection="1">
      <alignment horizontal="center" vertical="center"/>
    </xf>
    <xf numFmtId="0" fontId="48" fillId="10" borderId="4" xfId="0" applyFont="1" applyFill="1" applyBorder="1" applyAlignment="1" applyProtection="1">
      <alignment horizontal="center" vertical="center"/>
    </xf>
    <xf numFmtId="0" fontId="49" fillId="0" borderId="0" xfId="0" applyFont="1" applyAlignment="1" applyProtection="1">
      <alignment horizontal="center"/>
    </xf>
    <xf numFmtId="0" fontId="23" fillId="0" borderId="0" xfId="0" applyFont="1" applyFill="1" applyBorder="1" applyAlignment="1" applyProtection="1">
      <alignment horizontal="center" vertical="center"/>
    </xf>
    <xf numFmtId="0" fontId="14" fillId="19" borderId="9" xfId="0" applyFont="1" applyFill="1" applyBorder="1" applyAlignment="1" applyProtection="1">
      <alignment horizontal="left" indent="1"/>
    </xf>
    <xf numFmtId="0" fontId="14" fillId="19" borderId="10" xfId="0" applyFont="1" applyFill="1" applyBorder="1" applyAlignment="1" applyProtection="1">
      <alignment horizontal="left" indent="1"/>
    </xf>
    <xf numFmtId="0" fontId="14" fillId="18" borderId="9" xfId="0" applyFont="1" applyFill="1" applyBorder="1" applyAlignment="1" applyProtection="1">
      <alignment horizontal="left" indent="1"/>
    </xf>
    <xf numFmtId="0" fontId="14" fillId="18" borderId="10" xfId="0" applyFont="1" applyFill="1" applyBorder="1" applyAlignment="1" applyProtection="1">
      <alignment horizontal="left" indent="1"/>
    </xf>
    <xf numFmtId="0" fontId="48" fillId="10" borderId="5" xfId="0" applyFont="1" applyFill="1" applyBorder="1" applyAlignment="1" applyProtection="1">
      <alignment horizontal="center" vertical="center"/>
    </xf>
    <xf numFmtId="0" fontId="48" fillId="10" borderId="6" xfId="0" applyFont="1" applyFill="1" applyBorder="1" applyAlignment="1" applyProtection="1">
      <alignment horizontal="center" vertical="center"/>
    </xf>
    <xf numFmtId="0" fontId="52" fillId="0" borderId="14" xfId="0" applyFont="1" applyBorder="1" applyAlignment="1" applyProtection="1">
      <alignment horizontal="center"/>
    </xf>
    <xf numFmtId="0" fontId="59" fillId="5" borderId="88" xfId="0" applyFont="1" applyFill="1" applyBorder="1" applyAlignment="1" applyProtection="1">
      <alignment horizontal="center"/>
    </xf>
    <xf numFmtId="0" fontId="59" fillId="5" borderId="89" xfId="0" applyFont="1" applyFill="1" applyBorder="1" applyAlignment="1" applyProtection="1">
      <alignment horizontal="center"/>
    </xf>
    <xf numFmtId="0" fontId="59" fillId="5" borderId="90" xfId="0" applyFont="1" applyFill="1" applyBorder="1" applyAlignment="1" applyProtection="1">
      <alignment horizontal="center"/>
    </xf>
    <xf numFmtId="0" fontId="59" fillId="5" borderId="91" xfId="0" applyFont="1" applyFill="1" applyBorder="1" applyAlignment="1" applyProtection="1">
      <alignment horizontal="center"/>
    </xf>
    <xf numFmtId="0" fontId="59" fillId="5" borderId="0" xfId="0" applyFont="1" applyFill="1" applyBorder="1" applyAlignment="1" applyProtection="1">
      <alignment horizontal="center"/>
    </xf>
    <xf numFmtId="0" fontId="59" fillId="5" borderId="92" xfId="0" applyFont="1" applyFill="1" applyBorder="1" applyAlignment="1" applyProtection="1">
      <alignment horizontal="center"/>
    </xf>
    <xf numFmtId="0" fontId="60" fillId="5" borderId="91" xfId="0" applyFont="1" applyFill="1" applyBorder="1" applyAlignment="1" applyProtection="1">
      <alignment horizontal="left" vertical="top" indent="2"/>
    </xf>
    <xf numFmtId="0" fontId="60" fillId="5" borderId="0" xfId="0" applyFont="1" applyFill="1" applyBorder="1" applyAlignment="1" applyProtection="1">
      <alignment horizontal="left" vertical="top" indent="2"/>
    </xf>
    <xf numFmtId="0" fontId="60" fillId="5" borderId="92" xfId="0" applyFont="1" applyFill="1" applyBorder="1" applyAlignment="1" applyProtection="1">
      <alignment horizontal="left" vertical="top" indent="2"/>
    </xf>
    <xf numFmtId="0" fontId="3" fillId="12" borderId="45" xfId="0" applyFont="1" applyFill="1" applyBorder="1" applyAlignment="1" applyProtection="1">
      <alignment horizontal="center" vertical="center" wrapText="1"/>
    </xf>
    <xf numFmtId="0" fontId="3" fillId="12" borderId="81" xfId="0" applyFont="1" applyFill="1" applyBorder="1" applyAlignment="1" applyProtection="1">
      <alignment horizontal="center" vertical="center"/>
    </xf>
    <xf numFmtId="0" fontId="0" fillId="12" borderId="82" xfId="0" applyFill="1" applyBorder="1" applyAlignment="1">
      <alignment horizontal="center" vertical="center" wrapText="1"/>
    </xf>
    <xf numFmtId="0" fontId="0" fillId="12" borderId="85" xfId="0" applyFill="1" applyBorder="1" applyAlignment="1">
      <alignment horizontal="center" vertical="center"/>
    </xf>
    <xf numFmtId="0" fontId="0" fillId="0" borderId="46" xfId="0" applyBorder="1" applyAlignment="1" applyProtection="1">
      <alignment horizontal="center"/>
      <protection locked="0"/>
    </xf>
    <xf numFmtId="0" fontId="0" fillId="12" borderId="79" xfId="0" applyFill="1" applyBorder="1" applyAlignment="1">
      <alignment horizontal="center" vertical="center" wrapText="1"/>
    </xf>
    <xf numFmtId="0" fontId="0" fillId="12" borderId="84" xfId="0" applyFill="1" applyBorder="1" applyAlignment="1">
      <alignment horizontal="center" vertical="center"/>
    </xf>
    <xf numFmtId="0" fontId="0" fillId="12" borderId="82" xfId="0" applyFont="1" applyFill="1" applyBorder="1" applyAlignment="1">
      <alignment horizontal="center" vertical="center" wrapText="1"/>
    </xf>
    <xf numFmtId="0" fontId="0" fillId="12" borderId="85" xfId="0" applyFont="1" applyFill="1" applyBorder="1" applyAlignment="1">
      <alignment horizontal="center" vertical="center"/>
    </xf>
    <xf numFmtId="0" fontId="50" fillId="0" borderId="0" xfId="0" applyFont="1" applyBorder="1" applyAlignment="1">
      <alignment horizontal="right" vertical="center" wrapText="1" indent="1"/>
    </xf>
    <xf numFmtId="0" fontId="50" fillId="0" borderId="28" xfId="0" applyFont="1" applyBorder="1" applyAlignment="1">
      <alignment horizontal="right" vertical="center" wrapText="1" indent="1"/>
    </xf>
    <xf numFmtId="0" fontId="0" fillId="12" borderId="83" xfId="0" applyFont="1" applyFill="1" applyBorder="1" applyAlignment="1">
      <alignment horizontal="center" vertical="center" wrapText="1"/>
    </xf>
    <xf numFmtId="0" fontId="0" fillId="12" borderId="86" xfId="0" applyFont="1" applyFill="1" applyBorder="1" applyAlignment="1">
      <alignment horizontal="center" vertical="center"/>
    </xf>
    <xf numFmtId="0" fontId="58" fillId="0" borderId="0" xfId="0" applyFont="1" applyAlignment="1">
      <alignment horizontal="center"/>
    </xf>
    <xf numFmtId="0" fontId="18" fillId="0" borderId="0" xfId="0" applyFont="1" applyBorder="1" applyAlignment="1">
      <alignment horizontal="center" vertical="top"/>
    </xf>
    <xf numFmtId="0" fontId="50" fillId="0" borderId="0" xfId="0" applyFont="1" applyAlignment="1" applyProtection="1">
      <alignment horizontal="right" vertical="center" wrapText="1" indent="1"/>
    </xf>
    <xf numFmtId="0" fontId="2" fillId="5" borderId="65" xfId="0" applyFont="1" applyFill="1" applyBorder="1" applyAlignment="1" applyProtection="1">
      <alignment horizontal="center" vertical="center"/>
      <protection locked="0"/>
    </xf>
    <xf numFmtId="0" fontId="2" fillId="5" borderId="66" xfId="0" applyFont="1" applyFill="1" applyBorder="1" applyAlignment="1" applyProtection="1">
      <alignment horizontal="center" vertical="center"/>
      <protection locked="0"/>
    </xf>
    <xf numFmtId="0" fontId="58" fillId="0" borderId="0" xfId="0" applyFont="1" applyAlignment="1" applyProtection="1">
      <alignment horizontal="center"/>
    </xf>
    <xf numFmtId="0" fontId="50" fillId="0" borderId="0" xfId="0" applyFont="1" applyBorder="1" applyAlignment="1" applyProtection="1">
      <alignment horizontal="left" vertical="center" wrapText="1"/>
    </xf>
    <xf numFmtId="0" fontId="3" fillId="12" borderId="46" xfId="0" applyFont="1" applyFill="1" applyBorder="1" applyAlignment="1" applyProtection="1">
      <alignment horizontal="center" vertical="center"/>
    </xf>
    <xf numFmtId="0" fontId="3" fillId="12" borderId="79" xfId="0" applyFont="1" applyFill="1" applyBorder="1" applyAlignment="1" applyProtection="1">
      <alignment horizontal="center" vertical="center" wrapText="1"/>
    </xf>
    <xf numFmtId="0" fontId="3" fillId="12" borderId="80" xfId="0" applyFont="1" applyFill="1" applyBorder="1" applyAlignment="1" applyProtection="1">
      <alignment horizontal="center" vertical="center"/>
    </xf>
    <xf numFmtId="0" fontId="3" fillId="12" borderId="37" xfId="0" applyFont="1" applyFill="1" applyBorder="1" applyAlignment="1" applyProtection="1">
      <alignment horizontal="center" vertical="center" wrapText="1"/>
    </xf>
    <xf numFmtId="0" fontId="3" fillId="12" borderId="38" xfId="0" applyFont="1" applyFill="1" applyBorder="1" applyAlignment="1" applyProtection="1">
      <alignment horizontal="center" vertical="center"/>
    </xf>
    <xf numFmtId="0" fontId="57" fillId="0" borderId="0" xfId="0" applyFont="1" applyAlignment="1">
      <alignment horizontal="center"/>
    </xf>
    <xf numFmtId="0" fontId="20" fillId="0" borderId="51" xfId="0" applyFont="1" applyBorder="1" applyAlignment="1">
      <alignment horizontal="center" wrapText="1"/>
    </xf>
  </cellXfs>
  <cellStyles count="2">
    <cellStyle name="Link" xfId="1" builtinId="8"/>
    <cellStyle name="Standard" xfId="0" builtinId="0"/>
  </cellStyles>
  <dxfs count="13">
    <dxf>
      <font>
        <b/>
        <i val="0"/>
      </font>
    </dxf>
    <dxf>
      <font>
        <b/>
        <i val="0"/>
      </font>
    </dxf>
    <dxf>
      <font>
        <b/>
        <i val="0"/>
      </font>
    </dxf>
    <dxf>
      <fill>
        <patternFill>
          <bgColor rgb="FFEDFBC1"/>
        </patternFill>
      </fill>
    </dxf>
    <dxf>
      <fill>
        <patternFill>
          <bgColor rgb="FFEDFBC1"/>
        </patternFill>
      </fill>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s>
  <tableStyles count="0" defaultTableStyle="TableStyleMedium2" defaultPivotStyle="PivotStyleLight16"/>
  <colors>
    <mruColors>
      <color rgb="FFED7D31"/>
      <color rgb="FFF9F9F9"/>
      <color rgb="FFEDFBC1"/>
      <color rgb="FFDE500A"/>
      <color rgb="FF0A749A"/>
      <color rgb="FF0B86B1"/>
      <color rgb="FF0D98C9"/>
      <color rgb="FFC02000"/>
      <color rgb="FF789A0A"/>
      <color rgb="FF0B80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44"/>
      <c r="E1" s="317" t="str">
        <f>Language!$E$84</f>
        <v>European Championship 2020/2021</v>
      </c>
      <c r="F1" s="317"/>
      <c r="G1" s="317"/>
      <c r="H1" s="317"/>
      <c r="I1" s="317"/>
      <c r="J1" s="317"/>
      <c r="K1" s="317"/>
      <c r="L1" s="317"/>
      <c r="M1" s="317"/>
      <c r="N1" s="317"/>
      <c r="O1" s="317"/>
      <c r="P1" s="317"/>
      <c r="Q1" s="317"/>
      <c r="R1" s="317"/>
      <c r="S1" s="317"/>
      <c r="T1" s="317"/>
      <c r="U1" s="317"/>
      <c r="V1" s="44"/>
      <c r="W1" s="44"/>
      <c r="X1" s="273" t="s">
        <v>849</v>
      </c>
      <c r="Y1" s="26"/>
    </row>
    <row r="2" spans="1:25" ht="14.25" customHeight="1" x14ac:dyDescent="0.9">
      <c r="B2" s="23"/>
      <c r="C2" s="46"/>
      <c r="D2" s="22"/>
      <c r="E2" s="23"/>
      <c r="F2" s="46"/>
      <c r="G2" s="22"/>
      <c r="H2" s="23"/>
      <c r="I2" s="46"/>
      <c r="J2" s="22"/>
      <c r="K2" s="24"/>
      <c r="L2" s="46"/>
      <c r="M2" s="22"/>
      <c r="N2" s="23"/>
      <c r="O2" s="46"/>
      <c r="P2" s="22"/>
      <c r="Q2" s="23"/>
      <c r="R2" s="46"/>
      <c r="S2" s="22"/>
      <c r="T2" s="192"/>
      <c r="U2" s="191"/>
      <c r="V2" s="191"/>
      <c r="W2" s="191"/>
      <c r="X2" s="191"/>
    </row>
    <row r="3" spans="1:25" ht="15.95" customHeight="1" x14ac:dyDescent="0.25">
      <c r="A3" s="5"/>
      <c r="B3" s="240"/>
      <c r="C3" s="241"/>
      <c r="D3" s="64"/>
      <c r="E3" s="240"/>
      <c r="F3" s="241"/>
      <c r="G3" s="64"/>
      <c r="H3" s="240"/>
      <c r="I3" s="241"/>
      <c r="J3" s="66"/>
      <c r="K3" s="240"/>
      <c r="L3" s="241"/>
      <c r="M3" s="66"/>
      <c r="N3" s="240"/>
      <c r="O3" s="241"/>
      <c r="P3" s="64"/>
      <c r="Q3" s="240"/>
      <c r="R3" s="241"/>
      <c r="S3" s="66"/>
      <c r="T3" s="191"/>
      <c r="U3" s="191"/>
      <c r="V3" s="191"/>
      <c r="W3" s="191"/>
      <c r="X3" s="191"/>
      <c r="Y3" s="5"/>
    </row>
    <row r="4" spans="1:25" ht="15.95" customHeight="1" x14ac:dyDescent="0.25">
      <c r="A4" s="5"/>
      <c r="B4" s="242"/>
      <c r="C4" s="243"/>
      <c r="D4" s="64"/>
      <c r="E4" s="242"/>
      <c r="F4" s="243"/>
      <c r="G4" s="64"/>
      <c r="H4" s="242"/>
      <c r="I4" s="243"/>
      <c r="J4" s="66"/>
      <c r="K4" s="242"/>
      <c r="L4" s="243"/>
      <c r="M4" s="66"/>
      <c r="N4" s="242"/>
      <c r="O4" s="243"/>
      <c r="P4" s="64"/>
      <c r="Q4" s="242"/>
      <c r="R4" s="243"/>
      <c r="S4" s="66"/>
      <c r="T4" s="191"/>
      <c r="U4" s="191"/>
      <c r="V4" s="191"/>
      <c r="W4" s="191"/>
      <c r="X4" s="191"/>
      <c r="Y4" s="5"/>
    </row>
    <row r="5" spans="1:25" ht="15.95" customHeight="1" x14ac:dyDescent="0.25">
      <c r="A5" s="5"/>
      <c r="B5" s="244"/>
      <c r="C5" s="245"/>
      <c r="D5" s="64"/>
      <c r="E5" s="244"/>
      <c r="F5" s="245"/>
      <c r="G5" s="64"/>
      <c r="H5" s="244"/>
      <c r="I5" s="245"/>
      <c r="J5" s="66"/>
      <c r="K5" s="244"/>
      <c r="L5" s="245"/>
      <c r="M5" s="66"/>
      <c r="N5" s="244"/>
      <c r="O5" s="245"/>
      <c r="P5" s="64"/>
      <c r="Q5" s="244"/>
      <c r="R5" s="245"/>
      <c r="S5" s="66"/>
      <c r="T5" s="191"/>
      <c r="U5" s="191"/>
      <c r="V5" s="191"/>
      <c r="W5" s="191"/>
      <c r="X5" s="191"/>
      <c r="Y5" s="5"/>
    </row>
    <row r="6" spans="1:25" s="48" customFormat="1" ht="15.95" customHeight="1" x14ac:dyDescent="0.25">
      <c r="A6" s="47"/>
      <c r="B6" s="246"/>
      <c r="C6" s="247"/>
      <c r="D6" s="65"/>
      <c r="E6" s="246"/>
      <c r="F6" s="247"/>
      <c r="G6" s="65"/>
      <c r="H6" s="246"/>
      <c r="I6" s="247"/>
      <c r="J6" s="67"/>
      <c r="K6" s="246"/>
      <c r="L6" s="247"/>
      <c r="M6" s="67"/>
      <c r="N6" s="246"/>
      <c r="O6" s="247"/>
      <c r="P6" s="65"/>
      <c r="Q6" s="246"/>
      <c r="R6" s="247"/>
      <c r="S6" s="67"/>
      <c r="T6" s="191"/>
      <c r="U6" s="191"/>
      <c r="V6" s="191"/>
      <c r="W6" s="191"/>
      <c r="X6" s="191"/>
      <c r="Y6" s="47"/>
    </row>
    <row r="7" spans="1:25" ht="13.5" customHeight="1" x14ac:dyDescent="0.25">
      <c r="A7" s="5"/>
      <c r="B7" s="230"/>
      <c r="C7" s="230"/>
      <c r="D7" s="230"/>
      <c r="E7" s="230"/>
      <c r="F7" s="230"/>
      <c r="G7" s="230"/>
      <c r="H7" s="230"/>
      <c r="I7" s="230"/>
      <c r="J7" s="230"/>
      <c r="K7" s="230"/>
      <c r="L7" s="230"/>
      <c r="M7" s="230"/>
      <c r="N7" s="230"/>
      <c r="O7" s="230"/>
      <c r="P7" s="230"/>
      <c r="Q7" s="230"/>
      <c r="R7" s="230"/>
      <c r="S7" s="173"/>
      <c r="T7" s="175"/>
      <c r="U7" s="175"/>
      <c r="V7" s="175"/>
      <c r="W7" s="175"/>
      <c r="X7" s="175"/>
      <c r="Y7" s="5"/>
    </row>
    <row r="8" spans="1:25" ht="11.25" customHeight="1" x14ac:dyDescent="0.25">
      <c r="B8" s="230"/>
      <c r="C8" s="230"/>
      <c r="D8" s="230"/>
      <c r="E8" s="230"/>
      <c r="F8" s="230"/>
      <c r="G8" s="230"/>
      <c r="H8" s="230"/>
      <c r="I8" s="230"/>
      <c r="J8" s="230"/>
      <c r="K8" s="230"/>
      <c r="L8" s="230"/>
      <c r="M8" s="230"/>
      <c r="N8" s="230"/>
      <c r="O8" s="230"/>
      <c r="P8" s="230"/>
      <c r="Q8" s="230"/>
      <c r="R8" s="230"/>
      <c r="S8" s="83"/>
      <c r="T8" s="318"/>
      <c r="U8" s="318"/>
      <c r="V8" s="177"/>
      <c r="W8" s="318"/>
      <c r="X8" s="318"/>
    </row>
    <row r="9" spans="1:25" ht="19.5" customHeight="1" x14ac:dyDescent="0.35">
      <c r="B9" s="306"/>
      <c r="C9" s="307"/>
      <c r="D9" s="6"/>
      <c r="E9" s="306"/>
      <c r="F9" s="307"/>
      <c r="H9" s="306"/>
      <c r="I9" s="307"/>
      <c r="K9" s="306"/>
      <c r="L9" s="307"/>
      <c r="N9" s="306"/>
      <c r="O9" s="307"/>
      <c r="Q9" s="306"/>
      <c r="R9" s="307"/>
      <c r="T9" s="193"/>
      <c r="U9" s="190"/>
      <c r="V9" s="190"/>
      <c r="W9" s="190"/>
      <c r="X9" s="190"/>
    </row>
    <row r="10" spans="1:25" ht="9.9499999999999993" customHeight="1" thickBot="1" x14ac:dyDescent="0.35">
      <c r="B10" s="32"/>
      <c r="C10" s="32"/>
      <c r="D10" s="33"/>
      <c r="E10" s="32"/>
      <c r="F10" s="32"/>
      <c r="G10" s="18"/>
      <c r="H10" s="32"/>
      <c r="I10" s="32"/>
      <c r="J10" s="18"/>
      <c r="K10" s="32"/>
      <c r="L10" s="32"/>
      <c r="M10" s="18"/>
      <c r="N10" s="32"/>
      <c r="O10" s="32"/>
      <c r="P10" s="18"/>
      <c r="Q10" s="32"/>
      <c r="R10" s="32"/>
      <c r="T10" s="32"/>
      <c r="U10" s="32"/>
      <c r="V10" s="18"/>
      <c r="W10" s="32"/>
      <c r="X10" s="32"/>
    </row>
    <row r="11" spans="1:25" ht="15" customHeight="1" x14ac:dyDescent="0.25">
      <c r="A11" s="72"/>
      <c r="B11" s="275"/>
      <c r="C11" s="276"/>
      <c r="D11" s="72"/>
      <c r="E11" s="275"/>
      <c r="F11" s="276"/>
      <c r="G11" s="72"/>
      <c r="H11" s="275"/>
      <c r="I11" s="276"/>
      <c r="J11" s="72"/>
      <c r="K11" s="275"/>
      <c r="L11" s="276"/>
      <c r="M11" s="72"/>
      <c r="N11" s="275"/>
      <c r="O11" s="276"/>
      <c r="P11" s="72"/>
      <c r="Q11" s="275"/>
      <c r="R11" s="276"/>
      <c r="S11" s="72"/>
      <c r="T11" s="326" t="str">
        <f>Language!$E$145</f>
        <v>Qualification for the Round of 16</v>
      </c>
      <c r="U11" s="327"/>
      <c r="V11" s="327"/>
      <c r="W11" s="327"/>
      <c r="X11" s="328"/>
    </row>
    <row r="12" spans="1:25" ht="15" customHeight="1" x14ac:dyDescent="0.25">
      <c r="B12" s="277"/>
      <c r="C12" s="278"/>
      <c r="E12" s="277"/>
      <c r="F12" s="278"/>
      <c r="H12" s="277"/>
      <c r="I12" s="278"/>
      <c r="K12" s="277"/>
      <c r="L12" s="278"/>
      <c r="N12" s="277"/>
      <c r="O12" s="278"/>
      <c r="Q12" s="277"/>
      <c r="R12" s="278"/>
      <c r="T12" s="329"/>
      <c r="U12" s="330"/>
      <c r="V12" s="330"/>
      <c r="W12" s="330"/>
      <c r="X12" s="331"/>
    </row>
    <row r="13" spans="1:25" x14ac:dyDescent="0.25">
      <c r="B13" s="34"/>
      <c r="C13" s="35"/>
      <c r="E13" s="34"/>
      <c r="F13" s="35"/>
      <c r="H13" s="34"/>
      <c r="I13" s="35"/>
      <c r="K13" s="34"/>
      <c r="L13" s="35"/>
      <c r="N13" s="34"/>
      <c r="O13" s="35"/>
      <c r="Q13" s="34"/>
      <c r="R13" s="35"/>
      <c r="T13" s="224"/>
      <c r="U13" s="225"/>
      <c r="V13" s="225"/>
      <c r="W13" s="225"/>
      <c r="X13" s="226"/>
    </row>
    <row r="14" spans="1:25" ht="15.75" thickBot="1" x14ac:dyDescent="0.3">
      <c r="B14" s="1"/>
      <c r="C14" s="2"/>
      <c r="E14" s="1"/>
      <c r="F14" s="2"/>
      <c r="H14" s="1"/>
      <c r="I14" s="2"/>
      <c r="K14" s="1"/>
      <c r="L14" s="2"/>
      <c r="N14" s="1"/>
      <c r="O14" s="2"/>
      <c r="Q14" s="1"/>
      <c r="R14" s="2"/>
      <c r="T14" s="332" t="str">
        <f>Language!$E$146</f>
        <v>Criteria for placement within the groups:</v>
      </c>
      <c r="U14" s="333"/>
      <c r="V14" s="333"/>
      <c r="W14" s="333"/>
      <c r="X14" s="334"/>
    </row>
    <row r="15" spans="1:25" ht="9.9499999999999993" customHeight="1" thickBot="1" x14ac:dyDescent="0.3">
      <c r="B15" s="25"/>
      <c r="C15" s="25"/>
      <c r="D15" s="18"/>
      <c r="E15" s="25"/>
      <c r="F15" s="25"/>
      <c r="G15" s="18"/>
      <c r="H15" s="25"/>
      <c r="I15" s="25"/>
      <c r="J15" s="18"/>
      <c r="K15" s="25"/>
      <c r="L15" s="25"/>
      <c r="M15" s="18"/>
      <c r="N15" s="25"/>
      <c r="O15" s="25"/>
      <c r="P15" s="18"/>
      <c r="Q15" s="25"/>
      <c r="R15" s="25"/>
      <c r="T15" s="332"/>
      <c r="U15" s="333"/>
      <c r="V15" s="333"/>
      <c r="W15" s="333"/>
      <c r="X15" s="334"/>
    </row>
    <row r="16" spans="1:25" ht="15" customHeight="1" x14ac:dyDescent="0.25">
      <c r="A16" s="72"/>
      <c r="B16" s="275"/>
      <c r="C16" s="276"/>
      <c r="D16" s="72"/>
      <c r="E16" s="275"/>
      <c r="F16" s="276"/>
      <c r="G16" s="72"/>
      <c r="H16" s="275"/>
      <c r="I16" s="276"/>
      <c r="J16" s="72"/>
      <c r="K16" s="275"/>
      <c r="L16" s="276"/>
      <c r="M16" s="72"/>
      <c r="N16" s="275"/>
      <c r="O16" s="276"/>
      <c r="P16" s="72"/>
      <c r="Q16" s="275"/>
      <c r="R16" s="276"/>
      <c r="S16" s="72"/>
      <c r="T16" s="286"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points in all group matches
  2.  points in the direct encounters
  3.  goal difference in the direct encounters
  4.  number of goals scored in the direct encounters
  5.  reapplication of criterion 2 to 4 only to the teams that were not
       distinguishable in the 1st run.
  6.  goal difference in all group matches
  7.  number of goals scored in all group matches
  8.  number of wins in all group matches
  9.  fair-play ranking or penalty shoot-out in the last group match,
       if the conditions for this apply
10.  Position in the overall European Qualifiers Rankings</v>
      </c>
      <c r="U16" s="287"/>
      <c r="V16" s="287"/>
      <c r="W16" s="287"/>
      <c r="X16" s="288"/>
    </row>
    <row r="17" spans="1:24" x14ac:dyDescent="0.25">
      <c r="B17" s="277"/>
      <c r="C17" s="278"/>
      <c r="E17" s="277"/>
      <c r="F17" s="278"/>
      <c r="H17" s="277"/>
      <c r="I17" s="278"/>
      <c r="K17" s="277"/>
      <c r="L17" s="278"/>
      <c r="N17" s="277"/>
      <c r="O17" s="278"/>
      <c r="Q17" s="277"/>
      <c r="R17" s="278"/>
      <c r="T17" s="286"/>
      <c r="U17" s="287"/>
      <c r="V17" s="287"/>
      <c r="W17" s="287"/>
      <c r="X17" s="288"/>
    </row>
    <row r="18" spans="1:24" x14ac:dyDescent="0.25">
      <c r="B18" s="34"/>
      <c r="C18" s="35"/>
      <c r="E18" s="34"/>
      <c r="F18" s="35"/>
      <c r="H18" s="34"/>
      <c r="I18" s="35"/>
      <c r="K18" s="34"/>
      <c r="L18" s="35"/>
      <c r="N18" s="34"/>
      <c r="O18" s="35"/>
      <c r="Q18" s="34"/>
      <c r="R18" s="35"/>
      <c r="T18" s="286"/>
      <c r="U18" s="287"/>
      <c r="V18" s="287"/>
      <c r="W18" s="287"/>
      <c r="X18" s="288"/>
    </row>
    <row r="19" spans="1:24" ht="15.75" thickBot="1" x14ac:dyDescent="0.3">
      <c r="B19" s="1"/>
      <c r="C19" s="2"/>
      <c r="E19" s="1"/>
      <c r="F19" s="2"/>
      <c r="H19" s="1"/>
      <c r="I19" s="2"/>
      <c r="K19" s="1"/>
      <c r="L19" s="2"/>
      <c r="N19" s="1"/>
      <c r="O19" s="2"/>
      <c r="Q19" s="1"/>
      <c r="R19" s="2"/>
      <c r="T19" s="286"/>
      <c r="U19" s="287"/>
      <c r="V19" s="287"/>
      <c r="W19" s="287"/>
      <c r="X19" s="288"/>
    </row>
    <row r="20" spans="1:24" ht="9.9499999999999993" customHeight="1" thickBot="1" x14ac:dyDescent="0.3">
      <c r="B20" s="25"/>
      <c r="C20" s="25"/>
      <c r="D20" s="18"/>
      <c r="E20" s="25"/>
      <c r="F20" s="25"/>
      <c r="G20" s="18"/>
      <c r="H20" s="25"/>
      <c r="I20" s="25"/>
      <c r="J20" s="18"/>
      <c r="K20" s="25"/>
      <c r="L20" s="25"/>
      <c r="M20" s="18"/>
      <c r="N20" s="25"/>
      <c r="O20" s="25"/>
      <c r="P20" s="18"/>
      <c r="Q20" s="25"/>
      <c r="R20" s="25"/>
      <c r="T20" s="286"/>
      <c r="U20" s="287"/>
      <c r="V20" s="287"/>
      <c r="W20" s="287"/>
      <c r="X20" s="288"/>
    </row>
    <row r="21" spans="1:24" x14ac:dyDescent="0.25">
      <c r="A21" s="72"/>
      <c r="B21" s="275"/>
      <c r="C21" s="276"/>
      <c r="D21" s="72"/>
      <c r="E21" s="275"/>
      <c r="F21" s="276"/>
      <c r="G21" s="72"/>
      <c r="H21" s="275"/>
      <c r="I21" s="276"/>
      <c r="J21" s="72"/>
      <c r="K21" s="275"/>
      <c r="L21" s="276"/>
      <c r="M21" s="72"/>
      <c r="N21" s="275"/>
      <c r="O21" s="276"/>
      <c r="P21" s="72"/>
      <c r="Q21" s="275"/>
      <c r="R21" s="276"/>
      <c r="S21" s="72"/>
      <c r="T21" s="286"/>
      <c r="U21" s="287"/>
      <c r="V21" s="287"/>
      <c r="W21" s="287"/>
      <c r="X21" s="288"/>
    </row>
    <row r="22" spans="1:24" x14ac:dyDescent="0.25">
      <c r="B22" s="277"/>
      <c r="C22" s="278"/>
      <c r="E22" s="277"/>
      <c r="F22" s="278"/>
      <c r="H22" s="277"/>
      <c r="I22" s="278"/>
      <c r="K22" s="277"/>
      <c r="L22" s="278"/>
      <c r="N22" s="277"/>
      <c r="O22" s="278"/>
      <c r="Q22" s="277"/>
      <c r="R22" s="278"/>
      <c r="T22" s="286"/>
      <c r="U22" s="287"/>
      <c r="V22" s="287"/>
      <c r="W22" s="287"/>
      <c r="X22" s="288"/>
    </row>
    <row r="23" spans="1:24" x14ac:dyDescent="0.25">
      <c r="B23" s="34"/>
      <c r="C23" s="35"/>
      <c r="E23" s="34"/>
      <c r="F23" s="35"/>
      <c r="H23" s="34"/>
      <c r="I23" s="35"/>
      <c r="K23" s="34"/>
      <c r="L23" s="35"/>
      <c r="N23" s="34"/>
      <c r="O23" s="35"/>
      <c r="Q23" s="34"/>
      <c r="R23" s="35"/>
      <c r="T23" s="286"/>
      <c r="U23" s="287"/>
      <c r="V23" s="287"/>
      <c r="W23" s="287"/>
      <c r="X23" s="288"/>
    </row>
    <row r="24" spans="1:24" ht="15.75" thickBot="1" x14ac:dyDescent="0.3">
      <c r="B24" s="1"/>
      <c r="C24" s="2"/>
      <c r="E24" s="1"/>
      <c r="F24" s="2"/>
      <c r="H24" s="1"/>
      <c r="I24" s="2"/>
      <c r="K24" s="1"/>
      <c r="L24" s="2"/>
      <c r="N24" s="1"/>
      <c r="O24" s="2"/>
      <c r="Q24" s="1"/>
      <c r="R24" s="2"/>
      <c r="T24" s="286"/>
      <c r="U24" s="287"/>
      <c r="V24" s="287"/>
      <c r="W24" s="287"/>
      <c r="X24" s="288"/>
    </row>
    <row r="25" spans="1:24" ht="9.9499999999999993" customHeight="1" thickBot="1" x14ac:dyDescent="0.3">
      <c r="B25" s="25"/>
      <c r="C25" s="25"/>
      <c r="D25" s="18"/>
      <c r="E25" s="25"/>
      <c r="F25" s="25"/>
      <c r="G25" s="18"/>
      <c r="H25" s="25"/>
      <c r="I25" s="25"/>
      <c r="J25" s="18"/>
      <c r="K25" s="25"/>
      <c r="L25" s="25"/>
      <c r="M25" s="18"/>
      <c r="N25" s="25"/>
      <c r="O25" s="25"/>
      <c r="P25" s="18"/>
      <c r="Q25" s="25"/>
      <c r="R25" s="25"/>
      <c r="T25" s="286"/>
      <c r="U25" s="287"/>
      <c r="V25" s="287"/>
      <c r="W25" s="287"/>
      <c r="X25" s="288"/>
    </row>
    <row r="26" spans="1:24" x14ac:dyDescent="0.25">
      <c r="A26" s="72"/>
      <c r="B26" s="275"/>
      <c r="C26" s="276"/>
      <c r="D26" s="72"/>
      <c r="E26" s="275"/>
      <c r="F26" s="276"/>
      <c r="G26" s="72"/>
      <c r="H26" s="275"/>
      <c r="I26" s="276"/>
      <c r="J26" s="72"/>
      <c r="K26" s="275"/>
      <c r="L26" s="276"/>
      <c r="M26" s="72"/>
      <c r="N26" s="275"/>
      <c r="O26" s="276"/>
      <c r="P26" s="72"/>
      <c r="Q26" s="275"/>
      <c r="R26" s="276"/>
      <c r="S26" s="72"/>
      <c r="T26" s="286"/>
      <c r="U26" s="287"/>
      <c r="V26" s="287"/>
      <c r="W26" s="287"/>
      <c r="X26" s="288"/>
    </row>
    <row r="27" spans="1:24" x14ac:dyDescent="0.25">
      <c r="B27" s="277"/>
      <c r="C27" s="278"/>
      <c r="E27" s="277"/>
      <c r="F27" s="278"/>
      <c r="H27" s="277"/>
      <c r="I27" s="278"/>
      <c r="K27" s="277"/>
      <c r="L27" s="278"/>
      <c r="N27" s="277"/>
      <c r="O27" s="278"/>
      <c r="Q27" s="277"/>
      <c r="R27" s="278"/>
      <c r="T27" s="286"/>
      <c r="U27" s="287"/>
      <c r="V27" s="287"/>
      <c r="W27" s="287"/>
      <c r="X27" s="288"/>
    </row>
    <row r="28" spans="1:24" x14ac:dyDescent="0.25">
      <c r="B28" s="34"/>
      <c r="C28" s="35"/>
      <c r="E28" s="34"/>
      <c r="F28" s="35"/>
      <c r="H28" s="34"/>
      <c r="I28" s="35"/>
      <c r="K28" s="34"/>
      <c r="L28" s="35"/>
      <c r="N28" s="34"/>
      <c r="O28" s="35"/>
      <c r="Q28" s="34"/>
      <c r="R28" s="35"/>
      <c r="T28" s="217"/>
      <c r="U28" s="218"/>
      <c r="V28" s="218"/>
      <c r="W28" s="218"/>
      <c r="X28" s="219"/>
    </row>
    <row r="29" spans="1:24" ht="15.75" thickBot="1" x14ac:dyDescent="0.3">
      <c r="B29" s="1"/>
      <c r="C29" s="2"/>
      <c r="E29" s="1"/>
      <c r="F29" s="2"/>
      <c r="H29" s="1"/>
      <c r="I29" s="2"/>
      <c r="K29" s="1"/>
      <c r="L29" s="2"/>
      <c r="N29" s="1"/>
      <c r="O29" s="2"/>
      <c r="Q29" s="1"/>
      <c r="R29" s="2"/>
      <c r="T29" s="220"/>
      <c r="U29" s="221"/>
      <c r="V29" s="221"/>
      <c r="W29" s="221"/>
      <c r="X29" s="222"/>
    </row>
    <row r="30" spans="1:24" ht="9.9499999999999993" customHeight="1" thickBot="1" x14ac:dyDescent="0.3">
      <c r="B30" s="25"/>
      <c r="C30" s="25"/>
      <c r="D30" s="18"/>
      <c r="E30" s="25"/>
      <c r="F30" s="25"/>
      <c r="G30" s="18"/>
      <c r="H30" s="25"/>
      <c r="I30" s="25"/>
      <c r="J30" s="18"/>
      <c r="K30" s="25"/>
      <c r="L30" s="25"/>
      <c r="M30" s="18"/>
      <c r="N30" s="25"/>
      <c r="O30" s="25"/>
      <c r="P30" s="18"/>
      <c r="Q30" s="25"/>
      <c r="R30" s="25"/>
      <c r="T30" s="223"/>
      <c r="U30" s="223"/>
      <c r="V30" s="223"/>
      <c r="W30" s="223"/>
      <c r="X30" s="223"/>
    </row>
    <row r="31" spans="1:24" x14ac:dyDescent="0.25">
      <c r="A31" s="72"/>
      <c r="B31" s="275"/>
      <c r="C31" s="276"/>
      <c r="D31" s="72"/>
      <c r="E31" s="275"/>
      <c r="F31" s="276"/>
      <c r="G31" s="72"/>
      <c r="H31" s="275"/>
      <c r="I31" s="276"/>
      <c r="J31" s="72"/>
      <c r="K31" s="275"/>
      <c r="L31" s="276"/>
      <c r="M31" s="72"/>
      <c r="N31" s="275"/>
      <c r="O31" s="276"/>
      <c r="P31" s="72"/>
      <c r="Q31" s="275"/>
      <c r="R31" s="276"/>
      <c r="S31" s="72"/>
      <c r="T31" s="295" t="str">
        <f>Language!$E$132</f>
        <v>The red dot   •</v>
      </c>
      <c r="U31" s="296"/>
      <c r="V31" s="296"/>
      <c r="W31" s="296"/>
      <c r="X31" s="297"/>
    </row>
    <row r="32" spans="1:24" x14ac:dyDescent="0.25">
      <c r="B32" s="277"/>
      <c r="C32" s="278"/>
      <c r="E32" s="277"/>
      <c r="F32" s="278"/>
      <c r="H32" s="277"/>
      <c r="I32" s="278"/>
      <c r="K32" s="277"/>
      <c r="L32" s="278"/>
      <c r="N32" s="277"/>
      <c r="O32" s="278"/>
      <c r="Q32" s="277"/>
      <c r="R32" s="278"/>
      <c r="T32" s="298"/>
      <c r="U32" s="299"/>
      <c r="V32" s="299"/>
      <c r="W32" s="299"/>
      <c r="X32" s="300"/>
    </row>
    <row r="33" spans="1:25" ht="15" customHeight="1" x14ac:dyDescent="0.25">
      <c r="B33" s="34"/>
      <c r="C33" s="35"/>
      <c r="E33" s="34"/>
      <c r="F33" s="35"/>
      <c r="H33" s="34"/>
      <c r="I33" s="35"/>
      <c r="K33" s="34"/>
      <c r="L33" s="35"/>
      <c r="N33" s="34"/>
      <c r="O33" s="35"/>
      <c r="Q33" s="34"/>
      <c r="R33" s="35"/>
      <c r="T33" s="289" t="str">
        <f>Language!$E$159</f>
        <v>If a red dot appears above the group name, the ranking order within the group is not clear. Fair play or the overall European Qualifiers Rankings will then decide. In this case, enter Fair Play!</v>
      </c>
      <c r="U33" s="290"/>
      <c r="V33" s="290"/>
      <c r="W33" s="290"/>
      <c r="X33" s="291"/>
    </row>
    <row r="34" spans="1:25" ht="15.75" thickBot="1" x14ac:dyDescent="0.3">
      <c r="B34" s="1"/>
      <c r="C34" s="2"/>
      <c r="E34" s="1"/>
      <c r="F34" s="2"/>
      <c r="H34" s="1"/>
      <c r="I34" s="2"/>
      <c r="K34" s="1"/>
      <c r="L34" s="2"/>
      <c r="N34" s="1"/>
      <c r="O34" s="2"/>
      <c r="Q34" s="1"/>
      <c r="R34" s="2"/>
      <c r="T34" s="289"/>
      <c r="U34" s="290"/>
      <c r="V34" s="290"/>
      <c r="W34" s="290"/>
      <c r="X34" s="291"/>
    </row>
    <row r="35" spans="1:25" ht="9.9499999999999993" customHeight="1" x14ac:dyDescent="0.25">
      <c r="B35" s="323"/>
      <c r="C35" s="324"/>
      <c r="E35" s="314"/>
      <c r="F35" s="316"/>
      <c r="H35" s="323"/>
      <c r="I35" s="324"/>
      <c r="K35" s="323"/>
      <c r="L35" s="324"/>
      <c r="N35" s="323"/>
      <c r="O35" s="324"/>
      <c r="Q35" s="323"/>
      <c r="R35" s="324"/>
      <c r="T35" s="289"/>
      <c r="U35" s="290"/>
      <c r="V35" s="290"/>
      <c r="W35" s="290"/>
      <c r="X35" s="291"/>
    </row>
    <row r="36" spans="1:25" ht="15.75" thickBot="1" x14ac:dyDescent="0.3">
      <c r="B36" s="183"/>
      <c r="C36" s="184"/>
      <c r="E36" s="183"/>
      <c r="F36" s="184"/>
      <c r="H36" s="183"/>
      <c r="I36" s="184"/>
      <c r="K36" s="183"/>
      <c r="L36" s="184"/>
      <c r="N36" s="183"/>
      <c r="O36" s="184"/>
      <c r="Q36" s="183"/>
      <c r="R36" s="184"/>
      <c r="T36" s="292"/>
      <c r="U36" s="293"/>
      <c r="V36" s="293"/>
      <c r="W36" s="293"/>
      <c r="X36" s="294"/>
    </row>
    <row r="37" spans="1:25" ht="9.9499999999999993" customHeight="1" thickBot="1" x14ac:dyDescent="0.3">
      <c r="B37" s="274"/>
      <c r="C37" s="274"/>
      <c r="D37" s="18"/>
      <c r="E37" s="274"/>
      <c r="F37" s="274"/>
      <c r="G37" s="18"/>
      <c r="H37" s="274"/>
      <c r="I37" s="274"/>
      <c r="J37" s="18"/>
      <c r="K37" s="274"/>
      <c r="L37" s="274"/>
      <c r="M37" s="18"/>
      <c r="N37" s="274"/>
      <c r="O37" s="274"/>
      <c r="P37" s="18"/>
      <c r="Q37" s="274"/>
      <c r="R37" s="274"/>
      <c r="T37" s="194"/>
      <c r="U37" s="195"/>
      <c r="V37" s="195"/>
      <c r="W37" s="195"/>
      <c r="X37" s="195"/>
    </row>
    <row r="38" spans="1:25" x14ac:dyDescent="0.25">
      <c r="A38" s="72"/>
      <c r="B38" s="275"/>
      <c r="C38" s="276"/>
      <c r="D38" s="72"/>
      <c r="E38" s="275"/>
      <c r="F38" s="276"/>
      <c r="G38" s="72"/>
      <c r="H38" s="275"/>
      <c r="I38" s="276"/>
      <c r="J38" s="72"/>
      <c r="K38" s="275"/>
      <c r="L38" s="276"/>
      <c r="M38" s="72"/>
      <c r="N38" s="275"/>
      <c r="O38" s="276"/>
      <c r="P38" s="72"/>
      <c r="Q38" s="275"/>
      <c r="R38" s="276"/>
      <c r="S38" s="72"/>
      <c r="T38" s="195"/>
      <c r="U38" s="195"/>
      <c r="V38" s="195"/>
      <c r="W38" s="195"/>
      <c r="X38" s="195"/>
    </row>
    <row r="39" spans="1:25" x14ac:dyDescent="0.25">
      <c r="B39" s="277"/>
      <c r="C39" s="278"/>
      <c r="E39" s="277"/>
      <c r="F39" s="278"/>
      <c r="H39" s="277"/>
      <c r="I39" s="278"/>
      <c r="K39" s="277"/>
      <c r="L39" s="278"/>
      <c r="N39" s="277"/>
      <c r="O39" s="278"/>
      <c r="Q39" s="277"/>
      <c r="R39" s="278"/>
      <c r="T39" s="195"/>
      <c r="U39" s="195"/>
      <c r="V39" s="195"/>
      <c r="W39" s="195"/>
      <c r="X39" s="195"/>
    </row>
    <row r="40" spans="1:25" x14ac:dyDescent="0.25">
      <c r="B40" s="34"/>
      <c r="C40" s="35"/>
      <c r="E40" s="34"/>
      <c r="F40" s="35"/>
      <c r="H40" s="34"/>
      <c r="I40" s="35"/>
      <c r="K40" s="34"/>
      <c r="L40" s="35"/>
      <c r="N40" s="34"/>
      <c r="O40" s="35"/>
      <c r="Q40" s="34"/>
      <c r="R40" s="35"/>
      <c r="T40" s="195"/>
      <c r="U40" s="195"/>
      <c r="V40" s="195"/>
      <c r="W40" s="195"/>
      <c r="X40" s="195"/>
    </row>
    <row r="41" spans="1:25" ht="15.75" thickBot="1" x14ac:dyDescent="0.3">
      <c r="B41" s="1"/>
      <c r="C41" s="2"/>
      <c r="E41" s="1"/>
      <c r="F41" s="2"/>
      <c r="H41" s="1"/>
      <c r="I41" s="2"/>
      <c r="K41" s="1"/>
      <c r="L41" s="2"/>
      <c r="N41" s="1"/>
      <c r="O41" s="2"/>
      <c r="Q41" s="1"/>
      <c r="R41" s="2"/>
      <c r="T41" s="195"/>
      <c r="U41" s="195"/>
      <c r="V41" s="195"/>
      <c r="W41" s="195"/>
      <c r="X41" s="195"/>
    </row>
    <row r="42" spans="1:25" ht="9.9499999999999993" customHeight="1" x14ac:dyDescent="0.25">
      <c r="B42" s="238"/>
      <c r="C42" s="239"/>
      <c r="E42" s="238"/>
      <c r="F42" s="239"/>
      <c r="H42" s="238"/>
      <c r="I42" s="239"/>
      <c r="K42" s="238"/>
      <c r="L42" s="239"/>
      <c r="N42" s="238"/>
      <c r="O42" s="239"/>
      <c r="Q42" s="238"/>
      <c r="R42" s="239"/>
      <c r="T42" s="25"/>
      <c r="U42" s="25"/>
      <c r="V42" s="18"/>
      <c r="W42" s="25"/>
      <c r="X42" s="25"/>
    </row>
    <row r="43" spans="1:25" ht="15.75" thickBot="1" x14ac:dyDescent="0.3">
      <c r="B43" s="183"/>
      <c r="C43" s="184"/>
      <c r="E43" s="183"/>
      <c r="F43" s="184"/>
      <c r="H43" s="183"/>
      <c r="I43" s="184"/>
      <c r="K43" s="183"/>
      <c r="L43" s="184"/>
      <c r="N43" s="183"/>
      <c r="O43" s="184"/>
      <c r="Q43" s="183"/>
      <c r="R43" s="184"/>
      <c r="T43" s="25"/>
      <c r="U43" s="25"/>
      <c r="V43" s="18"/>
      <c r="W43" s="25"/>
      <c r="X43" s="25"/>
    </row>
    <row r="44" spans="1:25" ht="13.5" customHeight="1" thickBot="1" x14ac:dyDescent="0.3">
      <c r="B44" s="231"/>
      <c r="C44" s="231"/>
      <c r="E44" s="231"/>
      <c r="F44" s="231"/>
      <c r="H44" s="231"/>
      <c r="I44" s="231"/>
      <c r="K44" s="231"/>
      <c r="L44" s="231"/>
      <c r="N44" s="231"/>
      <c r="O44" s="231"/>
      <c r="Q44" s="231"/>
      <c r="R44" s="231"/>
      <c r="T44" s="325"/>
      <c r="U44" s="325"/>
      <c r="V44" s="18"/>
      <c r="W44" s="18"/>
      <c r="X44" s="18"/>
    </row>
    <row r="45" spans="1:25" x14ac:dyDescent="0.25">
      <c r="B45" s="280"/>
      <c r="C45" s="281"/>
      <c r="E45" s="280"/>
      <c r="F45" s="281"/>
      <c r="H45" s="280"/>
      <c r="I45" s="281"/>
      <c r="K45" s="280"/>
      <c r="L45" s="281"/>
      <c r="N45" s="280"/>
      <c r="O45" s="281"/>
      <c r="Q45" s="280"/>
      <c r="R45" s="281"/>
      <c r="T45" s="280"/>
      <c r="U45" s="281"/>
      <c r="V45" s="197"/>
      <c r="W45" s="282"/>
      <c r="X45" s="283"/>
      <c r="Y45" s="196"/>
    </row>
    <row r="46" spans="1:25" ht="15.75" thickBot="1" x14ac:dyDescent="0.3">
      <c r="A46" s="68" t="s">
        <v>2</v>
      </c>
      <c r="B46" s="321"/>
      <c r="C46" s="322"/>
      <c r="D46" s="68" t="s">
        <v>3</v>
      </c>
      <c r="E46" s="321"/>
      <c r="F46" s="322"/>
      <c r="G46" s="68" t="s">
        <v>4</v>
      </c>
      <c r="H46" s="321"/>
      <c r="I46" s="322"/>
      <c r="J46" s="68" t="s">
        <v>5</v>
      </c>
      <c r="K46" s="321"/>
      <c r="L46" s="322"/>
      <c r="M46" s="68" t="s">
        <v>6</v>
      </c>
      <c r="N46" s="321"/>
      <c r="O46" s="322"/>
      <c r="P46" s="68" t="s">
        <v>7</v>
      </c>
      <c r="Q46" s="321"/>
      <c r="R46" s="322"/>
      <c r="S46" s="68"/>
      <c r="T46" s="201"/>
      <c r="U46" s="202"/>
      <c r="V46" s="198"/>
      <c r="W46" s="284"/>
      <c r="X46" s="285"/>
      <c r="Y46" s="176"/>
    </row>
    <row r="47" spans="1:25" x14ac:dyDescent="0.25">
      <c r="A47" s="68" t="s">
        <v>8</v>
      </c>
      <c r="B47" s="321"/>
      <c r="C47" s="322"/>
      <c r="D47" s="68" t="s">
        <v>9</v>
      </c>
      <c r="E47" s="321"/>
      <c r="F47" s="322"/>
      <c r="G47" s="68" t="s">
        <v>10</v>
      </c>
      <c r="H47" s="321"/>
      <c r="I47" s="322"/>
      <c r="J47" s="68" t="s">
        <v>11</v>
      </c>
      <c r="K47" s="321"/>
      <c r="L47" s="322"/>
      <c r="M47" s="68" t="s">
        <v>12</v>
      </c>
      <c r="N47" s="321"/>
      <c r="O47" s="322"/>
      <c r="P47" s="68" t="s">
        <v>13</v>
      </c>
      <c r="Q47" s="321"/>
      <c r="R47" s="322"/>
      <c r="S47" s="68"/>
      <c r="T47" s="201"/>
      <c r="U47" s="202"/>
      <c r="V47" s="198"/>
      <c r="W47" s="304"/>
      <c r="X47" s="305"/>
      <c r="Y47" s="199"/>
    </row>
    <row r="48" spans="1:25" x14ac:dyDescent="0.25">
      <c r="A48" s="69" t="s">
        <v>14</v>
      </c>
      <c r="B48" s="319"/>
      <c r="C48" s="320"/>
      <c r="D48" s="69" t="s">
        <v>15</v>
      </c>
      <c r="E48" s="319"/>
      <c r="F48" s="320"/>
      <c r="G48" s="69" t="s">
        <v>16</v>
      </c>
      <c r="H48" s="319"/>
      <c r="I48" s="320"/>
      <c r="J48" s="69" t="s">
        <v>17</v>
      </c>
      <c r="K48" s="319"/>
      <c r="L48" s="320"/>
      <c r="M48" s="69" t="s">
        <v>18</v>
      </c>
      <c r="N48" s="319"/>
      <c r="O48" s="320"/>
      <c r="P48" s="69" t="s">
        <v>19</v>
      </c>
      <c r="Q48" s="319"/>
      <c r="R48" s="320"/>
      <c r="S48" s="69"/>
      <c r="T48" s="201"/>
      <c r="U48" s="202"/>
      <c r="V48" s="198"/>
      <c r="W48" s="203"/>
      <c r="X48" s="204"/>
      <c r="Y48" s="200"/>
    </row>
    <row r="49" spans="1:26" x14ac:dyDescent="0.25">
      <c r="A49" s="69" t="s">
        <v>20</v>
      </c>
      <c r="B49" s="319"/>
      <c r="C49" s="320"/>
      <c r="D49" s="69" t="s">
        <v>21</v>
      </c>
      <c r="E49" s="319"/>
      <c r="F49" s="320"/>
      <c r="G49" s="69" t="s">
        <v>22</v>
      </c>
      <c r="H49" s="319"/>
      <c r="I49" s="320"/>
      <c r="J49" s="69" t="s">
        <v>23</v>
      </c>
      <c r="K49" s="319"/>
      <c r="L49" s="320"/>
      <c r="M49" s="69" t="s">
        <v>24</v>
      </c>
      <c r="N49" s="319"/>
      <c r="O49" s="320"/>
      <c r="P49" s="69" t="s">
        <v>25</v>
      </c>
      <c r="Q49" s="319"/>
      <c r="R49" s="320"/>
      <c r="S49" s="69"/>
      <c r="T49" s="201"/>
      <c r="U49" s="202"/>
      <c r="V49" s="198"/>
      <c r="W49" s="203"/>
      <c r="X49" s="204"/>
      <c r="Y49" s="200"/>
    </row>
    <row r="50" spans="1:26" ht="35.25" customHeight="1" x14ac:dyDescent="0.25"/>
    <row r="51" spans="1:26" ht="16.5" thickBot="1" x14ac:dyDescent="0.3">
      <c r="B51" s="301"/>
      <c r="C51" s="302"/>
      <c r="E51" s="301"/>
      <c r="F51" s="302"/>
      <c r="H51" s="301"/>
      <c r="I51" s="302"/>
      <c r="K51" s="301"/>
      <c r="L51" s="302"/>
      <c r="N51" s="301"/>
      <c r="O51" s="302"/>
      <c r="Q51" s="301"/>
      <c r="R51" s="302"/>
      <c r="T51" s="301"/>
      <c r="U51" s="302"/>
      <c r="W51" s="301"/>
      <c r="X51" s="302"/>
    </row>
    <row r="52" spans="1:26" x14ac:dyDescent="0.25">
      <c r="A52" s="72"/>
      <c r="B52" s="275"/>
      <c r="C52" s="276"/>
      <c r="D52" s="72"/>
      <c r="E52" s="275"/>
      <c r="F52" s="276"/>
      <c r="G52" s="72"/>
      <c r="H52" s="275"/>
      <c r="I52" s="276"/>
      <c r="J52" s="72"/>
      <c r="K52" s="275"/>
      <c r="L52" s="276"/>
      <c r="M52" s="72"/>
      <c r="N52" s="275"/>
      <c r="O52" s="276"/>
      <c r="P52" s="72"/>
      <c r="Q52" s="275"/>
      <c r="R52" s="276"/>
      <c r="S52" s="72"/>
      <c r="T52" s="275"/>
      <c r="U52" s="276"/>
      <c r="V52" s="72"/>
      <c r="W52" s="275"/>
      <c r="X52" s="276"/>
    </row>
    <row r="53" spans="1:26" x14ac:dyDescent="0.25">
      <c r="B53" s="277"/>
      <c r="C53" s="278"/>
      <c r="E53" s="277"/>
      <c r="F53" s="278"/>
      <c r="H53" s="277"/>
      <c r="I53" s="278"/>
      <c r="K53" s="277"/>
      <c r="L53" s="278"/>
      <c r="N53" s="277"/>
      <c r="O53" s="278"/>
      <c r="Q53" s="277"/>
      <c r="R53" s="278"/>
      <c r="T53" s="277"/>
      <c r="U53" s="278"/>
      <c r="V53" s="7"/>
      <c r="W53" s="277"/>
      <c r="X53" s="278"/>
    </row>
    <row r="54" spans="1:26" x14ac:dyDescent="0.25">
      <c r="B54" s="34"/>
      <c r="C54" s="35"/>
      <c r="E54" s="34"/>
      <c r="F54" s="35"/>
      <c r="H54" s="34"/>
      <c r="I54" s="35"/>
      <c r="K54" s="34"/>
      <c r="L54" s="35"/>
      <c r="N54" s="34"/>
      <c r="O54" s="35"/>
      <c r="Q54" s="34"/>
      <c r="R54" s="35"/>
      <c r="T54" s="34"/>
      <c r="U54" s="35"/>
      <c r="W54" s="34"/>
      <c r="X54" s="35"/>
    </row>
    <row r="55" spans="1:26" ht="15.75" thickBot="1" x14ac:dyDescent="0.3">
      <c r="B55" s="1"/>
      <c r="C55" s="2"/>
      <c r="D55" s="188"/>
      <c r="E55" s="1"/>
      <c r="F55" s="2"/>
      <c r="G55" s="188"/>
      <c r="H55" s="1"/>
      <c r="I55" s="2"/>
      <c r="J55" s="188"/>
      <c r="K55" s="1"/>
      <c r="L55" s="2"/>
      <c r="M55" s="188"/>
      <c r="N55" s="1"/>
      <c r="O55" s="2"/>
      <c r="P55" s="188"/>
      <c r="Q55" s="1"/>
      <c r="R55" s="2"/>
      <c r="S55" s="188"/>
      <c r="T55" s="1"/>
      <c r="U55" s="2"/>
      <c r="V55" s="188"/>
      <c r="W55" s="1"/>
      <c r="X55" s="2"/>
      <c r="Y55" s="189"/>
      <c r="Z55" s="18"/>
    </row>
    <row r="56" spans="1:26" ht="9.9499999999999993" customHeight="1" x14ac:dyDescent="0.25">
      <c r="B56" s="235"/>
      <c r="C56" s="236"/>
      <c r="E56" s="235"/>
      <c r="F56" s="236"/>
      <c r="H56" s="235"/>
      <c r="I56" s="236"/>
      <c r="K56" s="235"/>
      <c r="L56" s="236"/>
      <c r="N56" s="235"/>
      <c r="O56" s="236"/>
      <c r="Q56" s="235"/>
      <c r="R56" s="236"/>
      <c r="T56" s="235"/>
      <c r="U56" s="236"/>
      <c r="W56" s="235"/>
      <c r="X56" s="236"/>
    </row>
    <row r="57" spans="1:26" ht="15.75" thickBot="1" x14ac:dyDescent="0.3">
      <c r="B57" s="183"/>
      <c r="C57" s="184"/>
      <c r="E57" s="183"/>
      <c r="F57" s="184"/>
      <c r="H57" s="183"/>
      <c r="I57" s="184"/>
      <c r="K57" s="183"/>
      <c r="L57" s="184"/>
      <c r="N57" s="183"/>
      <c r="O57" s="184"/>
      <c r="Q57" s="183"/>
      <c r="R57" s="184"/>
      <c r="T57" s="183"/>
      <c r="U57" s="184"/>
      <c r="W57" s="183"/>
      <c r="X57" s="184"/>
    </row>
    <row r="58" spans="1:26" s="10" customFormat="1" ht="12" x14ac:dyDescent="0.2">
      <c r="B58" s="21"/>
      <c r="C58" s="11"/>
      <c r="E58" s="21"/>
      <c r="F58" s="11"/>
      <c r="G58" s="179"/>
      <c r="H58" s="21"/>
      <c r="I58" s="11"/>
      <c r="J58" s="11"/>
      <c r="K58" s="21"/>
      <c r="L58" s="11"/>
      <c r="M58" s="11"/>
      <c r="N58" s="21"/>
      <c r="O58" s="11"/>
      <c r="P58" s="11"/>
      <c r="Q58" s="21"/>
      <c r="R58" s="11"/>
      <c r="S58" s="11"/>
      <c r="T58" s="21"/>
      <c r="U58" s="11"/>
      <c r="V58" s="11"/>
      <c r="W58" s="21"/>
      <c r="X58" s="11"/>
    </row>
    <row r="59" spans="1:26" s="10" customFormat="1" ht="12" x14ac:dyDescent="0.2">
      <c r="B59" s="231"/>
      <c r="C59" s="231"/>
      <c r="D59" s="179"/>
      <c r="E59" s="231"/>
      <c r="F59" s="231"/>
      <c r="G59" s="11"/>
      <c r="H59" s="231"/>
      <c r="I59" s="231"/>
      <c r="J59" s="11"/>
      <c r="K59" s="231"/>
      <c r="L59" s="231"/>
      <c r="M59" s="11"/>
      <c r="N59" s="231"/>
      <c r="O59" s="231"/>
      <c r="P59" s="11"/>
      <c r="Q59" s="231"/>
      <c r="R59" s="231"/>
      <c r="S59" s="11"/>
      <c r="T59" s="231"/>
      <c r="U59" s="231"/>
      <c r="V59" s="11"/>
      <c r="W59" s="231"/>
      <c r="X59" s="231"/>
    </row>
    <row r="60" spans="1:26" x14ac:dyDescent="0.25">
      <c r="B60" s="13"/>
      <c r="C60" s="12"/>
      <c r="E60" s="12"/>
      <c r="F60" s="13"/>
      <c r="H60" s="13"/>
      <c r="L60" s="13"/>
      <c r="N60" s="13"/>
      <c r="R60" s="13"/>
      <c r="T60" s="13"/>
      <c r="X60" s="13"/>
    </row>
    <row r="61" spans="1:26" ht="15.75" customHeight="1" x14ac:dyDescent="0.25">
      <c r="B61" s="13"/>
      <c r="C61" s="303"/>
      <c r="D61" s="303"/>
      <c r="E61" s="303"/>
      <c r="F61" s="13"/>
      <c r="H61" s="13"/>
      <c r="I61" s="303"/>
      <c r="J61" s="303"/>
      <c r="K61" s="303"/>
      <c r="L61" s="13"/>
      <c r="N61" s="13"/>
      <c r="O61" s="303"/>
      <c r="P61" s="303"/>
      <c r="Q61" s="303"/>
      <c r="R61" s="13"/>
      <c r="T61" s="13"/>
      <c r="U61" s="303"/>
      <c r="V61" s="303"/>
      <c r="W61" s="303"/>
      <c r="X61" s="13"/>
    </row>
    <row r="62" spans="1:26" ht="15.75" customHeight="1" x14ac:dyDescent="0.25">
      <c r="B62" s="72"/>
      <c r="C62" s="311"/>
      <c r="D62" s="312"/>
      <c r="E62" s="313"/>
      <c r="H62" s="72"/>
      <c r="I62" s="311"/>
      <c r="J62" s="312"/>
      <c r="K62" s="313"/>
      <c r="N62" s="72"/>
      <c r="O62" s="311"/>
      <c r="P62" s="312"/>
      <c r="Q62" s="313"/>
      <c r="T62" s="72"/>
      <c r="U62" s="311"/>
      <c r="V62" s="312"/>
      <c r="W62" s="313"/>
    </row>
    <row r="63" spans="1:26" x14ac:dyDescent="0.25">
      <c r="C63" s="277"/>
      <c r="D63" s="279"/>
      <c r="E63" s="278"/>
      <c r="I63" s="277"/>
      <c r="J63" s="279"/>
      <c r="K63" s="278"/>
      <c r="O63" s="277"/>
      <c r="P63" s="279"/>
      <c r="Q63" s="278"/>
      <c r="U63" s="277"/>
      <c r="V63" s="279"/>
      <c r="W63" s="278"/>
    </row>
    <row r="64" spans="1:26" x14ac:dyDescent="0.25">
      <c r="C64" s="8"/>
      <c r="D64" s="13"/>
      <c r="E64" s="9"/>
      <c r="I64" s="8"/>
      <c r="J64" s="13"/>
      <c r="K64" s="9"/>
      <c r="O64" s="8"/>
      <c r="P64" s="13"/>
      <c r="Q64" s="9"/>
      <c r="U64" s="8"/>
      <c r="V64" s="13"/>
      <c r="W64" s="9"/>
    </row>
    <row r="65" spans="3:24" ht="15.75" thickBot="1" x14ac:dyDescent="0.3">
      <c r="C65" s="1"/>
      <c r="D65" s="14"/>
      <c r="E65" s="3"/>
      <c r="F65" s="189"/>
      <c r="I65" s="1"/>
      <c r="J65" s="14"/>
      <c r="K65" s="3"/>
      <c r="L65" s="189"/>
      <c r="O65" s="1"/>
      <c r="P65" s="14"/>
      <c r="Q65" s="3"/>
      <c r="R65" s="189"/>
      <c r="U65" s="1"/>
      <c r="V65" s="14"/>
      <c r="W65" s="3"/>
      <c r="X65" s="189"/>
    </row>
    <row r="66" spans="3:24" ht="9.9499999999999993" customHeight="1" x14ac:dyDescent="0.25">
      <c r="C66" s="314"/>
      <c r="D66" s="315"/>
      <c r="E66" s="316"/>
      <c r="I66" s="314"/>
      <c r="J66" s="315"/>
      <c r="K66" s="316"/>
      <c r="O66" s="314"/>
      <c r="P66" s="315"/>
      <c r="Q66" s="316"/>
      <c r="U66" s="314"/>
      <c r="V66" s="315"/>
      <c r="W66" s="316"/>
    </row>
    <row r="67" spans="3:24" ht="15.75" thickBot="1" x14ac:dyDescent="0.3">
      <c r="C67" s="185"/>
      <c r="D67" s="14"/>
      <c r="E67" s="186"/>
      <c r="I67" s="185"/>
      <c r="J67" s="14"/>
      <c r="K67" s="186"/>
      <c r="O67" s="185"/>
      <c r="P67" s="14"/>
      <c r="Q67" s="186"/>
      <c r="U67" s="185"/>
      <c r="V67" s="14"/>
      <c r="W67" s="186"/>
    </row>
    <row r="68" spans="3:24" s="10" customFormat="1" x14ac:dyDescent="0.25">
      <c r="C68" s="11"/>
      <c r="D68" s="15"/>
      <c r="E68" s="11"/>
      <c r="F68" s="180"/>
      <c r="G68" s="16"/>
      <c r="H68" s="16"/>
      <c r="I68" s="11"/>
      <c r="J68" s="15"/>
      <c r="K68" s="11"/>
      <c r="L68" s="16"/>
      <c r="M68" s="16"/>
      <c r="N68" s="16"/>
      <c r="O68" s="11"/>
      <c r="P68" s="4"/>
      <c r="Q68" s="11"/>
      <c r="R68" s="16"/>
      <c r="S68" s="16"/>
      <c r="T68" s="16"/>
      <c r="U68" s="11"/>
      <c r="V68" s="15"/>
      <c r="W68" s="11"/>
    </row>
    <row r="69" spans="3:24" ht="12" customHeight="1" x14ac:dyDescent="0.25">
      <c r="C69" s="232"/>
      <c r="D69" s="232"/>
      <c r="E69" s="232"/>
      <c r="F69" s="181"/>
      <c r="I69" s="232"/>
      <c r="J69" s="232"/>
      <c r="K69" s="232"/>
      <c r="O69" s="232"/>
      <c r="P69" s="232"/>
      <c r="Q69" s="232"/>
      <c r="U69" s="232"/>
      <c r="V69" s="232"/>
      <c r="W69" s="232"/>
    </row>
    <row r="70" spans="3:24" x14ac:dyDescent="0.25"/>
    <row r="71" spans="3:24" ht="15.75" x14ac:dyDescent="0.25">
      <c r="F71" s="303"/>
      <c r="G71" s="303"/>
      <c r="H71" s="303"/>
      <c r="R71" s="303"/>
      <c r="S71" s="303"/>
      <c r="T71" s="303"/>
    </row>
    <row r="72" spans="3:24" x14ac:dyDescent="0.25">
      <c r="E72" s="72"/>
      <c r="F72" s="311"/>
      <c r="G72" s="312"/>
      <c r="H72" s="313"/>
      <c r="Q72" s="72"/>
      <c r="R72" s="311"/>
      <c r="S72" s="312"/>
      <c r="T72" s="313"/>
    </row>
    <row r="73" spans="3:24" ht="15.75" x14ac:dyDescent="0.25">
      <c r="F73" s="277"/>
      <c r="G73" s="279"/>
      <c r="H73" s="278"/>
      <c r="L73" s="28"/>
      <c r="M73" s="28"/>
      <c r="R73" s="277"/>
      <c r="S73" s="279"/>
      <c r="T73" s="278"/>
    </row>
    <row r="74" spans="3:24" x14ac:dyDescent="0.25">
      <c r="F74" s="8"/>
      <c r="G74" s="13"/>
      <c r="H74" s="9"/>
      <c r="L74" s="29"/>
      <c r="M74" s="29"/>
      <c r="R74" s="8"/>
      <c r="S74" s="13"/>
      <c r="T74" s="9"/>
    </row>
    <row r="75" spans="3:24" ht="15.75" thickBot="1" x14ac:dyDescent="0.3">
      <c r="F75" s="1"/>
      <c r="G75" s="14"/>
      <c r="H75" s="3"/>
      <c r="I75" s="189"/>
      <c r="L75" s="19"/>
      <c r="M75" s="18"/>
      <c r="R75" s="1"/>
      <c r="S75" s="14"/>
      <c r="T75" s="3"/>
      <c r="U75" s="189"/>
    </row>
    <row r="76" spans="3:24" ht="9.9499999999999993" customHeight="1" x14ac:dyDescent="0.25">
      <c r="F76" s="314"/>
      <c r="G76" s="315"/>
      <c r="H76" s="316"/>
      <c r="L76" s="19"/>
      <c r="M76" s="18"/>
      <c r="R76" s="314"/>
      <c r="S76" s="315"/>
      <c r="T76" s="316"/>
    </row>
    <row r="77" spans="3:24" ht="15.75" thickBot="1" x14ac:dyDescent="0.3">
      <c r="F77" s="185"/>
      <c r="G77" s="14"/>
      <c r="H77" s="186"/>
      <c r="L77" s="19"/>
      <c r="M77" s="18"/>
      <c r="R77" s="185"/>
      <c r="S77" s="14"/>
      <c r="T77" s="186"/>
    </row>
    <row r="78" spans="3:24" x14ac:dyDescent="0.25">
      <c r="F78" s="11"/>
      <c r="G78" s="15"/>
      <c r="H78" s="11"/>
      <c r="I78" s="181"/>
      <c r="L78" s="20"/>
      <c r="M78" s="18"/>
      <c r="R78" s="11"/>
      <c r="S78" s="15"/>
      <c r="T78" s="11"/>
    </row>
    <row r="79" spans="3:24" ht="12" customHeight="1" x14ac:dyDescent="0.25">
      <c r="F79" s="232"/>
      <c r="G79" s="232"/>
      <c r="H79" s="232"/>
      <c r="K79" s="18"/>
      <c r="L79" s="178"/>
      <c r="M79" s="178"/>
      <c r="N79" s="178"/>
      <c r="R79" s="232"/>
      <c r="S79" s="232"/>
      <c r="T79" s="232"/>
    </row>
    <row r="80" spans="3:24" x14ac:dyDescent="0.25"/>
    <row r="81" spans="2:24" ht="31.5" x14ac:dyDescent="0.25">
      <c r="L81" s="308"/>
      <c r="M81" s="309"/>
      <c r="N81" s="310"/>
    </row>
    <row r="82" spans="2:24" ht="15" customHeight="1" x14ac:dyDescent="0.25">
      <c r="K82" s="72"/>
      <c r="L82" s="311"/>
      <c r="M82" s="312"/>
      <c r="N82" s="313"/>
      <c r="R82" s="234"/>
      <c r="S82" s="234"/>
      <c r="T82" s="234"/>
      <c r="U82" s="234"/>
      <c r="V82" s="234"/>
      <c r="W82" s="234"/>
    </row>
    <row r="83" spans="2:24" ht="15" customHeight="1" x14ac:dyDescent="0.25">
      <c r="L83" s="277"/>
      <c r="M83" s="279"/>
      <c r="N83" s="278"/>
      <c r="R83" s="234"/>
      <c r="S83" s="234"/>
      <c r="T83" s="234"/>
      <c r="U83" s="234"/>
      <c r="V83" s="234"/>
      <c r="W83" s="234"/>
    </row>
    <row r="84" spans="2:24" ht="15" customHeight="1" x14ac:dyDescent="0.25">
      <c r="L84" s="8"/>
      <c r="M84" s="13"/>
      <c r="N84" s="9"/>
      <c r="R84" s="233"/>
      <c r="S84" s="233"/>
      <c r="T84" s="233"/>
      <c r="U84" s="233"/>
      <c r="V84" s="233"/>
      <c r="W84" s="233"/>
    </row>
    <row r="85" spans="2:24" ht="15" customHeight="1" thickBot="1" x14ac:dyDescent="0.3">
      <c r="B85" s="17"/>
      <c r="L85" s="1"/>
      <c r="M85" s="73"/>
      <c r="N85" s="3"/>
      <c r="O85" s="189"/>
      <c r="R85" s="233"/>
      <c r="S85" s="233"/>
      <c r="T85" s="233"/>
      <c r="U85" s="233"/>
      <c r="V85" s="233"/>
      <c r="W85" s="233"/>
    </row>
    <row r="86" spans="2:24" ht="9.9499999999999993" customHeight="1" x14ac:dyDescent="0.25">
      <c r="B86" s="17"/>
      <c r="L86" s="314"/>
      <c r="M86" s="315"/>
      <c r="N86" s="316"/>
      <c r="R86" s="187"/>
      <c r="S86" s="187"/>
      <c r="T86" s="187"/>
      <c r="U86" s="187"/>
      <c r="V86" s="187"/>
      <c r="W86" s="187"/>
    </row>
    <row r="87" spans="2:24" ht="15" customHeight="1" thickBot="1" x14ac:dyDescent="0.3">
      <c r="B87" s="17"/>
      <c r="L87" s="185"/>
      <c r="M87" s="14"/>
      <c r="N87" s="186"/>
      <c r="R87" s="187"/>
      <c r="S87" s="187"/>
      <c r="T87" s="187"/>
      <c r="U87" s="187"/>
      <c r="V87" s="187"/>
      <c r="W87" s="187"/>
    </row>
    <row r="88" spans="2:24" x14ac:dyDescent="0.25">
      <c r="L88" s="11"/>
      <c r="M88" s="15"/>
      <c r="N88" s="11"/>
      <c r="O88" s="181"/>
    </row>
    <row r="89" spans="2:24" ht="12" customHeight="1" x14ac:dyDescent="0.25">
      <c r="L89" s="232"/>
      <c r="M89" s="232"/>
      <c r="N89" s="232"/>
    </row>
    <row r="90" spans="2:24" x14ac:dyDescent="0.25"/>
    <row r="91" spans="2:24" x14ac:dyDescent="0.25">
      <c r="U91" s="269"/>
      <c r="V91" s="270"/>
      <c r="W91" s="270"/>
      <c r="X91" s="270"/>
    </row>
    <row r="92" spans="2:24" x14ac:dyDescent="0.25">
      <c r="B92" s="267"/>
      <c r="C92" s="268"/>
      <c r="D92" s="268"/>
      <c r="T92" s="271"/>
      <c r="U92" s="272"/>
      <c r="V92" s="272"/>
      <c r="W92" s="272"/>
      <c r="X92" s="272"/>
    </row>
    <row r="93" spans="2:24" x14ac:dyDescent="0.25"/>
  </sheetData>
  <sheetProtection selectLockedCells="1"/>
  <mergeCells count="185">
    <mergeCell ref="Q48:R48"/>
    <mergeCell ref="E39:F39"/>
    <mergeCell ref="L83:N83"/>
    <mergeCell ref="C66:E66"/>
    <mergeCell ref="I66:K66"/>
    <mergeCell ref="O66:Q66"/>
    <mergeCell ref="U66:W66"/>
    <mergeCell ref="U63:W63"/>
    <mergeCell ref="I63:K63"/>
    <mergeCell ref="O63:Q63"/>
    <mergeCell ref="C63:E63"/>
    <mergeCell ref="B46:C46"/>
    <mergeCell ref="E46:F46"/>
    <mergeCell ref="K49:L49"/>
    <mergeCell ref="N49:O49"/>
    <mergeCell ref="Q49:R49"/>
    <mergeCell ref="K46:L46"/>
    <mergeCell ref="N46:O46"/>
    <mergeCell ref="Q46:R46"/>
    <mergeCell ref="K39:L39"/>
    <mergeCell ref="Q45:R45"/>
    <mergeCell ref="K45:L45"/>
    <mergeCell ref="N45:O45"/>
    <mergeCell ref="B45:C45"/>
    <mergeCell ref="H46:I46"/>
    <mergeCell ref="W8:X8"/>
    <mergeCell ref="Q9:R9"/>
    <mergeCell ref="T44:U44"/>
    <mergeCell ref="B39:C39"/>
    <mergeCell ref="E38:F38"/>
    <mergeCell ref="Q11:R11"/>
    <mergeCell ref="H12:I12"/>
    <mergeCell ref="Q16:R16"/>
    <mergeCell ref="K17:L17"/>
    <mergeCell ref="N17:O17"/>
    <mergeCell ref="N22:O22"/>
    <mergeCell ref="E12:F12"/>
    <mergeCell ref="B31:C31"/>
    <mergeCell ref="E31:F31"/>
    <mergeCell ref="H31:I31"/>
    <mergeCell ref="T11:X12"/>
    <mergeCell ref="T14:X15"/>
    <mergeCell ref="E45:F45"/>
    <mergeCell ref="H45:I45"/>
    <mergeCell ref="N39:O39"/>
    <mergeCell ref="Q39:R39"/>
    <mergeCell ref="N31:O31"/>
    <mergeCell ref="Q31:R31"/>
    <mergeCell ref="N47:O47"/>
    <mergeCell ref="N51:O51"/>
    <mergeCell ref="N52:O52"/>
    <mergeCell ref="B51:C51"/>
    <mergeCell ref="E51:F51"/>
    <mergeCell ref="N48:O48"/>
    <mergeCell ref="B53:C53"/>
    <mergeCell ref="B49:C49"/>
    <mergeCell ref="H47:I47"/>
    <mergeCell ref="B35:C35"/>
    <mergeCell ref="E35:F35"/>
    <mergeCell ref="H35:I35"/>
    <mergeCell ref="K35:L35"/>
    <mergeCell ref="N35:O35"/>
    <mergeCell ref="Q35:R35"/>
    <mergeCell ref="B12:C12"/>
    <mergeCell ref="N12:O12"/>
    <mergeCell ref="K12:L12"/>
    <mergeCell ref="B17:C17"/>
    <mergeCell ref="N32:O32"/>
    <mergeCell ref="K32:L32"/>
    <mergeCell ref="K31:L31"/>
    <mergeCell ref="Q12:R12"/>
    <mergeCell ref="L86:N86"/>
    <mergeCell ref="F73:H73"/>
    <mergeCell ref="U62:W62"/>
    <mergeCell ref="E1:U1"/>
    <mergeCell ref="T8:U8"/>
    <mergeCell ref="E49:F49"/>
    <mergeCell ref="E16:F16"/>
    <mergeCell ref="E47:F47"/>
    <mergeCell ref="E48:F48"/>
    <mergeCell ref="E11:F11"/>
    <mergeCell ref="H39:I39"/>
    <mergeCell ref="Q47:R47"/>
    <mergeCell ref="C61:E61"/>
    <mergeCell ref="B48:C48"/>
    <mergeCell ref="B47:C47"/>
    <mergeCell ref="H52:I52"/>
    <mergeCell ref="K47:L47"/>
    <mergeCell ref="K51:L51"/>
    <mergeCell ref="K48:L48"/>
    <mergeCell ref="I61:K61"/>
    <mergeCell ref="K53:L53"/>
    <mergeCell ref="N53:O53"/>
    <mergeCell ref="H48:I48"/>
    <mergeCell ref="H49:I49"/>
    <mergeCell ref="W51:X51"/>
    <mergeCell ref="L81:N81"/>
    <mergeCell ref="L82:N82"/>
    <mergeCell ref="C62:E62"/>
    <mergeCell ref="I62:K62"/>
    <mergeCell ref="O62:Q62"/>
    <mergeCell ref="K52:L52"/>
    <mergeCell ref="B52:C52"/>
    <mergeCell ref="E52:F52"/>
    <mergeCell ref="F71:H71"/>
    <mergeCell ref="R71:T71"/>
    <mergeCell ref="F72:H72"/>
    <mergeCell ref="R72:T72"/>
    <mergeCell ref="E53:F53"/>
    <mergeCell ref="H53:I53"/>
    <mergeCell ref="Q53:R53"/>
    <mergeCell ref="F76:H76"/>
    <mergeCell ref="R76:T76"/>
    <mergeCell ref="H51:I51"/>
    <mergeCell ref="B9:C9"/>
    <mergeCell ref="E9:F9"/>
    <mergeCell ref="H9:I9"/>
    <mergeCell ref="K9:L9"/>
    <mergeCell ref="N27:O27"/>
    <mergeCell ref="N21:O21"/>
    <mergeCell ref="N9:O9"/>
    <mergeCell ref="N26:O26"/>
    <mergeCell ref="K11:L11"/>
    <mergeCell ref="N11:O11"/>
    <mergeCell ref="N16:O16"/>
    <mergeCell ref="H11:I11"/>
    <mergeCell ref="B11:C11"/>
    <mergeCell ref="E32:F32"/>
    <mergeCell ref="B16:C16"/>
    <mergeCell ref="H16:I16"/>
    <mergeCell ref="K16:L16"/>
    <mergeCell ref="K27:L27"/>
    <mergeCell ref="E17:F17"/>
    <mergeCell ref="H32:I32"/>
    <mergeCell ref="B26:C26"/>
    <mergeCell ref="B22:C22"/>
    <mergeCell ref="B27:C27"/>
    <mergeCell ref="B32:C32"/>
    <mergeCell ref="B21:C21"/>
    <mergeCell ref="E21:F21"/>
    <mergeCell ref="H21:I21"/>
    <mergeCell ref="K21:L21"/>
    <mergeCell ref="E26:F26"/>
    <mergeCell ref="H17:I17"/>
    <mergeCell ref="H22:I22"/>
    <mergeCell ref="H26:I26"/>
    <mergeCell ref="K26:L26"/>
    <mergeCell ref="K22:L22"/>
    <mergeCell ref="H27:I27"/>
    <mergeCell ref="E27:F27"/>
    <mergeCell ref="E22:F22"/>
    <mergeCell ref="Q32:R32"/>
    <mergeCell ref="Q27:R27"/>
    <mergeCell ref="Q22:R22"/>
    <mergeCell ref="R73:T73"/>
    <mergeCell ref="T45:U45"/>
    <mergeCell ref="W45:X45"/>
    <mergeCell ref="W52:X52"/>
    <mergeCell ref="W46:X46"/>
    <mergeCell ref="Q38:R38"/>
    <mergeCell ref="T16:X27"/>
    <mergeCell ref="Q26:R26"/>
    <mergeCell ref="T33:X36"/>
    <mergeCell ref="T31:X32"/>
    <mergeCell ref="Q17:R17"/>
    <mergeCell ref="Q21:R21"/>
    <mergeCell ref="Q52:R52"/>
    <mergeCell ref="T52:U52"/>
    <mergeCell ref="Q51:R51"/>
    <mergeCell ref="U61:W61"/>
    <mergeCell ref="W47:X47"/>
    <mergeCell ref="T53:U53"/>
    <mergeCell ref="W53:X53"/>
    <mergeCell ref="T51:U51"/>
    <mergeCell ref="O61:Q61"/>
    <mergeCell ref="B37:C37"/>
    <mergeCell ref="E37:F37"/>
    <mergeCell ref="H37:I37"/>
    <mergeCell ref="K37:L37"/>
    <mergeCell ref="N37:O37"/>
    <mergeCell ref="Q37:R37"/>
    <mergeCell ref="B38:C38"/>
    <mergeCell ref="H38:I38"/>
    <mergeCell ref="K38:L38"/>
    <mergeCell ref="N38:O38"/>
  </mergeCells>
  <dataValidations count="1">
    <dataValidation type="whole" allowBlank="1" showInputMessage="1" showErrorMessage="1" sqref="E15:F15 H15:I15 K15:L15 N15:O15 Q15:R15 B15:C15" xr:uid="{281686A2-0182-4C92-ACD3-E0E7C826DF91}">
      <formula1>0</formula1>
      <formula2>99</formula2>
    </dataValidation>
  </dataValidations>
  <pageMargins left="0.7" right="0.7" top="0.78740157499999996" bottom="0.78740157499999996"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229"/>
      <c r="F1" s="348" t="str">
        <f>Language!$E$89</f>
        <v>Choose language</v>
      </c>
      <c r="G1" s="348"/>
      <c r="H1" s="348"/>
      <c r="I1" s="348"/>
      <c r="J1" s="348"/>
      <c r="K1" s="248"/>
      <c r="L1" s="344" t="str">
        <f>Language!$E$142</f>
        <v>Click here and choose language:</v>
      </c>
      <c r="M1" s="345"/>
      <c r="N1" s="250" t="s">
        <v>85</v>
      </c>
      <c r="O1" s="227" t="str">
        <f>_xlfn.UNICHAR(8592)</f>
        <v>←</v>
      </c>
    </row>
    <row r="2" spans="2:15" ht="11.25" customHeight="1" thickBot="1" x14ac:dyDescent="0.3">
      <c r="F2" s="349"/>
      <c r="G2" s="349"/>
      <c r="H2" s="349"/>
      <c r="I2" s="349"/>
      <c r="J2" s="349"/>
      <c r="K2" s="249"/>
      <c r="M2" s="76"/>
      <c r="N2" s="251"/>
    </row>
    <row r="3" spans="2:15" ht="15.75" thickTop="1" x14ac:dyDescent="0.25">
      <c r="B3" s="27" t="s">
        <v>85</v>
      </c>
      <c r="C3" s="31">
        <f>IF(AND($N$1&lt;&gt;B4,$N$1&lt;&gt;B5,$N$1&lt;&gt;B6,$N$1&lt;&gt;B7,$N$1&lt;&gt;B8,$N$1&lt;&gt;B9),1,0)</f>
        <v>1</v>
      </c>
      <c r="D3" s="335" t="s">
        <v>466</v>
      </c>
      <c r="E3" s="339"/>
      <c r="F3" s="340" t="s">
        <v>85</v>
      </c>
      <c r="G3" s="337" t="s">
        <v>86</v>
      </c>
      <c r="H3" s="337" t="s">
        <v>87</v>
      </c>
      <c r="I3" s="342" t="s">
        <v>88</v>
      </c>
      <c r="J3" s="337" t="s">
        <v>100</v>
      </c>
      <c r="K3" s="337" t="s">
        <v>714</v>
      </c>
      <c r="L3" s="346" t="s">
        <v>89</v>
      </c>
      <c r="M3" s="25"/>
    </row>
    <row r="4" spans="2:15" x14ac:dyDescent="0.25">
      <c r="B4" s="27" t="s">
        <v>86</v>
      </c>
      <c r="C4" s="31">
        <f t="shared" ref="C4:C9" si="0">IF($N$1=B4,1,0)</f>
        <v>0</v>
      </c>
      <c r="D4" s="336"/>
      <c r="E4" s="339"/>
      <c r="F4" s="341"/>
      <c r="G4" s="338"/>
      <c r="H4" s="338"/>
      <c r="I4" s="343"/>
      <c r="J4" s="338"/>
      <c r="K4" s="338"/>
      <c r="L4" s="347"/>
      <c r="M4" s="36"/>
      <c r="N4" s="37"/>
    </row>
    <row r="5" spans="2:15" x14ac:dyDescent="0.25">
      <c r="B5" s="27" t="s">
        <v>87</v>
      </c>
      <c r="C5" s="31">
        <f t="shared" si="0"/>
        <v>0</v>
      </c>
      <c r="D5" s="147">
        <v>1</v>
      </c>
      <c r="E5" s="169" t="str">
        <f>IF($C$3,F5,IF($C$4,G5,IF($C$5,H5,IF($C$6,I5,IF($C$7,J5,IF($C$8,K5,IF(L5&lt;&gt;"",L5,F5)))))))</f>
        <v>Belgium</v>
      </c>
      <c r="F5" s="100" t="s">
        <v>33</v>
      </c>
      <c r="G5" s="101" t="s">
        <v>57</v>
      </c>
      <c r="H5" s="99" t="s">
        <v>70</v>
      </c>
      <c r="I5" s="102" t="s">
        <v>71</v>
      </c>
      <c r="J5" s="99" t="s">
        <v>97</v>
      </c>
      <c r="K5" s="252" t="s">
        <v>715</v>
      </c>
      <c r="L5" s="53"/>
    </row>
    <row r="6" spans="2:15" x14ac:dyDescent="0.25">
      <c r="B6" s="27" t="s">
        <v>88</v>
      </c>
      <c r="C6" s="31">
        <f t="shared" si="0"/>
        <v>0</v>
      </c>
      <c r="D6" s="147">
        <v>2</v>
      </c>
      <c r="E6" s="169" t="str">
        <f t="shared" ref="E6:E69" si="1">IF($C$3,F6,IF($C$4,G6,IF($C$5,H6,IF($C$6,I6,IF($C$7,J6,IF($C$8,K6,IF(L6&lt;&gt;"",L6,F6)))))))</f>
        <v>Italy</v>
      </c>
      <c r="F6" s="100" t="s">
        <v>335</v>
      </c>
      <c r="G6" s="101" t="s">
        <v>361</v>
      </c>
      <c r="H6" s="99" t="s">
        <v>361</v>
      </c>
      <c r="I6" s="102" t="s">
        <v>362</v>
      </c>
      <c r="J6" s="99" t="s">
        <v>363</v>
      </c>
      <c r="K6" s="252" t="s">
        <v>716</v>
      </c>
      <c r="L6" s="53"/>
    </row>
    <row r="7" spans="2:15" x14ac:dyDescent="0.25">
      <c r="B7" s="27" t="s">
        <v>100</v>
      </c>
      <c r="C7" s="31">
        <f t="shared" si="0"/>
        <v>0</v>
      </c>
      <c r="D7" s="147">
        <v>3</v>
      </c>
      <c r="E7" s="169" t="str">
        <f t="shared" si="1"/>
        <v>England</v>
      </c>
      <c r="F7" s="100" t="s">
        <v>1</v>
      </c>
      <c r="G7" s="101" t="s">
        <v>59</v>
      </c>
      <c r="H7" s="99" t="s">
        <v>73</v>
      </c>
      <c r="I7" s="102" t="s">
        <v>74</v>
      </c>
      <c r="J7" s="99" t="s">
        <v>1</v>
      </c>
      <c r="K7" s="252" t="s">
        <v>717</v>
      </c>
      <c r="L7" s="53"/>
    </row>
    <row r="8" spans="2:15" x14ac:dyDescent="0.25">
      <c r="B8" s="27" t="s">
        <v>714</v>
      </c>
      <c r="C8" s="31">
        <f t="shared" si="0"/>
        <v>0</v>
      </c>
      <c r="D8" s="147">
        <v>4</v>
      </c>
      <c r="E8" s="169" t="str">
        <f t="shared" si="1"/>
        <v>Germany</v>
      </c>
      <c r="F8" s="100" t="s">
        <v>34</v>
      </c>
      <c r="G8" s="101" t="s">
        <v>65</v>
      </c>
      <c r="H8" s="99" t="s">
        <v>83</v>
      </c>
      <c r="I8" s="102" t="s">
        <v>84</v>
      </c>
      <c r="J8" s="99" t="s">
        <v>92</v>
      </c>
      <c r="K8" s="252" t="s">
        <v>718</v>
      </c>
      <c r="L8" s="53"/>
    </row>
    <row r="9" spans="2:15" x14ac:dyDescent="0.25">
      <c r="B9" s="27" t="s">
        <v>89</v>
      </c>
      <c r="C9" s="31">
        <f t="shared" si="0"/>
        <v>0</v>
      </c>
      <c r="D9" s="147">
        <v>5</v>
      </c>
      <c r="E9" s="169" t="str">
        <f t="shared" si="1"/>
        <v>Spain</v>
      </c>
      <c r="F9" s="100" t="s">
        <v>35</v>
      </c>
      <c r="G9" s="101" t="s">
        <v>62</v>
      </c>
      <c r="H9" s="99" t="s">
        <v>78</v>
      </c>
      <c r="I9" s="102" t="s">
        <v>79</v>
      </c>
      <c r="J9" s="99" t="s">
        <v>93</v>
      </c>
      <c r="K9" s="252" t="s">
        <v>719</v>
      </c>
      <c r="L9" s="53"/>
    </row>
    <row r="10" spans="2:15" x14ac:dyDescent="0.25">
      <c r="D10" s="147">
        <v>6</v>
      </c>
      <c r="E10" s="169" t="str">
        <f t="shared" si="1"/>
        <v>Ukraine</v>
      </c>
      <c r="F10" s="100" t="s">
        <v>339</v>
      </c>
      <c r="G10" s="101" t="s">
        <v>377</v>
      </c>
      <c r="H10" s="99" t="s">
        <v>376</v>
      </c>
      <c r="I10" s="102" t="s">
        <v>339</v>
      </c>
      <c r="J10" s="99" t="s">
        <v>339</v>
      </c>
      <c r="K10" s="252" t="s">
        <v>720</v>
      </c>
      <c r="L10" s="53"/>
    </row>
    <row r="11" spans="2:15" x14ac:dyDescent="0.25">
      <c r="D11" s="147">
        <v>7</v>
      </c>
      <c r="E11" s="169" t="str">
        <f t="shared" si="1"/>
        <v>France</v>
      </c>
      <c r="F11" s="100" t="s">
        <v>36</v>
      </c>
      <c r="G11" s="101" t="s">
        <v>64</v>
      </c>
      <c r="H11" s="99" t="s">
        <v>64</v>
      </c>
      <c r="I11" s="102" t="s">
        <v>36</v>
      </c>
      <c r="J11" s="99" t="s">
        <v>91</v>
      </c>
      <c r="K11" s="252" t="s">
        <v>721</v>
      </c>
      <c r="L11" s="53"/>
    </row>
    <row r="12" spans="2:15" x14ac:dyDescent="0.25">
      <c r="D12" s="147">
        <v>8</v>
      </c>
      <c r="E12" s="169" t="str">
        <f t="shared" si="1"/>
        <v>Poland</v>
      </c>
      <c r="F12" s="100" t="s">
        <v>37</v>
      </c>
      <c r="G12" s="101" t="s">
        <v>61</v>
      </c>
      <c r="H12" s="99" t="s">
        <v>61</v>
      </c>
      <c r="I12" s="102" t="s">
        <v>77</v>
      </c>
      <c r="J12" s="99" t="s">
        <v>90</v>
      </c>
      <c r="K12" s="252" t="s">
        <v>90</v>
      </c>
      <c r="L12" s="53"/>
    </row>
    <row r="13" spans="2:15" x14ac:dyDescent="0.25">
      <c r="D13" s="147">
        <v>9</v>
      </c>
      <c r="E13" s="169" t="str">
        <f t="shared" si="1"/>
        <v>Switzerland</v>
      </c>
      <c r="F13" s="100" t="s">
        <v>54</v>
      </c>
      <c r="G13" s="101" t="s">
        <v>55</v>
      </c>
      <c r="H13" s="99" t="s">
        <v>66</v>
      </c>
      <c r="I13" s="102" t="s">
        <v>67</v>
      </c>
      <c r="J13" s="99" t="s">
        <v>95</v>
      </c>
      <c r="K13" s="252" t="s">
        <v>722</v>
      </c>
      <c r="L13" s="53"/>
    </row>
    <row r="14" spans="2:15" x14ac:dyDescent="0.25">
      <c r="D14" s="147">
        <v>10</v>
      </c>
      <c r="E14" s="169" t="str">
        <f t="shared" si="1"/>
        <v>Croatia</v>
      </c>
      <c r="F14" s="100" t="s">
        <v>38</v>
      </c>
      <c r="G14" s="101" t="s">
        <v>60</v>
      </c>
      <c r="H14" s="99" t="s">
        <v>75</v>
      </c>
      <c r="I14" s="102" t="s">
        <v>76</v>
      </c>
      <c r="J14" s="99" t="s">
        <v>99</v>
      </c>
      <c r="K14" s="252" t="s">
        <v>723</v>
      </c>
      <c r="L14" s="53"/>
    </row>
    <row r="15" spans="2:15" x14ac:dyDescent="0.25">
      <c r="D15" s="147">
        <v>11</v>
      </c>
      <c r="E15" s="169" t="str">
        <f t="shared" si="1"/>
        <v>Netherlands</v>
      </c>
      <c r="F15" s="100" t="s">
        <v>336</v>
      </c>
      <c r="G15" s="101" t="s">
        <v>364</v>
      </c>
      <c r="H15" s="99" t="s">
        <v>365</v>
      </c>
      <c r="I15" s="102" t="s">
        <v>366</v>
      </c>
      <c r="J15" s="99" t="s">
        <v>367</v>
      </c>
      <c r="K15" s="252" t="s">
        <v>724</v>
      </c>
      <c r="L15" s="53"/>
    </row>
    <row r="16" spans="2:15" x14ac:dyDescent="0.25">
      <c r="D16" s="147">
        <v>12</v>
      </c>
      <c r="E16" s="169" t="str">
        <f t="shared" si="1"/>
        <v>Russia</v>
      </c>
      <c r="F16" s="100" t="s">
        <v>39</v>
      </c>
      <c r="G16" s="101" t="s">
        <v>58</v>
      </c>
      <c r="H16" s="99" t="s">
        <v>39</v>
      </c>
      <c r="I16" s="102" t="s">
        <v>72</v>
      </c>
      <c r="J16" s="99" t="s">
        <v>98</v>
      </c>
      <c r="K16" s="252" t="s">
        <v>725</v>
      </c>
      <c r="L16" s="53"/>
    </row>
    <row r="17" spans="4:12" x14ac:dyDescent="0.25">
      <c r="D17" s="147">
        <v>13</v>
      </c>
      <c r="E17" s="169" t="str">
        <f t="shared" si="1"/>
        <v>Portugal</v>
      </c>
      <c r="F17" s="100" t="s">
        <v>0</v>
      </c>
      <c r="G17" s="101" t="s">
        <v>0</v>
      </c>
      <c r="H17" s="99" t="s">
        <v>82</v>
      </c>
      <c r="I17" s="102" t="s">
        <v>0</v>
      </c>
      <c r="J17" s="99" t="s">
        <v>0</v>
      </c>
      <c r="K17" s="252" t="s">
        <v>0</v>
      </c>
      <c r="L17" s="53"/>
    </row>
    <row r="18" spans="4:12" x14ac:dyDescent="0.25">
      <c r="D18" s="147">
        <v>14</v>
      </c>
      <c r="E18" s="169" t="str">
        <f t="shared" si="1"/>
        <v>Turkey</v>
      </c>
      <c r="F18" s="100" t="s">
        <v>343</v>
      </c>
      <c r="G18" s="101" t="s">
        <v>390</v>
      </c>
      <c r="H18" s="99" t="s">
        <v>389</v>
      </c>
      <c r="I18" s="102" t="s">
        <v>388</v>
      </c>
      <c r="J18" s="99" t="s">
        <v>391</v>
      </c>
      <c r="K18" s="252" t="s">
        <v>726</v>
      </c>
      <c r="L18" s="53"/>
    </row>
    <row r="19" spans="4:12" x14ac:dyDescent="0.25">
      <c r="D19" s="147">
        <v>15</v>
      </c>
      <c r="E19" s="169" t="str">
        <f t="shared" si="1"/>
        <v>Denmark</v>
      </c>
      <c r="F19" s="100" t="s">
        <v>40</v>
      </c>
      <c r="G19" s="101" t="s">
        <v>56</v>
      </c>
      <c r="H19" s="99" t="s">
        <v>68</v>
      </c>
      <c r="I19" s="102" t="s">
        <v>69</v>
      </c>
      <c r="J19" s="99" t="s">
        <v>96</v>
      </c>
      <c r="K19" s="252" t="s">
        <v>727</v>
      </c>
      <c r="L19" s="53"/>
    </row>
    <row r="20" spans="4:12" x14ac:dyDescent="0.25">
      <c r="D20" s="147">
        <v>16</v>
      </c>
      <c r="E20" s="169" t="str">
        <f t="shared" si="1"/>
        <v>Austria</v>
      </c>
      <c r="F20" s="100" t="s">
        <v>342</v>
      </c>
      <c r="G20" s="101" t="s">
        <v>342</v>
      </c>
      <c r="H20" s="99" t="s">
        <v>342</v>
      </c>
      <c r="I20" s="102" t="s">
        <v>386</v>
      </c>
      <c r="J20" s="99" t="s">
        <v>387</v>
      </c>
      <c r="K20" s="252" t="s">
        <v>728</v>
      </c>
      <c r="L20" s="53"/>
    </row>
    <row r="21" spans="4:12" x14ac:dyDescent="0.25">
      <c r="D21" s="147">
        <v>17</v>
      </c>
      <c r="E21" s="169" t="str">
        <f t="shared" si="1"/>
        <v>Sweden</v>
      </c>
      <c r="F21" s="100" t="s">
        <v>41</v>
      </c>
      <c r="G21" s="101" t="s">
        <v>63</v>
      </c>
      <c r="H21" s="99" t="s">
        <v>80</v>
      </c>
      <c r="I21" s="102" t="s">
        <v>81</v>
      </c>
      <c r="J21" s="99" t="s">
        <v>94</v>
      </c>
      <c r="K21" s="252" t="s">
        <v>729</v>
      </c>
      <c r="L21" s="53"/>
    </row>
    <row r="22" spans="4:12" x14ac:dyDescent="0.25">
      <c r="D22" s="147">
        <v>18</v>
      </c>
      <c r="E22" s="169" t="str">
        <f t="shared" si="1"/>
        <v>Czechia</v>
      </c>
      <c r="F22" s="100" t="s">
        <v>337</v>
      </c>
      <c r="G22" s="101" t="s">
        <v>371</v>
      </c>
      <c r="H22" s="99" t="s">
        <v>370</v>
      </c>
      <c r="I22" s="102" t="s">
        <v>369</v>
      </c>
      <c r="J22" s="99" t="s">
        <v>375</v>
      </c>
      <c r="K22" s="252" t="s">
        <v>730</v>
      </c>
      <c r="L22" s="53"/>
    </row>
    <row r="23" spans="4:12" x14ac:dyDescent="0.25">
      <c r="D23" s="147">
        <v>19</v>
      </c>
      <c r="E23" s="169" t="str">
        <f t="shared" si="1"/>
        <v>Wales</v>
      </c>
      <c r="F23" s="100" t="s">
        <v>338</v>
      </c>
      <c r="G23" s="101" t="s">
        <v>374</v>
      </c>
      <c r="H23" s="99" t="s">
        <v>373</v>
      </c>
      <c r="I23" s="102" t="s">
        <v>372</v>
      </c>
      <c r="J23" s="99" t="s">
        <v>338</v>
      </c>
      <c r="K23" s="252" t="s">
        <v>338</v>
      </c>
      <c r="L23" s="53"/>
    </row>
    <row r="24" spans="4:12" x14ac:dyDescent="0.25">
      <c r="D24" s="147">
        <v>20</v>
      </c>
      <c r="E24" s="169" t="str">
        <f t="shared" si="1"/>
        <v>Finland</v>
      </c>
      <c r="F24" s="100" t="s">
        <v>344</v>
      </c>
      <c r="G24" s="101" t="s">
        <v>394</v>
      </c>
      <c r="H24" s="99" t="s">
        <v>394</v>
      </c>
      <c r="I24" s="102" t="s">
        <v>392</v>
      </c>
      <c r="J24" s="99" t="s">
        <v>450</v>
      </c>
      <c r="K24" s="252" t="s">
        <v>344</v>
      </c>
      <c r="L24" s="53"/>
    </row>
    <row r="25" spans="4:12" x14ac:dyDescent="0.25">
      <c r="D25" s="147">
        <v>21</v>
      </c>
      <c r="E25" s="169" t="str">
        <f t="shared" si="1"/>
        <v>Serbia</v>
      </c>
      <c r="F25" s="100" t="s">
        <v>290</v>
      </c>
      <c r="G25" s="101" t="s">
        <v>290</v>
      </c>
      <c r="H25" s="99" t="s">
        <v>290</v>
      </c>
      <c r="I25" s="102" t="s">
        <v>291</v>
      </c>
      <c r="J25" s="99" t="s">
        <v>234</v>
      </c>
      <c r="K25" s="252" t="s">
        <v>731</v>
      </c>
      <c r="L25" s="53"/>
    </row>
    <row r="26" spans="4:12" x14ac:dyDescent="0.25">
      <c r="D26" s="147">
        <v>22</v>
      </c>
      <c r="E26" s="169" t="str">
        <f t="shared" si="1"/>
        <v>Slovakia</v>
      </c>
      <c r="F26" s="100" t="s">
        <v>347</v>
      </c>
      <c r="G26" s="101" t="s">
        <v>401</v>
      </c>
      <c r="H26" s="99" t="s">
        <v>402</v>
      </c>
      <c r="I26" s="102" t="s">
        <v>403</v>
      </c>
      <c r="J26" s="99" t="s">
        <v>404</v>
      </c>
      <c r="K26" s="252" t="s">
        <v>732</v>
      </c>
      <c r="L26" s="53"/>
    </row>
    <row r="27" spans="4:12" x14ac:dyDescent="0.25">
      <c r="D27" s="147">
        <v>23</v>
      </c>
      <c r="E27" s="169" t="str">
        <f t="shared" si="1"/>
        <v>Ireland</v>
      </c>
      <c r="F27" s="100" t="s">
        <v>350</v>
      </c>
      <c r="G27" s="101" t="s">
        <v>417</v>
      </c>
      <c r="H27" s="99" t="s">
        <v>417</v>
      </c>
      <c r="I27" s="102" t="s">
        <v>415</v>
      </c>
      <c r="J27" s="99" t="s">
        <v>416</v>
      </c>
      <c r="K27" s="252" t="s">
        <v>733</v>
      </c>
      <c r="L27" s="53"/>
    </row>
    <row r="28" spans="4:12" x14ac:dyDescent="0.25">
      <c r="D28" s="147">
        <v>24</v>
      </c>
      <c r="E28" s="169" t="str">
        <f t="shared" si="1"/>
        <v>Iceland</v>
      </c>
      <c r="F28" s="100" t="s">
        <v>286</v>
      </c>
      <c r="G28" s="101" t="s">
        <v>287</v>
      </c>
      <c r="H28" s="99" t="s">
        <v>288</v>
      </c>
      <c r="I28" s="102" t="s">
        <v>289</v>
      </c>
      <c r="J28" s="99" t="s">
        <v>233</v>
      </c>
      <c r="K28" s="252" t="s">
        <v>734</v>
      </c>
      <c r="L28" s="53"/>
    </row>
    <row r="29" spans="4:12" x14ac:dyDescent="0.25">
      <c r="D29" s="147">
        <v>25</v>
      </c>
      <c r="E29" s="169" t="str">
        <f t="shared" si="1"/>
        <v>Northern Ireland</v>
      </c>
      <c r="F29" s="100" t="s">
        <v>352</v>
      </c>
      <c r="G29" s="101" t="s">
        <v>424</v>
      </c>
      <c r="H29" s="99" t="s">
        <v>423</v>
      </c>
      <c r="I29" s="102" t="s">
        <v>422</v>
      </c>
      <c r="J29" s="99" t="s">
        <v>421</v>
      </c>
      <c r="K29" s="252" t="s">
        <v>735</v>
      </c>
      <c r="L29" s="53"/>
    </row>
    <row r="30" spans="4:12" x14ac:dyDescent="0.25">
      <c r="D30" s="147">
        <v>26</v>
      </c>
      <c r="E30" s="169" t="str">
        <f t="shared" si="1"/>
        <v>Norway</v>
      </c>
      <c r="F30" s="100" t="s">
        <v>340</v>
      </c>
      <c r="G30" s="101" t="s">
        <v>378</v>
      </c>
      <c r="H30" s="99" t="s">
        <v>379</v>
      </c>
      <c r="I30" s="102" t="s">
        <v>380</v>
      </c>
      <c r="J30" s="99" t="s">
        <v>381</v>
      </c>
      <c r="K30" s="252" t="s">
        <v>736</v>
      </c>
      <c r="L30" s="53"/>
    </row>
    <row r="31" spans="4:12" x14ac:dyDescent="0.25">
      <c r="D31" s="147">
        <v>27</v>
      </c>
      <c r="E31" s="169" t="str">
        <f t="shared" si="1"/>
        <v>Kosovo</v>
      </c>
      <c r="F31" s="100" t="s">
        <v>358</v>
      </c>
      <c r="G31" s="101" t="s">
        <v>358</v>
      </c>
      <c r="H31" s="99" t="s">
        <v>358</v>
      </c>
      <c r="I31" s="102" t="s">
        <v>358</v>
      </c>
      <c r="J31" s="99" t="s">
        <v>358</v>
      </c>
      <c r="K31" s="252" t="s">
        <v>358</v>
      </c>
      <c r="L31" s="53"/>
    </row>
    <row r="32" spans="4:12" x14ac:dyDescent="0.25">
      <c r="D32" s="147">
        <v>28</v>
      </c>
      <c r="E32" s="169" t="str">
        <f t="shared" si="1"/>
        <v>Greece</v>
      </c>
      <c r="F32" s="100" t="s">
        <v>345</v>
      </c>
      <c r="G32" s="101" t="s">
        <v>397</v>
      </c>
      <c r="H32" s="99" t="s">
        <v>397</v>
      </c>
      <c r="I32" s="102" t="s">
        <v>395</v>
      </c>
      <c r="J32" s="99" t="s">
        <v>396</v>
      </c>
      <c r="K32" s="252" t="s">
        <v>737</v>
      </c>
      <c r="L32" s="53"/>
    </row>
    <row r="33" spans="4:12" x14ac:dyDescent="0.25">
      <c r="D33" s="147">
        <v>29</v>
      </c>
      <c r="E33" s="169" t="str">
        <f t="shared" si="1"/>
        <v>Scotland</v>
      </c>
      <c r="F33" s="100" t="s">
        <v>348</v>
      </c>
      <c r="G33" s="101" t="s">
        <v>408</v>
      </c>
      <c r="H33" s="99" t="s">
        <v>407</v>
      </c>
      <c r="I33" s="102" t="s">
        <v>405</v>
      </c>
      <c r="J33" s="99" t="s">
        <v>406</v>
      </c>
      <c r="K33" s="252" t="s">
        <v>738</v>
      </c>
      <c r="L33" s="53"/>
    </row>
    <row r="34" spans="4:12" x14ac:dyDescent="0.25">
      <c r="D34" s="147">
        <v>30</v>
      </c>
      <c r="E34" s="169" t="str">
        <f t="shared" si="1"/>
        <v>North Macedonia</v>
      </c>
      <c r="F34" s="100" t="s">
        <v>354</v>
      </c>
      <c r="G34" s="101" t="s">
        <v>430</v>
      </c>
      <c r="H34" s="99" t="s">
        <v>429</v>
      </c>
      <c r="I34" s="102" t="s">
        <v>428</v>
      </c>
      <c r="J34" s="99" t="s">
        <v>427</v>
      </c>
      <c r="K34" s="252" t="s">
        <v>739</v>
      </c>
      <c r="L34" s="53"/>
    </row>
    <row r="35" spans="4:12" x14ac:dyDescent="0.25">
      <c r="D35" s="147">
        <v>31</v>
      </c>
      <c r="E35" s="169" t="str">
        <f t="shared" si="1"/>
        <v>Hungary</v>
      </c>
      <c r="F35" s="100" t="s">
        <v>341</v>
      </c>
      <c r="G35" s="101" t="s">
        <v>385</v>
      </c>
      <c r="H35" s="99" t="s">
        <v>384</v>
      </c>
      <c r="I35" s="102" t="s">
        <v>382</v>
      </c>
      <c r="J35" s="99" t="s">
        <v>383</v>
      </c>
      <c r="K35" s="252" t="s">
        <v>740</v>
      </c>
      <c r="L35" s="53"/>
    </row>
    <row r="36" spans="4:12" x14ac:dyDescent="0.25">
      <c r="D36" s="147">
        <v>32</v>
      </c>
      <c r="E36" s="169" t="str">
        <f t="shared" si="1"/>
        <v>Slovenia</v>
      </c>
      <c r="F36" s="100" t="s">
        <v>351</v>
      </c>
      <c r="G36" s="101" t="s">
        <v>418</v>
      </c>
      <c r="H36" s="99" t="s">
        <v>351</v>
      </c>
      <c r="I36" s="102" t="s">
        <v>419</v>
      </c>
      <c r="J36" s="99" t="s">
        <v>420</v>
      </c>
      <c r="K36" s="252" t="s">
        <v>741</v>
      </c>
      <c r="L36" s="53"/>
    </row>
    <row r="37" spans="4:12" x14ac:dyDescent="0.25">
      <c r="D37" s="147">
        <v>33</v>
      </c>
      <c r="E37" s="169" t="str">
        <f t="shared" si="1"/>
        <v>Romania</v>
      </c>
      <c r="F37" s="100" t="s">
        <v>346</v>
      </c>
      <c r="G37" s="101" t="s">
        <v>399</v>
      </c>
      <c r="H37" s="99" t="s">
        <v>346</v>
      </c>
      <c r="I37" s="102" t="s">
        <v>398</v>
      </c>
      <c r="J37" s="99" t="s">
        <v>400</v>
      </c>
      <c r="K37" s="252" t="s">
        <v>742</v>
      </c>
      <c r="L37" s="53"/>
    </row>
    <row r="38" spans="4:12" x14ac:dyDescent="0.25">
      <c r="D38" s="147">
        <v>34</v>
      </c>
      <c r="E38" s="169" t="str">
        <f t="shared" si="1"/>
        <v>Georgia</v>
      </c>
      <c r="F38" s="100" t="s">
        <v>359</v>
      </c>
      <c r="G38" s="101" t="s">
        <v>359</v>
      </c>
      <c r="H38" s="99" t="s">
        <v>359</v>
      </c>
      <c r="I38" s="102" t="s">
        <v>436</v>
      </c>
      <c r="J38" s="99" t="s">
        <v>437</v>
      </c>
      <c r="K38" s="252" t="s">
        <v>743</v>
      </c>
      <c r="L38" s="53"/>
    </row>
    <row r="39" spans="4:12" x14ac:dyDescent="0.25">
      <c r="D39" s="147">
        <v>35</v>
      </c>
      <c r="E39" s="169" t="str">
        <f t="shared" si="1"/>
        <v>Albania</v>
      </c>
      <c r="F39" s="100" t="s">
        <v>353</v>
      </c>
      <c r="G39" s="101" t="s">
        <v>353</v>
      </c>
      <c r="H39" s="99" t="s">
        <v>353</v>
      </c>
      <c r="I39" s="102" t="s">
        <v>425</v>
      </c>
      <c r="J39" s="99" t="s">
        <v>426</v>
      </c>
      <c r="K39" s="252" t="s">
        <v>744</v>
      </c>
      <c r="L39" s="53"/>
    </row>
    <row r="40" spans="4:12" x14ac:dyDescent="0.25">
      <c r="D40" s="147">
        <v>36</v>
      </c>
      <c r="E40" s="169" t="str">
        <f t="shared" si="1"/>
        <v>Bosnia a. Herzeg.</v>
      </c>
      <c r="F40" s="100" t="s">
        <v>414</v>
      </c>
      <c r="G40" s="101" t="s">
        <v>413</v>
      </c>
      <c r="H40" s="99" t="s">
        <v>412</v>
      </c>
      <c r="I40" s="102" t="s">
        <v>411</v>
      </c>
      <c r="J40" s="99" t="s">
        <v>410</v>
      </c>
      <c r="K40" s="252" t="s">
        <v>745</v>
      </c>
      <c r="L40" s="53"/>
    </row>
    <row r="41" spans="4:12" x14ac:dyDescent="0.25">
      <c r="D41" s="147">
        <v>37</v>
      </c>
      <c r="E41" s="169" t="str">
        <f t="shared" si="1"/>
        <v>Bulgaria</v>
      </c>
      <c r="F41" s="100" t="s">
        <v>356</v>
      </c>
      <c r="G41" s="101" t="s">
        <v>356</v>
      </c>
      <c r="H41" s="99" t="s">
        <v>356</v>
      </c>
      <c r="I41" s="102" t="s">
        <v>433</v>
      </c>
      <c r="J41" s="99" t="s">
        <v>434</v>
      </c>
      <c r="K41" s="252" t="s">
        <v>746</v>
      </c>
      <c r="L41" s="53"/>
    </row>
    <row r="42" spans="4:12" x14ac:dyDescent="0.25">
      <c r="D42" s="147">
        <v>38</v>
      </c>
      <c r="E42" s="169" t="str">
        <f t="shared" si="1"/>
        <v>Luxembourg</v>
      </c>
      <c r="F42" s="100" t="s">
        <v>451</v>
      </c>
      <c r="G42" s="101" t="s">
        <v>467</v>
      </c>
      <c r="H42" s="99" t="s">
        <v>468</v>
      </c>
      <c r="I42" s="102" t="s">
        <v>451</v>
      </c>
      <c r="J42" s="99" t="s">
        <v>465</v>
      </c>
      <c r="K42" s="252" t="s">
        <v>465</v>
      </c>
      <c r="L42" s="53"/>
    </row>
    <row r="43" spans="4:12" x14ac:dyDescent="0.25">
      <c r="D43" s="147">
        <v>39</v>
      </c>
      <c r="E43" s="169" t="str">
        <f t="shared" si="1"/>
        <v>Belarus</v>
      </c>
      <c r="F43" s="100" t="s">
        <v>360</v>
      </c>
      <c r="G43" s="101" t="s">
        <v>440</v>
      </c>
      <c r="H43" s="99" t="s">
        <v>439</v>
      </c>
      <c r="I43" s="102" t="s">
        <v>438</v>
      </c>
      <c r="J43" s="99" t="s">
        <v>441</v>
      </c>
      <c r="K43" s="252" t="s">
        <v>747</v>
      </c>
      <c r="L43" s="53"/>
    </row>
    <row r="44" spans="4:12" x14ac:dyDescent="0.25">
      <c r="D44" s="147">
        <v>40</v>
      </c>
      <c r="E44" s="169" t="str">
        <f t="shared" si="1"/>
        <v>Cyprus</v>
      </c>
      <c r="F44" s="100" t="s">
        <v>452</v>
      </c>
      <c r="G44" s="101" t="s">
        <v>472</v>
      </c>
      <c r="H44" s="99" t="s">
        <v>471</v>
      </c>
      <c r="I44" s="102" t="s">
        <v>469</v>
      </c>
      <c r="J44" s="99" t="s">
        <v>470</v>
      </c>
      <c r="K44" s="252" t="s">
        <v>452</v>
      </c>
      <c r="L44" s="53"/>
    </row>
    <row r="45" spans="4:12" x14ac:dyDescent="0.25">
      <c r="D45" s="147">
        <v>41</v>
      </c>
      <c r="E45" s="169" t="str">
        <f t="shared" si="1"/>
        <v>Armenia</v>
      </c>
      <c r="F45" s="100" t="s">
        <v>355</v>
      </c>
      <c r="G45" s="101" t="s">
        <v>355</v>
      </c>
      <c r="H45" s="99" t="s">
        <v>355</v>
      </c>
      <c r="I45" s="102" t="s">
        <v>431</v>
      </c>
      <c r="J45" s="99" t="s">
        <v>432</v>
      </c>
      <c r="K45" s="252" t="s">
        <v>748</v>
      </c>
      <c r="L45" s="53"/>
    </row>
    <row r="46" spans="4:12" x14ac:dyDescent="0.25">
      <c r="D46" s="147">
        <v>42</v>
      </c>
      <c r="E46" s="169" t="str">
        <f t="shared" si="1"/>
        <v>Israel</v>
      </c>
      <c r="F46" s="100" t="s">
        <v>349</v>
      </c>
      <c r="G46" s="101" t="s">
        <v>349</v>
      </c>
      <c r="H46" s="99" t="s">
        <v>393</v>
      </c>
      <c r="I46" s="102" t="s">
        <v>409</v>
      </c>
      <c r="J46" s="99" t="s">
        <v>349</v>
      </c>
      <c r="K46" s="252" t="s">
        <v>409</v>
      </c>
      <c r="L46" s="53"/>
    </row>
    <row r="47" spans="4:12" x14ac:dyDescent="0.25">
      <c r="D47" s="147">
        <v>43</v>
      </c>
      <c r="E47" s="169" t="str">
        <f t="shared" si="1"/>
        <v>Kazakhstan</v>
      </c>
      <c r="F47" s="100" t="s">
        <v>453</v>
      </c>
      <c r="G47" s="101" t="s">
        <v>475</v>
      </c>
      <c r="H47" s="99" t="s">
        <v>474</v>
      </c>
      <c r="I47" s="102" t="s">
        <v>453</v>
      </c>
      <c r="J47" s="99" t="s">
        <v>473</v>
      </c>
      <c r="K47" s="252" t="s">
        <v>749</v>
      </c>
      <c r="L47" s="53"/>
    </row>
    <row r="48" spans="4:12" x14ac:dyDescent="0.25">
      <c r="D48" s="147">
        <v>44</v>
      </c>
      <c r="E48" s="169" t="str">
        <f t="shared" si="1"/>
        <v>Montenegro</v>
      </c>
      <c r="F48" s="100" t="s">
        <v>357</v>
      </c>
      <c r="G48" s="101" t="s">
        <v>357</v>
      </c>
      <c r="H48" s="99" t="s">
        <v>357</v>
      </c>
      <c r="I48" s="102" t="s">
        <v>435</v>
      </c>
      <c r="J48" s="99" t="s">
        <v>357</v>
      </c>
      <c r="K48" s="252" t="s">
        <v>357</v>
      </c>
      <c r="L48" s="53"/>
    </row>
    <row r="49" spans="4:12" x14ac:dyDescent="0.25">
      <c r="D49" s="147">
        <v>45</v>
      </c>
      <c r="E49" s="169" t="str">
        <f t="shared" si="1"/>
        <v>Azerbaijan</v>
      </c>
      <c r="F49" s="100" t="s">
        <v>454</v>
      </c>
      <c r="G49" s="101" t="s">
        <v>476</v>
      </c>
      <c r="H49" s="99" t="s">
        <v>454</v>
      </c>
      <c r="I49" s="102" t="s">
        <v>477</v>
      </c>
      <c r="J49" s="99" t="s">
        <v>478</v>
      </c>
      <c r="K49" s="252" t="s">
        <v>750</v>
      </c>
      <c r="L49" s="53"/>
    </row>
    <row r="50" spans="4:12" x14ac:dyDescent="0.25">
      <c r="D50" s="147">
        <v>46</v>
      </c>
      <c r="E50" s="169" t="str">
        <f t="shared" si="1"/>
        <v>Andorra</v>
      </c>
      <c r="F50" s="100" t="s">
        <v>455</v>
      </c>
      <c r="G50" s="101" t="s">
        <v>455</v>
      </c>
      <c r="H50" s="99" t="s">
        <v>455</v>
      </c>
      <c r="I50" s="102" t="s">
        <v>479</v>
      </c>
      <c r="J50" s="99" t="s">
        <v>455</v>
      </c>
      <c r="K50" s="252" t="s">
        <v>455</v>
      </c>
      <c r="L50" s="53"/>
    </row>
    <row r="51" spans="4:12" x14ac:dyDescent="0.25">
      <c r="D51" s="147">
        <v>47</v>
      </c>
      <c r="E51" s="169" t="str">
        <f t="shared" si="1"/>
        <v>Lithuania</v>
      </c>
      <c r="F51" s="100" t="s">
        <v>456</v>
      </c>
      <c r="G51" s="101" t="s">
        <v>482</v>
      </c>
      <c r="H51" s="99" t="s">
        <v>482</v>
      </c>
      <c r="I51" s="102" t="s">
        <v>483</v>
      </c>
      <c r="J51" s="99" t="s">
        <v>484</v>
      </c>
      <c r="K51" s="252" t="s">
        <v>751</v>
      </c>
      <c r="L51" s="53"/>
    </row>
    <row r="52" spans="4:12" x14ac:dyDescent="0.25">
      <c r="D52" s="147">
        <v>48</v>
      </c>
      <c r="E52" s="169" t="str">
        <f t="shared" si="1"/>
        <v>Estonia</v>
      </c>
      <c r="F52" s="100" t="s">
        <v>457</v>
      </c>
      <c r="G52" s="101" t="s">
        <v>457</v>
      </c>
      <c r="H52" s="99" t="s">
        <v>457</v>
      </c>
      <c r="I52" s="102" t="s">
        <v>480</v>
      </c>
      <c r="J52" s="99" t="s">
        <v>485</v>
      </c>
      <c r="K52" s="252" t="s">
        <v>485</v>
      </c>
      <c r="L52" s="53"/>
    </row>
    <row r="53" spans="4:12" x14ac:dyDescent="0.25">
      <c r="D53" s="147">
        <v>49</v>
      </c>
      <c r="E53" s="169" t="str">
        <f t="shared" si="1"/>
        <v>Faroe Islands</v>
      </c>
      <c r="F53" s="100" t="s">
        <v>458</v>
      </c>
      <c r="G53" s="101" t="s">
        <v>486</v>
      </c>
      <c r="H53" s="99" t="s">
        <v>487</v>
      </c>
      <c r="I53" s="102" t="s">
        <v>488</v>
      </c>
      <c r="J53" s="99" t="s">
        <v>489</v>
      </c>
      <c r="K53" s="252" t="s">
        <v>752</v>
      </c>
      <c r="L53" s="53"/>
    </row>
    <row r="54" spans="4:12" x14ac:dyDescent="0.25">
      <c r="D54" s="147">
        <v>50</v>
      </c>
      <c r="E54" s="169" t="str">
        <f t="shared" si="1"/>
        <v>Gibraltar</v>
      </c>
      <c r="F54" s="100" t="s">
        <v>459</v>
      </c>
      <c r="G54" s="101" t="s">
        <v>459</v>
      </c>
      <c r="H54" s="99" t="s">
        <v>490</v>
      </c>
      <c r="I54" s="102" t="s">
        <v>459</v>
      </c>
      <c r="J54" s="99" t="s">
        <v>459</v>
      </c>
      <c r="K54" s="252" t="s">
        <v>459</v>
      </c>
      <c r="L54" s="53"/>
    </row>
    <row r="55" spans="4:12" x14ac:dyDescent="0.25">
      <c r="D55" s="147">
        <v>51</v>
      </c>
      <c r="E55" s="169" t="str">
        <f t="shared" si="1"/>
        <v>Moldava</v>
      </c>
      <c r="F55" s="100" t="s">
        <v>460</v>
      </c>
      <c r="G55" s="101" t="s">
        <v>460</v>
      </c>
      <c r="H55" s="99" t="s">
        <v>460</v>
      </c>
      <c r="I55" s="102" t="s">
        <v>491</v>
      </c>
      <c r="J55" s="99" t="s">
        <v>492</v>
      </c>
      <c r="K55" s="252" t="s">
        <v>753</v>
      </c>
      <c r="L55" s="53"/>
    </row>
    <row r="56" spans="4:12" x14ac:dyDescent="0.25">
      <c r="D56" s="147">
        <v>52</v>
      </c>
      <c r="E56" s="169" t="str">
        <f t="shared" si="1"/>
        <v>Malta</v>
      </c>
      <c r="F56" s="100" t="s">
        <v>461</v>
      </c>
      <c r="G56" s="101" t="s">
        <v>461</v>
      </c>
      <c r="H56" s="99" t="s">
        <v>461</v>
      </c>
      <c r="I56" s="102" t="s">
        <v>481</v>
      </c>
      <c r="J56" s="99" t="s">
        <v>461</v>
      </c>
      <c r="K56" s="252" t="s">
        <v>461</v>
      </c>
      <c r="L56" s="53"/>
    </row>
    <row r="57" spans="4:12" x14ac:dyDescent="0.25">
      <c r="D57" s="147">
        <v>53</v>
      </c>
      <c r="E57" s="169" t="str">
        <f t="shared" si="1"/>
        <v>Latvia</v>
      </c>
      <c r="F57" s="100" t="s">
        <v>462</v>
      </c>
      <c r="G57" s="101" t="s">
        <v>493</v>
      </c>
      <c r="H57" s="99" t="s">
        <v>494</v>
      </c>
      <c r="I57" s="102" t="s">
        <v>495</v>
      </c>
      <c r="J57" s="99" t="s">
        <v>496</v>
      </c>
      <c r="K57" s="252" t="s">
        <v>754</v>
      </c>
      <c r="L57" s="53"/>
    </row>
    <row r="58" spans="4:12" x14ac:dyDescent="0.25">
      <c r="D58" s="147">
        <v>54</v>
      </c>
      <c r="E58" s="169" t="str">
        <f t="shared" si="1"/>
        <v>Liechtenstein</v>
      </c>
      <c r="F58" s="100" t="s">
        <v>463</v>
      </c>
      <c r="G58" s="101" t="s">
        <v>463</v>
      </c>
      <c r="H58" s="99" t="s">
        <v>463</v>
      </c>
      <c r="I58" s="102" t="s">
        <v>463</v>
      </c>
      <c r="J58" s="99" t="s">
        <v>463</v>
      </c>
      <c r="K58" s="252" t="s">
        <v>463</v>
      </c>
      <c r="L58" s="53"/>
    </row>
    <row r="59" spans="4:12" x14ac:dyDescent="0.25">
      <c r="D59" s="147">
        <v>55</v>
      </c>
      <c r="E59" s="169" t="str">
        <f t="shared" si="1"/>
        <v>San Marino</v>
      </c>
      <c r="F59" s="100" t="s">
        <v>464</v>
      </c>
      <c r="G59" s="101" t="s">
        <v>464</v>
      </c>
      <c r="H59" s="99" t="s">
        <v>464</v>
      </c>
      <c r="I59" s="102" t="s">
        <v>497</v>
      </c>
      <c r="J59" s="99" t="s">
        <v>464</v>
      </c>
      <c r="K59" s="252" t="s">
        <v>464</v>
      </c>
      <c r="L59" s="53"/>
    </row>
    <row r="60" spans="4:12" x14ac:dyDescent="0.25">
      <c r="D60" s="147"/>
      <c r="E60" s="169">
        <f t="shared" si="1"/>
        <v>0</v>
      </c>
      <c r="F60" s="100"/>
      <c r="G60" s="101"/>
      <c r="H60" s="99"/>
      <c r="I60" s="102"/>
      <c r="J60" s="99"/>
      <c r="K60" s="252"/>
      <c r="L60" s="53"/>
    </row>
    <row r="61" spans="4:12" x14ac:dyDescent="0.25">
      <c r="D61" s="147"/>
      <c r="E61" s="169">
        <f t="shared" si="1"/>
        <v>0</v>
      </c>
      <c r="F61" s="100"/>
      <c r="G61" s="101"/>
      <c r="H61" s="99"/>
      <c r="I61" s="102"/>
      <c r="J61" s="99"/>
      <c r="K61" s="252"/>
      <c r="L61" s="53"/>
    </row>
    <row r="62" spans="4:12" x14ac:dyDescent="0.25">
      <c r="D62" s="147"/>
      <c r="E62" s="169">
        <f t="shared" si="1"/>
        <v>0</v>
      </c>
      <c r="F62" s="100"/>
      <c r="G62" s="101"/>
      <c r="H62" s="99"/>
      <c r="I62" s="102"/>
      <c r="J62" s="99"/>
      <c r="K62" s="252"/>
      <c r="L62" s="53"/>
    </row>
    <row r="63" spans="4:12" ht="15.75" thickBot="1" x14ac:dyDescent="0.3">
      <c r="D63" s="170"/>
      <c r="E63" s="169">
        <f t="shared" si="1"/>
        <v>0</v>
      </c>
      <c r="F63" s="103"/>
      <c r="G63" s="104"/>
      <c r="H63" s="105"/>
      <c r="I63" s="106"/>
      <c r="J63" s="105"/>
      <c r="K63" s="253"/>
      <c r="L63" s="54"/>
    </row>
    <row r="64" spans="4:12" ht="16.5" thickTop="1" thickBot="1" x14ac:dyDescent="0.3">
      <c r="E64" s="169"/>
      <c r="F64" s="55"/>
      <c r="G64" s="55"/>
      <c r="H64" s="55"/>
      <c r="I64" s="55"/>
      <c r="J64" s="55"/>
      <c r="K64" s="55"/>
      <c r="L64" s="55"/>
    </row>
    <row r="65" spans="4:12" ht="30.75" thickTop="1" x14ac:dyDescent="0.45">
      <c r="D65" s="146" t="s">
        <v>319</v>
      </c>
      <c r="E65" s="169"/>
      <c r="F65" s="152" t="s">
        <v>101</v>
      </c>
      <c r="G65" s="153"/>
      <c r="H65" s="153"/>
      <c r="I65" s="153"/>
      <c r="J65" s="153"/>
      <c r="K65" s="153"/>
      <c r="L65" s="154"/>
    </row>
    <row r="66" spans="4:12" x14ac:dyDescent="0.25">
      <c r="D66" s="147">
        <v>1</v>
      </c>
      <c r="E66" s="169" t="str">
        <f t="shared" si="1"/>
        <v>London</v>
      </c>
      <c r="F66" s="100" t="s">
        <v>498</v>
      </c>
      <c r="G66" s="101" t="s">
        <v>512</v>
      </c>
      <c r="H66" s="99" t="s">
        <v>511</v>
      </c>
      <c r="I66" s="102" t="s">
        <v>512</v>
      </c>
      <c r="J66" s="99" t="s">
        <v>498</v>
      </c>
      <c r="K66" s="252" t="s">
        <v>755</v>
      </c>
      <c r="L66" s="53"/>
    </row>
    <row r="67" spans="4:12" x14ac:dyDescent="0.25">
      <c r="D67" s="95">
        <v>2</v>
      </c>
      <c r="E67" s="169" t="str">
        <f t="shared" si="1"/>
        <v>Baku</v>
      </c>
      <c r="F67" s="100" t="s">
        <v>499</v>
      </c>
      <c r="G67" s="101" t="s">
        <v>513</v>
      </c>
      <c r="H67" s="99" t="s">
        <v>499</v>
      </c>
      <c r="I67" s="102" t="s">
        <v>514</v>
      </c>
      <c r="J67" s="99" t="s">
        <v>499</v>
      </c>
      <c r="K67" s="252" t="s">
        <v>499</v>
      </c>
      <c r="L67" s="53"/>
    </row>
    <row r="68" spans="4:12" x14ac:dyDescent="0.25">
      <c r="D68" s="95">
        <v>3</v>
      </c>
      <c r="E68" s="169" t="str">
        <f t="shared" si="1"/>
        <v>Munich</v>
      </c>
      <c r="F68" s="100" t="s">
        <v>517</v>
      </c>
      <c r="G68" s="101" t="s">
        <v>516</v>
      </c>
      <c r="H68" s="99" t="s">
        <v>515</v>
      </c>
      <c r="I68" s="102" t="s">
        <v>517</v>
      </c>
      <c r="J68" s="99" t="s">
        <v>500</v>
      </c>
      <c r="K68" s="252" t="s">
        <v>500</v>
      </c>
      <c r="L68" s="53"/>
    </row>
    <row r="69" spans="4:12" x14ac:dyDescent="0.25">
      <c r="D69" s="95">
        <v>4</v>
      </c>
      <c r="E69" s="169" t="str">
        <f t="shared" si="1"/>
        <v>Rome</v>
      </c>
      <c r="F69" s="100" t="s">
        <v>518</v>
      </c>
      <c r="G69" s="101" t="s">
        <v>519</v>
      </c>
      <c r="H69" s="99" t="s">
        <v>519</v>
      </c>
      <c r="I69" s="102" t="s">
        <v>518</v>
      </c>
      <c r="J69" s="99" t="s">
        <v>501</v>
      </c>
      <c r="K69" s="252" t="s">
        <v>518</v>
      </c>
      <c r="L69" s="53"/>
    </row>
    <row r="70" spans="4:12" x14ac:dyDescent="0.25">
      <c r="D70" s="95">
        <v>5</v>
      </c>
      <c r="E70" s="169" t="str">
        <f t="shared" ref="E70:E133" si="2">IF($C$3,F70,IF($C$4,G70,IF($C$5,H70,IF($C$6,I70,IF($C$7,J70,IF($C$8,K70,IF(L70&lt;&gt;"",L70,F70)))))))</f>
        <v>Glasgow</v>
      </c>
      <c r="F70" s="100" t="s">
        <v>502</v>
      </c>
      <c r="G70" s="101" t="s">
        <v>502</v>
      </c>
      <c r="H70" s="99" t="s">
        <v>502</v>
      </c>
      <c r="I70" s="102" t="s">
        <v>502</v>
      </c>
      <c r="J70" s="99" t="s">
        <v>502</v>
      </c>
      <c r="K70" s="252" t="s">
        <v>502</v>
      </c>
      <c r="L70" s="53"/>
    </row>
    <row r="71" spans="4:12" x14ac:dyDescent="0.25">
      <c r="D71" s="95">
        <v>6</v>
      </c>
      <c r="E71" s="169" t="str">
        <f t="shared" si="2"/>
        <v>Saint Petersburg</v>
      </c>
      <c r="F71" s="100" t="s">
        <v>520</v>
      </c>
      <c r="G71" s="101" t="s">
        <v>521</v>
      </c>
      <c r="H71" s="99" t="s">
        <v>522</v>
      </c>
      <c r="I71" s="102" t="s">
        <v>523</v>
      </c>
      <c r="J71" s="99" t="s">
        <v>756</v>
      </c>
      <c r="K71" s="252" t="s">
        <v>757</v>
      </c>
      <c r="L71" s="53"/>
    </row>
    <row r="72" spans="4:12" x14ac:dyDescent="0.25">
      <c r="D72" s="95">
        <v>7</v>
      </c>
      <c r="E72" s="169" t="str">
        <f t="shared" si="2"/>
        <v>Copenhagen</v>
      </c>
      <c r="F72" s="100" t="s">
        <v>526</v>
      </c>
      <c r="G72" s="101" t="s">
        <v>524</v>
      </c>
      <c r="H72" s="99" t="s">
        <v>525</v>
      </c>
      <c r="I72" s="102" t="s">
        <v>524</v>
      </c>
      <c r="J72" s="99" t="s">
        <v>503</v>
      </c>
      <c r="K72" s="252" t="s">
        <v>503</v>
      </c>
      <c r="L72" s="53"/>
    </row>
    <row r="73" spans="4:12" x14ac:dyDescent="0.25">
      <c r="D73" s="95">
        <v>8</v>
      </c>
      <c r="E73" s="169" t="str">
        <f t="shared" si="2"/>
        <v>Seville</v>
      </c>
      <c r="F73" s="100" t="s">
        <v>527</v>
      </c>
      <c r="G73" s="101" t="s">
        <v>504</v>
      </c>
      <c r="H73" s="99" t="s">
        <v>528</v>
      </c>
      <c r="I73" s="102" t="s">
        <v>529</v>
      </c>
      <c r="J73" s="99" t="s">
        <v>504</v>
      </c>
      <c r="K73" s="252" t="s">
        <v>504</v>
      </c>
      <c r="L73" s="53"/>
    </row>
    <row r="74" spans="4:12" x14ac:dyDescent="0.25">
      <c r="D74" s="95">
        <v>9</v>
      </c>
      <c r="E74" s="169" t="str">
        <f t="shared" si="2"/>
        <v>Amsterdam</v>
      </c>
      <c r="F74" s="100" t="s">
        <v>505</v>
      </c>
      <c r="G74" s="101" t="s">
        <v>505</v>
      </c>
      <c r="H74" s="99" t="s">
        <v>505</v>
      </c>
      <c r="I74" s="102" t="s">
        <v>505</v>
      </c>
      <c r="J74" s="99" t="s">
        <v>505</v>
      </c>
      <c r="K74" s="252" t="s">
        <v>505</v>
      </c>
      <c r="L74" s="53"/>
    </row>
    <row r="75" spans="4:12" x14ac:dyDescent="0.25">
      <c r="D75" s="95">
        <v>10</v>
      </c>
      <c r="E75" s="169" t="str">
        <f t="shared" si="2"/>
        <v>Budapest</v>
      </c>
      <c r="F75" s="100" t="s">
        <v>506</v>
      </c>
      <c r="G75" s="101" t="s">
        <v>506</v>
      </c>
      <c r="H75" s="99" t="s">
        <v>506</v>
      </c>
      <c r="I75" s="102" t="s">
        <v>506</v>
      </c>
      <c r="J75" s="99" t="s">
        <v>506</v>
      </c>
      <c r="K75" s="252" t="s">
        <v>758</v>
      </c>
      <c r="L75" s="53"/>
    </row>
    <row r="76" spans="4:12" x14ac:dyDescent="0.25">
      <c r="D76" s="95">
        <v>11</v>
      </c>
      <c r="E76" s="169" t="str">
        <f t="shared" si="2"/>
        <v>Bucharest</v>
      </c>
      <c r="F76" s="100" t="s">
        <v>531</v>
      </c>
      <c r="G76" s="101" t="s">
        <v>530</v>
      </c>
      <c r="H76" s="99" t="s">
        <v>530</v>
      </c>
      <c r="I76" s="102" t="s">
        <v>530</v>
      </c>
      <c r="J76" s="99" t="s">
        <v>507</v>
      </c>
      <c r="K76" s="252" t="s">
        <v>759</v>
      </c>
      <c r="L76" s="53"/>
    </row>
    <row r="77" spans="4:12" x14ac:dyDescent="0.25">
      <c r="D77" s="95">
        <v>12</v>
      </c>
      <c r="E77" s="169" t="str">
        <f t="shared" si="2"/>
        <v>Grimbergen</v>
      </c>
      <c r="F77" s="100" t="s">
        <v>508</v>
      </c>
      <c r="G77" s="101" t="s">
        <v>508</v>
      </c>
      <c r="H77" s="99" t="s">
        <v>508</v>
      </c>
      <c r="I77" s="102" t="s">
        <v>508</v>
      </c>
      <c r="J77" s="99" t="s">
        <v>508</v>
      </c>
      <c r="K77" s="252" t="s">
        <v>508</v>
      </c>
      <c r="L77" s="53"/>
    </row>
    <row r="78" spans="4:12" x14ac:dyDescent="0.25">
      <c r="D78" s="95">
        <v>13</v>
      </c>
      <c r="E78" s="169" t="str">
        <f t="shared" si="2"/>
        <v>Bilbao</v>
      </c>
      <c r="F78" s="100" t="s">
        <v>509</v>
      </c>
      <c r="G78" s="101" t="s">
        <v>509</v>
      </c>
      <c r="H78" s="99" t="s">
        <v>509</v>
      </c>
      <c r="I78" s="102" t="s">
        <v>509</v>
      </c>
      <c r="J78" s="99" t="s">
        <v>509</v>
      </c>
      <c r="K78" s="252" t="s">
        <v>509</v>
      </c>
      <c r="L78" s="53"/>
    </row>
    <row r="79" spans="4:12" x14ac:dyDescent="0.25">
      <c r="D79" s="95">
        <v>14</v>
      </c>
      <c r="E79" s="169" t="str">
        <f t="shared" si="2"/>
        <v>Dublin</v>
      </c>
      <c r="F79" s="100" t="s">
        <v>510</v>
      </c>
      <c r="G79" s="101" t="s">
        <v>532</v>
      </c>
      <c r="H79" s="99" t="s">
        <v>533</v>
      </c>
      <c r="I79" s="102" t="s">
        <v>510</v>
      </c>
      <c r="J79" s="99" t="s">
        <v>510</v>
      </c>
      <c r="K79" s="252" t="s">
        <v>510</v>
      </c>
      <c r="L79" s="53"/>
    </row>
    <row r="80" spans="4:12" x14ac:dyDescent="0.25">
      <c r="D80" s="95">
        <v>15</v>
      </c>
      <c r="E80" s="169">
        <f t="shared" si="2"/>
        <v>0</v>
      </c>
      <c r="F80" s="100"/>
      <c r="G80" s="101"/>
      <c r="H80" s="99"/>
      <c r="I80" s="102"/>
      <c r="J80" s="99"/>
      <c r="K80" s="252"/>
      <c r="L80" s="53"/>
    </row>
    <row r="81" spans="4:13" ht="15.75" thickBot="1" x14ac:dyDescent="0.3">
      <c r="D81" s="98">
        <v>16</v>
      </c>
      <c r="E81" s="169">
        <f t="shared" si="2"/>
        <v>0</v>
      </c>
      <c r="F81" s="103"/>
      <c r="G81" s="104"/>
      <c r="H81" s="105"/>
      <c r="I81" s="106"/>
      <c r="J81" s="105"/>
      <c r="K81" s="253"/>
      <c r="L81" s="54"/>
    </row>
    <row r="82" spans="4:13" ht="16.5" thickTop="1" thickBot="1" x14ac:dyDescent="0.3">
      <c r="D82" s="29"/>
      <c r="E82" s="169"/>
      <c r="F82" s="155"/>
      <c r="G82" s="155"/>
      <c r="H82" s="155"/>
      <c r="I82" s="155"/>
      <c r="J82" s="155"/>
      <c r="K82" s="155"/>
      <c r="L82" s="155"/>
    </row>
    <row r="83" spans="4:13" ht="29.25" thickTop="1" x14ac:dyDescent="0.45">
      <c r="E83" s="169"/>
      <c r="F83" s="56" t="s">
        <v>244</v>
      </c>
      <c r="G83" s="57"/>
      <c r="H83" s="57"/>
      <c r="I83" s="57"/>
      <c r="J83" s="57"/>
      <c r="K83" s="57"/>
      <c r="L83" s="58"/>
    </row>
    <row r="84" spans="4:13" x14ac:dyDescent="0.25">
      <c r="E84" s="169" t="str">
        <f t="shared" si="2"/>
        <v>European Championship 2020/2021</v>
      </c>
      <c r="F84" s="100" t="s">
        <v>576</v>
      </c>
      <c r="G84" s="101" t="s">
        <v>577</v>
      </c>
      <c r="H84" s="99" t="s">
        <v>578</v>
      </c>
      <c r="I84" s="102" t="s">
        <v>579</v>
      </c>
      <c r="J84" s="99" t="s">
        <v>702</v>
      </c>
      <c r="K84" s="252" t="s">
        <v>702</v>
      </c>
      <c r="L84" s="53"/>
    </row>
    <row r="85" spans="4:13" x14ac:dyDescent="0.25">
      <c r="E85" s="169" t="str">
        <f t="shared" si="2"/>
        <v>Direct comparisons</v>
      </c>
      <c r="F85" s="100" t="s">
        <v>255</v>
      </c>
      <c r="G85" s="101" t="s">
        <v>264</v>
      </c>
      <c r="H85" s="99" t="s">
        <v>265</v>
      </c>
      <c r="I85" s="102" t="s">
        <v>263</v>
      </c>
      <c r="J85" s="99" t="s">
        <v>262</v>
      </c>
      <c r="K85" s="252" t="s">
        <v>760</v>
      </c>
      <c r="L85" s="53"/>
    </row>
    <row r="86" spans="4:13" x14ac:dyDescent="0.25">
      <c r="E86" s="169" t="str">
        <f t="shared" si="2"/>
        <v>Fair play</v>
      </c>
      <c r="F86" s="100" t="s">
        <v>32</v>
      </c>
      <c r="G86" s="101" t="s">
        <v>545</v>
      </c>
      <c r="H86" s="99" t="s">
        <v>32</v>
      </c>
      <c r="I86" s="102" t="s">
        <v>545</v>
      </c>
      <c r="J86" s="99" t="s">
        <v>544</v>
      </c>
      <c r="K86" s="252" t="s">
        <v>761</v>
      </c>
      <c r="L86" s="53"/>
    </row>
    <row r="87" spans="4:13" x14ac:dyDescent="0.25">
      <c r="E87" s="169" t="str">
        <f t="shared" si="2"/>
        <v>Choose time zone</v>
      </c>
      <c r="F87" s="100" t="s">
        <v>298</v>
      </c>
      <c r="G87" s="101" t="s">
        <v>306</v>
      </c>
      <c r="H87" s="99" t="s">
        <v>305</v>
      </c>
      <c r="I87" s="102" t="s">
        <v>304</v>
      </c>
      <c r="J87" s="99" t="s">
        <v>299</v>
      </c>
      <c r="K87" s="252" t="s">
        <v>762</v>
      </c>
      <c r="L87" s="53"/>
    </row>
    <row r="88" spans="4:13" x14ac:dyDescent="0.25">
      <c r="E88" s="169" t="str">
        <f t="shared" si="2"/>
        <v>Matches</v>
      </c>
      <c r="F88" s="100" t="s">
        <v>232</v>
      </c>
      <c r="G88" s="101" t="s">
        <v>307</v>
      </c>
      <c r="H88" s="99" t="s">
        <v>308</v>
      </c>
      <c r="I88" s="102" t="s">
        <v>303</v>
      </c>
      <c r="J88" s="99" t="s">
        <v>300</v>
      </c>
      <c r="K88" s="252" t="s">
        <v>763</v>
      </c>
      <c r="L88" s="53"/>
    </row>
    <row r="89" spans="4:13" x14ac:dyDescent="0.25">
      <c r="E89" s="169" t="str">
        <f t="shared" si="2"/>
        <v>Choose language</v>
      </c>
      <c r="F89" s="100" t="s">
        <v>102</v>
      </c>
      <c r="G89" s="101" t="s">
        <v>310</v>
      </c>
      <c r="H89" s="99" t="s">
        <v>309</v>
      </c>
      <c r="I89" s="102" t="s">
        <v>301</v>
      </c>
      <c r="J89" s="99" t="s">
        <v>302</v>
      </c>
      <c r="K89" s="252" t="s">
        <v>764</v>
      </c>
      <c r="L89" s="53"/>
    </row>
    <row r="90" spans="4:13" ht="63" customHeight="1" x14ac:dyDescent="0.25">
      <c r="E90" s="169" t="str">
        <f t="shared" si="2"/>
        <v>Assignment of the group third in the round of 16</v>
      </c>
      <c r="F90" s="111" t="s">
        <v>588</v>
      </c>
      <c r="G90" s="112" t="s">
        <v>586</v>
      </c>
      <c r="H90" s="113" t="s">
        <v>587</v>
      </c>
      <c r="I90" s="114" t="s">
        <v>585</v>
      </c>
      <c r="J90" s="113" t="s">
        <v>589</v>
      </c>
      <c r="K90" s="254" t="s">
        <v>765</v>
      </c>
      <c r="L90" s="62"/>
    </row>
    <row r="91" spans="4:13" x14ac:dyDescent="0.25">
      <c r="E91" s="169" t="str">
        <f t="shared" si="2"/>
        <v>Groups</v>
      </c>
      <c r="F91" s="100" t="s">
        <v>368</v>
      </c>
      <c r="G91" s="101" t="s">
        <v>706</v>
      </c>
      <c r="H91" s="99" t="s">
        <v>705</v>
      </c>
      <c r="I91" s="102" t="s">
        <v>704</v>
      </c>
      <c r="J91" s="99" t="s">
        <v>703</v>
      </c>
      <c r="K91" s="252" t="s">
        <v>766</v>
      </c>
      <c r="L91" s="53"/>
    </row>
    <row r="92" spans="4:13" ht="28.5" x14ac:dyDescent="0.45">
      <c r="E92" s="169"/>
      <c r="F92" s="59" t="s">
        <v>143</v>
      </c>
      <c r="G92" s="60"/>
      <c r="H92" s="60"/>
      <c r="I92" s="60"/>
      <c r="J92" s="60"/>
      <c r="K92" s="60"/>
      <c r="L92" s="61"/>
      <c r="M92" s="38"/>
    </row>
    <row r="93" spans="4:13" ht="15" customHeight="1" x14ac:dyDescent="0.45">
      <c r="E93" s="169" t="str">
        <f t="shared" si="2"/>
        <v>Group</v>
      </c>
      <c r="F93" s="107" t="s">
        <v>184</v>
      </c>
      <c r="G93" s="108" t="s">
        <v>331</v>
      </c>
      <c r="H93" s="109" t="s">
        <v>332</v>
      </c>
      <c r="I93" s="110" t="s">
        <v>333</v>
      </c>
      <c r="J93" s="109" t="s">
        <v>334</v>
      </c>
      <c r="K93" s="255" t="s">
        <v>767</v>
      </c>
      <c r="L93" s="53"/>
      <c r="M93" s="38"/>
    </row>
    <row r="94" spans="4:13" ht="15" customHeight="1" x14ac:dyDescent="0.45">
      <c r="E94" s="169" t="str">
        <f t="shared" si="2"/>
        <v>Grp</v>
      </c>
      <c r="F94" s="107" t="s">
        <v>546</v>
      </c>
      <c r="G94" s="108" t="s">
        <v>546</v>
      </c>
      <c r="H94" s="109" t="s">
        <v>546</v>
      </c>
      <c r="I94" s="110" t="s">
        <v>546</v>
      </c>
      <c r="J94" s="109" t="s">
        <v>546</v>
      </c>
      <c r="K94" s="255" t="s">
        <v>546</v>
      </c>
      <c r="L94" s="53"/>
      <c r="M94" s="38"/>
    </row>
    <row r="95" spans="4:13" ht="15" customHeight="1" x14ac:dyDescent="0.45">
      <c r="E95" s="169" t="str">
        <f t="shared" si="2"/>
        <v>Pts</v>
      </c>
      <c r="F95" s="107" t="s">
        <v>601</v>
      </c>
      <c r="G95" s="108" t="s">
        <v>602</v>
      </c>
      <c r="H95" s="109" t="s">
        <v>602</v>
      </c>
      <c r="I95" s="110" t="s">
        <v>602</v>
      </c>
      <c r="J95" s="109" t="s">
        <v>603</v>
      </c>
      <c r="K95" s="255" t="s">
        <v>602</v>
      </c>
      <c r="L95" s="53"/>
      <c r="M95" s="38"/>
    </row>
    <row r="96" spans="4:13" ht="15" customHeight="1" x14ac:dyDescent="0.45">
      <c r="E96" s="169" t="str">
        <f t="shared" si="2"/>
        <v>GD</v>
      </c>
      <c r="F96" s="107" t="s">
        <v>182</v>
      </c>
      <c r="G96" s="108" t="s">
        <v>605</v>
      </c>
      <c r="H96" s="109" t="s">
        <v>604</v>
      </c>
      <c r="I96" s="110" t="s">
        <v>604</v>
      </c>
      <c r="J96" s="109" t="s">
        <v>448</v>
      </c>
      <c r="K96" s="255" t="s">
        <v>768</v>
      </c>
      <c r="L96" s="53"/>
      <c r="M96" s="38"/>
    </row>
    <row r="97" spans="4:15" ht="15" customHeight="1" x14ac:dyDescent="0.45">
      <c r="E97" s="169" t="str">
        <f t="shared" si="2"/>
        <v>Goals</v>
      </c>
      <c r="F97" s="107" t="s">
        <v>258</v>
      </c>
      <c r="G97" s="108" t="s">
        <v>260</v>
      </c>
      <c r="H97" s="109" t="s">
        <v>259</v>
      </c>
      <c r="I97" s="110" t="s">
        <v>257</v>
      </c>
      <c r="J97" s="109" t="s">
        <v>256</v>
      </c>
      <c r="K97" s="255" t="s">
        <v>769</v>
      </c>
      <c r="L97" s="53"/>
      <c r="M97" s="38"/>
    </row>
    <row r="98" spans="4:15" ht="15" customHeight="1" x14ac:dyDescent="0.45">
      <c r="E98" s="169" t="str">
        <f t="shared" si="2"/>
        <v>Wins</v>
      </c>
      <c r="F98" s="107" t="s">
        <v>669</v>
      </c>
      <c r="G98" s="108" t="s">
        <v>673</v>
      </c>
      <c r="H98" s="109" t="s">
        <v>672</v>
      </c>
      <c r="I98" s="110" t="s">
        <v>671</v>
      </c>
      <c r="J98" s="109" t="s">
        <v>670</v>
      </c>
      <c r="K98" s="255" t="s">
        <v>770</v>
      </c>
      <c r="L98" s="182"/>
      <c r="M98" s="38"/>
    </row>
    <row r="99" spans="4:15" ht="15" customHeight="1" x14ac:dyDescent="0.45">
      <c r="E99" s="169" t="str">
        <f t="shared" si="2"/>
        <v>Pen</v>
      </c>
      <c r="F99" s="107" t="s">
        <v>686</v>
      </c>
      <c r="G99" s="108" t="s">
        <v>686</v>
      </c>
      <c r="H99" s="109" t="s">
        <v>688</v>
      </c>
      <c r="I99" s="110" t="s">
        <v>689</v>
      </c>
      <c r="J99" s="109" t="s">
        <v>687</v>
      </c>
      <c r="K99" s="255" t="s">
        <v>771</v>
      </c>
      <c r="L99" s="53"/>
      <c r="M99" s="38"/>
    </row>
    <row r="100" spans="4:15" ht="15" customHeight="1" x14ac:dyDescent="0.45">
      <c r="E100" s="169" t="str">
        <f t="shared" si="2"/>
        <v xml:space="preserve">  Pts      Goals</v>
      </c>
      <c r="F100" s="107" t="s">
        <v>606</v>
      </c>
      <c r="G100" s="108" t="s">
        <v>607</v>
      </c>
      <c r="H100" s="109" t="s">
        <v>608</v>
      </c>
      <c r="I100" s="110" t="s">
        <v>609</v>
      </c>
      <c r="J100" s="109" t="s">
        <v>610</v>
      </c>
      <c r="K100" s="255" t="s">
        <v>772</v>
      </c>
      <c r="L100" s="182"/>
      <c r="M100" s="38"/>
    </row>
    <row r="101" spans="4:15" ht="15" customHeight="1" x14ac:dyDescent="0.45">
      <c r="E101" s="169" t="str">
        <f t="shared" si="2"/>
        <v>Total</v>
      </c>
      <c r="F101" s="107" t="s">
        <v>261</v>
      </c>
      <c r="G101" s="108" t="s">
        <v>261</v>
      </c>
      <c r="H101" s="109" t="s">
        <v>269</v>
      </c>
      <c r="I101" s="110" t="s">
        <v>261</v>
      </c>
      <c r="J101" s="109" t="s">
        <v>611</v>
      </c>
      <c r="K101" s="255" t="s">
        <v>773</v>
      </c>
      <c r="L101" s="53"/>
      <c r="M101" s="38"/>
    </row>
    <row r="102" spans="4:15" ht="15" customHeight="1" x14ac:dyDescent="0.45">
      <c r="E102" s="169" t="str">
        <f t="shared" si="2"/>
        <v>Fair Play</v>
      </c>
      <c r="F102" s="107" t="s">
        <v>712</v>
      </c>
      <c r="G102" s="108" t="s">
        <v>712</v>
      </c>
      <c r="H102" s="109" t="s">
        <v>712</v>
      </c>
      <c r="I102" s="110" t="s">
        <v>544</v>
      </c>
      <c r="J102" s="109" t="s">
        <v>544</v>
      </c>
      <c r="K102" s="255" t="s">
        <v>761</v>
      </c>
      <c r="L102" s="53"/>
      <c r="M102" s="38"/>
    </row>
    <row r="103" spans="4:15" ht="15" customHeight="1" x14ac:dyDescent="0.45">
      <c r="E103" s="169" t="str">
        <f t="shared" si="2"/>
        <v>Not clear</v>
      </c>
      <c r="F103" s="107" t="s">
        <v>185</v>
      </c>
      <c r="G103" s="108" t="s">
        <v>274</v>
      </c>
      <c r="H103" s="109" t="s">
        <v>275</v>
      </c>
      <c r="I103" s="110" t="s">
        <v>276</v>
      </c>
      <c r="J103" s="109" t="s">
        <v>277</v>
      </c>
      <c r="K103" s="255" t="s">
        <v>774</v>
      </c>
      <c r="L103" s="53"/>
      <c r="M103" s="38"/>
    </row>
    <row r="104" spans="4:15" ht="15" customHeight="1" x14ac:dyDescent="0.45">
      <c r="E104" s="169" t="str">
        <f t="shared" si="2"/>
        <v>Dir. Comp.(2)</v>
      </c>
      <c r="F104" s="107" t="s">
        <v>848</v>
      </c>
      <c r="G104" s="108" t="s">
        <v>272</v>
      </c>
      <c r="H104" s="109" t="s">
        <v>271</v>
      </c>
      <c r="I104" s="110" t="s">
        <v>272</v>
      </c>
      <c r="J104" s="109" t="s">
        <v>266</v>
      </c>
      <c r="K104" s="255" t="s">
        <v>266</v>
      </c>
      <c r="L104" s="53"/>
      <c r="M104" s="38"/>
    </row>
    <row r="105" spans="4:15" ht="15" customHeight="1" x14ac:dyDescent="0.45">
      <c r="E105" s="169" t="str">
        <f t="shared" si="2"/>
        <v>Dir. Comp.(3)</v>
      </c>
      <c r="F105" s="107" t="s">
        <v>268</v>
      </c>
      <c r="G105" s="108" t="s">
        <v>273</v>
      </c>
      <c r="H105" s="109" t="s">
        <v>270</v>
      </c>
      <c r="I105" s="110" t="s">
        <v>273</v>
      </c>
      <c r="J105" s="109" t="s">
        <v>267</v>
      </c>
      <c r="K105" s="255" t="s">
        <v>267</v>
      </c>
      <c r="L105" s="53"/>
      <c r="M105" s="38"/>
    </row>
    <row r="106" spans="4:15" x14ac:dyDescent="0.25">
      <c r="E106" s="169" t="str">
        <f t="shared" si="2"/>
        <v>Final table</v>
      </c>
      <c r="F106" s="100" t="s">
        <v>42</v>
      </c>
      <c r="G106" s="101" t="s">
        <v>188</v>
      </c>
      <c r="H106" s="99" t="s">
        <v>187</v>
      </c>
      <c r="I106" s="102" t="s">
        <v>186</v>
      </c>
      <c r="J106" s="99" t="s">
        <v>145</v>
      </c>
      <c r="K106" s="252" t="s">
        <v>775</v>
      </c>
      <c r="L106" s="53"/>
      <c r="M106" s="52"/>
      <c r="N106" s="52"/>
      <c r="O106" s="52"/>
    </row>
    <row r="107" spans="4:15" ht="30.75" thickBot="1" x14ac:dyDescent="0.3">
      <c r="E107" s="169" t="str">
        <f t="shared" si="2"/>
        <v>European Champion 2021:</v>
      </c>
      <c r="F107" s="256" t="s">
        <v>584</v>
      </c>
      <c r="G107" s="257" t="s">
        <v>583</v>
      </c>
      <c r="H107" s="258" t="s">
        <v>582</v>
      </c>
      <c r="I107" s="259" t="s">
        <v>581</v>
      </c>
      <c r="J107" s="258" t="s">
        <v>580</v>
      </c>
      <c r="K107" s="260" t="s">
        <v>776</v>
      </c>
      <c r="L107" s="261"/>
      <c r="M107" s="52"/>
      <c r="N107" s="52"/>
      <c r="O107" s="52"/>
    </row>
    <row r="108" spans="4:15" ht="15.75" thickTop="1" x14ac:dyDescent="0.25">
      <c r="D108" s="167">
        <v>1</v>
      </c>
      <c r="E108" s="169" t="str">
        <f t="shared" si="2"/>
        <v>Round of 16 - 1</v>
      </c>
      <c r="F108" s="100" t="s">
        <v>47</v>
      </c>
      <c r="G108" s="101" t="s">
        <v>189</v>
      </c>
      <c r="H108" s="99" t="s">
        <v>197</v>
      </c>
      <c r="I108" s="102" t="s">
        <v>205</v>
      </c>
      <c r="J108" s="99" t="s">
        <v>146</v>
      </c>
      <c r="K108" s="252" t="s">
        <v>777</v>
      </c>
      <c r="L108" s="53"/>
      <c r="M108" s="52"/>
      <c r="N108" s="52"/>
      <c r="O108" s="52"/>
    </row>
    <row r="109" spans="4:15" x14ac:dyDescent="0.25">
      <c r="D109" s="95">
        <v>2</v>
      </c>
      <c r="E109" s="169" t="str">
        <f t="shared" si="2"/>
        <v>Round of 16 - 2</v>
      </c>
      <c r="F109" s="100" t="s">
        <v>45</v>
      </c>
      <c r="G109" s="101" t="s">
        <v>190</v>
      </c>
      <c r="H109" s="99" t="s">
        <v>198</v>
      </c>
      <c r="I109" s="102" t="s">
        <v>206</v>
      </c>
      <c r="J109" s="99" t="s">
        <v>147</v>
      </c>
      <c r="K109" s="252" t="s">
        <v>778</v>
      </c>
      <c r="L109" s="53"/>
      <c r="M109" s="52"/>
      <c r="N109" s="52"/>
      <c r="O109" s="52"/>
    </row>
    <row r="110" spans="4:15" x14ac:dyDescent="0.25">
      <c r="D110" s="95">
        <v>3</v>
      </c>
      <c r="E110" s="169" t="str">
        <f t="shared" si="2"/>
        <v>Round of 16 - 3</v>
      </c>
      <c r="F110" s="100" t="s">
        <v>48</v>
      </c>
      <c r="G110" s="101" t="s">
        <v>191</v>
      </c>
      <c r="H110" s="99" t="s">
        <v>199</v>
      </c>
      <c r="I110" s="102" t="s">
        <v>207</v>
      </c>
      <c r="J110" s="99" t="s">
        <v>148</v>
      </c>
      <c r="K110" s="252" t="s">
        <v>779</v>
      </c>
      <c r="L110" s="53"/>
      <c r="M110" s="52"/>
      <c r="N110" s="52"/>
      <c r="O110" s="52"/>
    </row>
    <row r="111" spans="4:15" x14ac:dyDescent="0.25">
      <c r="D111" s="95">
        <v>4</v>
      </c>
      <c r="E111" s="169" t="str">
        <f t="shared" si="2"/>
        <v>Round of 16 - 4</v>
      </c>
      <c r="F111" s="100" t="s">
        <v>46</v>
      </c>
      <c r="G111" s="101" t="s">
        <v>192</v>
      </c>
      <c r="H111" s="99" t="s">
        <v>200</v>
      </c>
      <c r="I111" s="102" t="s">
        <v>208</v>
      </c>
      <c r="J111" s="99" t="s">
        <v>149</v>
      </c>
      <c r="K111" s="252" t="s">
        <v>780</v>
      </c>
      <c r="L111" s="53"/>
      <c r="M111" s="52"/>
      <c r="N111" s="52"/>
      <c r="O111" s="52"/>
    </row>
    <row r="112" spans="4:15" x14ac:dyDescent="0.25">
      <c r="D112" s="95">
        <v>5</v>
      </c>
      <c r="E112" s="169" t="str">
        <f t="shared" si="2"/>
        <v>Round of 16 - 5</v>
      </c>
      <c r="F112" s="100" t="s">
        <v>43</v>
      </c>
      <c r="G112" s="101" t="s">
        <v>193</v>
      </c>
      <c r="H112" s="99" t="s">
        <v>201</v>
      </c>
      <c r="I112" s="102" t="s">
        <v>209</v>
      </c>
      <c r="J112" s="99" t="s">
        <v>150</v>
      </c>
      <c r="K112" s="252" t="s">
        <v>781</v>
      </c>
      <c r="L112" s="53"/>
      <c r="M112" s="52"/>
      <c r="N112" s="52"/>
      <c r="O112" s="52"/>
    </row>
    <row r="113" spans="4:15" x14ac:dyDescent="0.25">
      <c r="D113" s="95">
        <v>6</v>
      </c>
      <c r="E113" s="169" t="str">
        <f t="shared" si="2"/>
        <v>Round of 16 - 6</v>
      </c>
      <c r="F113" s="100" t="s">
        <v>44</v>
      </c>
      <c r="G113" s="101" t="s">
        <v>194</v>
      </c>
      <c r="H113" s="99" t="s">
        <v>202</v>
      </c>
      <c r="I113" s="102" t="s">
        <v>210</v>
      </c>
      <c r="J113" s="99" t="s">
        <v>151</v>
      </c>
      <c r="K113" s="252" t="s">
        <v>782</v>
      </c>
      <c r="L113" s="53"/>
      <c r="M113" s="52"/>
      <c r="N113" s="52"/>
      <c r="O113" s="52"/>
    </row>
    <row r="114" spans="4:15" x14ac:dyDescent="0.25">
      <c r="D114" s="95">
        <v>7</v>
      </c>
      <c r="E114" s="169" t="str">
        <f t="shared" si="2"/>
        <v>Round of 16 - 7</v>
      </c>
      <c r="F114" s="100" t="s">
        <v>49</v>
      </c>
      <c r="G114" s="101" t="s">
        <v>195</v>
      </c>
      <c r="H114" s="99" t="s">
        <v>203</v>
      </c>
      <c r="I114" s="102" t="s">
        <v>211</v>
      </c>
      <c r="J114" s="99" t="s">
        <v>152</v>
      </c>
      <c r="K114" s="252" t="s">
        <v>783</v>
      </c>
      <c r="L114" s="53"/>
    </row>
    <row r="115" spans="4:15" ht="15.75" thickBot="1" x14ac:dyDescent="0.3">
      <c r="D115" s="98">
        <v>8</v>
      </c>
      <c r="E115" s="169" t="str">
        <f t="shared" si="2"/>
        <v>Round of 16 - 8</v>
      </c>
      <c r="F115" s="100" t="s">
        <v>50</v>
      </c>
      <c r="G115" s="101" t="s">
        <v>196</v>
      </c>
      <c r="H115" s="99" t="s">
        <v>204</v>
      </c>
      <c r="I115" s="102" t="s">
        <v>212</v>
      </c>
      <c r="J115" s="99" t="s">
        <v>153</v>
      </c>
      <c r="K115" s="252" t="s">
        <v>784</v>
      </c>
      <c r="L115" s="53"/>
    </row>
    <row r="116" spans="4:15" ht="15.75" thickTop="1" x14ac:dyDescent="0.25">
      <c r="D116" s="167">
        <v>1</v>
      </c>
      <c r="E116" s="169" t="str">
        <f t="shared" si="2"/>
        <v>Quarter final 1</v>
      </c>
      <c r="F116" s="142" t="s">
        <v>294</v>
      </c>
      <c r="G116" s="101" t="s">
        <v>221</v>
      </c>
      <c r="H116" s="99" t="s">
        <v>217</v>
      </c>
      <c r="I116" s="102" t="s">
        <v>213</v>
      </c>
      <c r="J116" s="99" t="s">
        <v>154</v>
      </c>
      <c r="K116" s="252" t="s">
        <v>785</v>
      </c>
      <c r="L116" s="53"/>
    </row>
    <row r="117" spans="4:15" x14ac:dyDescent="0.25">
      <c r="D117" s="95">
        <v>2</v>
      </c>
      <c r="E117" s="169" t="str">
        <f t="shared" si="2"/>
        <v>Quarter final 2</v>
      </c>
      <c r="F117" s="142" t="s">
        <v>295</v>
      </c>
      <c r="G117" s="101" t="s">
        <v>222</v>
      </c>
      <c r="H117" s="99" t="s">
        <v>218</v>
      </c>
      <c r="I117" s="102" t="s">
        <v>214</v>
      </c>
      <c r="J117" s="99" t="s">
        <v>155</v>
      </c>
      <c r="K117" s="252" t="s">
        <v>786</v>
      </c>
      <c r="L117" s="53"/>
    </row>
    <row r="118" spans="4:15" x14ac:dyDescent="0.25">
      <c r="D118" s="95">
        <v>3</v>
      </c>
      <c r="E118" s="169" t="str">
        <f t="shared" si="2"/>
        <v>Quarter final 3</v>
      </c>
      <c r="F118" s="142" t="s">
        <v>296</v>
      </c>
      <c r="G118" s="101" t="s">
        <v>223</v>
      </c>
      <c r="H118" s="99" t="s">
        <v>219</v>
      </c>
      <c r="I118" s="102" t="s">
        <v>215</v>
      </c>
      <c r="J118" s="99" t="s">
        <v>156</v>
      </c>
      <c r="K118" s="252" t="s">
        <v>787</v>
      </c>
      <c r="L118" s="53"/>
    </row>
    <row r="119" spans="4:15" ht="15.75" thickBot="1" x14ac:dyDescent="0.3">
      <c r="D119" s="98">
        <v>4</v>
      </c>
      <c r="E119" s="169" t="str">
        <f t="shared" si="2"/>
        <v>Quarter final 4</v>
      </c>
      <c r="F119" s="142" t="s">
        <v>297</v>
      </c>
      <c r="G119" s="101" t="s">
        <v>224</v>
      </c>
      <c r="H119" s="99" t="s">
        <v>220</v>
      </c>
      <c r="I119" s="102" t="s">
        <v>216</v>
      </c>
      <c r="J119" s="99" t="s">
        <v>157</v>
      </c>
      <c r="K119" s="252" t="s">
        <v>788</v>
      </c>
      <c r="L119" s="53"/>
    </row>
    <row r="120" spans="4:15" ht="15.75" thickTop="1" x14ac:dyDescent="0.25">
      <c r="E120" s="169" t="str">
        <f t="shared" si="2"/>
        <v>Semi-Final 1</v>
      </c>
      <c r="F120" s="100" t="s">
        <v>51</v>
      </c>
      <c r="G120" s="101" t="s">
        <v>225</v>
      </c>
      <c r="H120" s="99" t="s">
        <v>227</v>
      </c>
      <c r="I120" s="102" t="s">
        <v>229</v>
      </c>
      <c r="J120" s="99" t="s">
        <v>158</v>
      </c>
      <c r="K120" s="252" t="s">
        <v>789</v>
      </c>
      <c r="L120" s="53"/>
    </row>
    <row r="121" spans="4:15" x14ac:dyDescent="0.25">
      <c r="E121" s="169" t="str">
        <f t="shared" si="2"/>
        <v>Semi-Final 2</v>
      </c>
      <c r="F121" s="100" t="s">
        <v>52</v>
      </c>
      <c r="G121" s="101" t="s">
        <v>226</v>
      </c>
      <c r="H121" s="99" t="s">
        <v>228</v>
      </c>
      <c r="I121" s="102" t="s">
        <v>230</v>
      </c>
      <c r="J121" s="99" t="s">
        <v>159</v>
      </c>
      <c r="K121" s="252" t="s">
        <v>790</v>
      </c>
      <c r="L121" s="53"/>
    </row>
    <row r="122" spans="4:15" x14ac:dyDescent="0.25">
      <c r="E122" s="169" t="str">
        <f t="shared" si="2"/>
        <v>Third place</v>
      </c>
      <c r="F122" s="100" t="s">
        <v>144</v>
      </c>
      <c r="G122" s="101" t="s">
        <v>324</v>
      </c>
      <c r="H122" s="99" t="s">
        <v>325</v>
      </c>
      <c r="I122" s="102" t="s">
        <v>231</v>
      </c>
      <c r="J122" s="99" t="s">
        <v>160</v>
      </c>
      <c r="K122" s="252" t="s">
        <v>791</v>
      </c>
      <c r="L122" s="53"/>
    </row>
    <row r="123" spans="4:15" x14ac:dyDescent="0.25">
      <c r="E123" s="169" t="str">
        <f t="shared" si="2"/>
        <v>Final</v>
      </c>
      <c r="F123" s="100" t="s">
        <v>53</v>
      </c>
      <c r="G123" s="101" t="s">
        <v>53</v>
      </c>
      <c r="H123" s="99" t="s">
        <v>161</v>
      </c>
      <c r="I123" s="102" t="s">
        <v>53</v>
      </c>
      <c r="J123" s="99" t="s">
        <v>161</v>
      </c>
      <c r="K123" s="252" t="s">
        <v>161</v>
      </c>
      <c r="L123" s="53"/>
    </row>
    <row r="124" spans="4:15" x14ac:dyDescent="0.25">
      <c r="E124" s="169" t="str">
        <f t="shared" si="2"/>
        <v>Bonus</v>
      </c>
      <c r="F124" s="100" t="s">
        <v>245</v>
      </c>
      <c r="G124" s="101" t="s">
        <v>323</v>
      </c>
      <c r="H124" s="99" t="s">
        <v>245</v>
      </c>
      <c r="I124" s="102" t="s">
        <v>322</v>
      </c>
      <c r="J124" s="99" t="s">
        <v>245</v>
      </c>
      <c r="K124" s="252" t="s">
        <v>245</v>
      </c>
      <c r="L124" s="53"/>
    </row>
    <row r="125" spans="4:15" x14ac:dyDescent="0.25">
      <c r="E125" s="169" t="str">
        <f t="shared" si="2"/>
        <v>Penalty shoot-out:</v>
      </c>
      <c r="F125" s="100" t="s">
        <v>443</v>
      </c>
      <c r="G125" s="101" t="s">
        <v>444</v>
      </c>
      <c r="H125" s="99" t="s">
        <v>445</v>
      </c>
      <c r="I125" s="102" t="s">
        <v>446</v>
      </c>
      <c r="J125" s="99" t="s">
        <v>442</v>
      </c>
      <c r="K125" s="252" t="s">
        <v>792</v>
      </c>
      <c r="L125" s="53"/>
    </row>
    <row r="126" spans="4:15" x14ac:dyDescent="0.25">
      <c r="E126" s="169" t="str">
        <f t="shared" si="2"/>
        <v>Third in the group</v>
      </c>
      <c r="F126" s="100" t="s">
        <v>549</v>
      </c>
      <c r="G126" s="101" t="s">
        <v>548</v>
      </c>
      <c r="H126" s="99" t="s">
        <v>550</v>
      </c>
      <c r="I126" s="102" t="s">
        <v>551</v>
      </c>
      <c r="J126" s="99" t="s">
        <v>447</v>
      </c>
      <c r="K126" s="252" t="s">
        <v>793</v>
      </c>
      <c r="L126" s="53"/>
    </row>
    <row r="127" spans="4:15" ht="30" x14ac:dyDescent="0.25">
      <c r="E127" s="169" t="str">
        <f t="shared" si="2"/>
        <v>Group combination:</v>
      </c>
      <c r="F127" s="256" t="s">
        <v>552</v>
      </c>
      <c r="G127" s="257" t="s">
        <v>553</v>
      </c>
      <c r="H127" s="258" t="s">
        <v>554</v>
      </c>
      <c r="I127" s="259" t="s">
        <v>555</v>
      </c>
      <c r="J127" s="258" t="s">
        <v>449</v>
      </c>
      <c r="K127" s="260" t="s">
        <v>794</v>
      </c>
      <c r="L127" s="261"/>
    </row>
    <row r="128" spans="4:15" x14ac:dyDescent="0.25">
      <c r="E128" s="169" t="str">
        <f t="shared" si="2"/>
        <v>Not qualified:</v>
      </c>
      <c r="F128" s="100" t="s">
        <v>559</v>
      </c>
      <c r="G128" s="101" t="s">
        <v>558</v>
      </c>
      <c r="H128" s="99" t="s">
        <v>557</v>
      </c>
      <c r="I128" s="102" t="s">
        <v>556</v>
      </c>
      <c r="J128" s="99" t="s">
        <v>547</v>
      </c>
      <c r="K128" s="252" t="s">
        <v>795</v>
      </c>
      <c r="L128" s="53"/>
    </row>
    <row r="129" spans="5:12" ht="30" x14ac:dyDescent="0.25">
      <c r="E129" s="169" t="str">
        <f t="shared" si="2"/>
        <v>Group combination:</v>
      </c>
      <c r="F129" s="256" t="s">
        <v>552</v>
      </c>
      <c r="G129" s="257" t="s">
        <v>553</v>
      </c>
      <c r="H129" s="258" t="s">
        <v>554</v>
      </c>
      <c r="I129" s="259" t="s">
        <v>555</v>
      </c>
      <c r="J129" s="258" t="s">
        <v>600</v>
      </c>
      <c r="K129" s="260" t="s">
        <v>796</v>
      </c>
      <c r="L129" s="261"/>
    </row>
    <row r="130" spans="5:12" x14ac:dyDescent="0.25">
      <c r="E130" s="169" t="str">
        <f t="shared" si="2"/>
        <v>First in Group</v>
      </c>
      <c r="F130" s="100" t="s">
        <v>599</v>
      </c>
      <c r="G130" s="101" t="s">
        <v>598</v>
      </c>
      <c r="H130" s="99" t="s">
        <v>597</v>
      </c>
      <c r="I130" s="102" t="s">
        <v>595</v>
      </c>
      <c r="J130" s="99" t="s">
        <v>596</v>
      </c>
      <c r="K130" s="252" t="s">
        <v>797</v>
      </c>
      <c r="L130" s="53"/>
    </row>
    <row r="131" spans="5:12" ht="32.25" customHeight="1" x14ac:dyDescent="0.25">
      <c r="E131" s="169" t="str">
        <f t="shared" si="2"/>
        <v>against third of Group</v>
      </c>
      <c r="F131" s="111" t="s">
        <v>591</v>
      </c>
      <c r="G131" s="112" t="s">
        <v>592</v>
      </c>
      <c r="H131" s="113" t="s">
        <v>593</v>
      </c>
      <c r="I131" s="114" t="s">
        <v>594</v>
      </c>
      <c r="J131" s="113" t="s">
        <v>590</v>
      </c>
      <c r="K131" s="254" t="s">
        <v>798</v>
      </c>
      <c r="L131" s="62"/>
    </row>
    <row r="132" spans="5:12" x14ac:dyDescent="0.25">
      <c r="E132" s="169" t="str">
        <f t="shared" si="2"/>
        <v>The red dot   •</v>
      </c>
      <c r="F132" s="100" t="s">
        <v>713</v>
      </c>
      <c r="G132" s="101" t="s">
        <v>701</v>
      </c>
      <c r="H132" s="99" t="s">
        <v>700</v>
      </c>
      <c r="I132" s="102" t="s">
        <v>699</v>
      </c>
      <c r="J132" s="99" t="s">
        <v>698</v>
      </c>
      <c r="K132" s="252" t="s">
        <v>799</v>
      </c>
      <c r="L132" s="53"/>
    </row>
    <row r="133" spans="5:12" x14ac:dyDescent="0.25">
      <c r="E133" s="169">
        <f t="shared" si="2"/>
        <v>0</v>
      </c>
      <c r="F133" s="100"/>
      <c r="G133" s="101"/>
      <c r="H133" s="99"/>
      <c r="I133" s="102"/>
      <c r="J133" s="99"/>
      <c r="K133" s="252"/>
      <c r="L133" s="53"/>
    </row>
    <row r="134" spans="5:12" ht="28.5" x14ac:dyDescent="0.45">
      <c r="E134" s="169"/>
      <c r="F134" s="59" t="s">
        <v>183</v>
      </c>
      <c r="G134" s="60"/>
      <c r="H134" s="60"/>
      <c r="I134" s="60"/>
      <c r="J134" s="60"/>
      <c r="K134" s="60"/>
      <c r="L134" s="61"/>
    </row>
    <row r="135" spans="5:12" ht="54.75" customHeight="1" x14ac:dyDescent="0.25">
      <c r="E135" s="169" t="str">
        <f t="shared" ref="E135:E160" si="3">IF($C$3,F135,IF($C$4,G135,IF($C$5,H135,IF($C$6,I135,IF($C$7,J135,IF($C$8,K135,IF(L135&lt;&gt;"",L135,F135)))))))</f>
        <v>Groups with fair play valuation:</v>
      </c>
      <c r="F135" s="111" t="s">
        <v>538</v>
      </c>
      <c r="G135" s="112" t="s">
        <v>537</v>
      </c>
      <c r="H135" s="113" t="s">
        <v>536</v>
      </c>
      <c r="I135" s="114" t="s">
        <v>535</v>
      </c>
      <c r="J135" s="113" t="s">
        <v>534</v>
      </c>
      <c r="K135" s="254" t="s">
        <v>800</v>
      </c>
      <c r="L135" s="62"/>
    </row>
    <row r="136" spans="5:12" ht="51.75" customHeight="1" x14ac:dyDescent="0.25">
      <c r="E136" s="169" t="str">
        <f t="shared" si="3"/>
        <v>The placement has been clarified in all groups.</v>
      </c>
      <c r="F136" s="111" t="s">
        <v>247</v>
      </c>
      <c r="G136" s="112" t="s">
        <v>250</v>
      </c>
      <c r="H136" s="113" t="s">
        <v>249</v>
      </c>
      <c r="I136" s="114" t="s">
        <v>248</v>
      </c>
      <c r="J136" s="113" t="s">
        <v>246</v>
      </c>
      <c r="K136" s="254" t="s">
        <v>801</v>
      </c>
      <c r="L136" s="62"/>
    </row>
    <row r="137" spans="5:12" ht="16.5" customHeight="1" x14ac:dyDescent="0.25">
      <c r="E137" s="169" t="str">
        <f t="shared" si="3"/>
        <v xml:space="preserve"> and </v>
      </c>
      <c r="F137" s="115" t="s">
        <v>281</v>
      </c>
      <c r="G137" s="116" t="s">
        <v>282</v>
      </c>
      <c r="H137" s="117" t="s">
        <v>283</v>
      </c>
      <c r="I137" s="118" t="s">
        <v>284</v>
      </c>
      <c r="J137" s="119" t="s">
        <v>285</v>
      </c>
      <c r="K137" s="262" t="s">
        <v>802</v>
      </c>
      <c r="L137" s="84"/>
    </row>
    <row r="138" spans="5:12" ht="20.25" customHeight="1" x14ac:dyDescent="0.25">
      <c r="E138" s="169" t="str">
        <f t="shared" si="3"/>
        <v>Invalid result!</v>
      </c>
      <c r="F138" s="120" t="s">
        <v>240</v>
      </c>
      <c r="G138" s="121" t="s">
        <v>242</v>
      </c>
      <c r="H138" s="122" t="s">
        <v>241</v>
      </c>
      <c r="I138" s="123" t="s">
        <v>243</v>
      </c>
      <c r="J138" s="122" t="s">
        <v>239</v>
      </c>
      <c r="K138" s="263" t="s">
        <v>803</v>
      </c>
      <c r="L138" s="63"/>
    </row>
    <row r="139" spans="5:12" ht="135.75" customHeight="1" x14ac:dyDescent="0.25">
      <c r="E139" s="169" t="str">
        <f t="shared" si="3"/>
        <v>If the fair-play ranking decides the better position in the group for two teams, a "1" is entered here for the better team.</v>
      </c>
      <c r="F139" s="124" t="s">
        <v>543</v>
      </c>
      <c r="G139" s="125" t="s">
        <v>542</v>
      </c>
      <c r="H139" s="126" t="s">
        <v>541</v>
      </c>
      <c r="I139" s="127" t="s">
        <v>540</v>
      </c>
      <c r="J139" s="126" t="s">
        <v>539</v>
      </c>
      <c r="K139" s="264" t="s">
        <v>804</v>
      </c>
      <c r="L139" s="90"/>
    </row>
    <row r="140" spans="5:12" ht="47.25" customHeight="1" x14ac:dyDescent="0.25">
      <c r="E140" s="169" t="str">
        <f t="shared" si="3"/>
        <v>Click here and
choose time zone:</v>
      </c>
      <c r="F140" s="124" t="s">
        <v>253</v>
      </c>
      <c r="G140" s="125" t="s">
        <v>313</v>
      </c>
      <c r="H140" s="126" t="s">
        <v>318</v>
      </c>
      <c r="I140" s="127" t="s">
        <v>317</v>
      </c>
      <c r="J140" s="145" t="s">
        <v>311</v>
      </c>
      <c r="K140" s="264" t="s">
        <v>805</v>
      </c>
      <c r="L140" s="90"/>
    </row>
    <row r="141" spans="5:12" ht="47.25" customHeight="1" x14ac:dyDescent="0.25">
      <c r="E141" s="169" t="str">
        <f t="shared" si="3"/>
        <v>Time zone of
the host country:</v>
      </c>
      <c r="F141" s="124" t="s">
        <v>707</v>
      </c>
      <c r="G141" s="125" t="s">
        <v>708</v>
      </c>
      <c r="H141" s="126" t="s">
        <v>709</v>
      </c>
      <c r="I141" s="127" t="s">
        <v>710</v>
      </c>
      <c r="J141" s="145" t="s">
        <v>711</v>
      </c>
      <c r="K141" s="264" t="s">
        <v>806</v>
      </c>
      <c r="L141" s="90"/>
    </row>
    <row r="142" spans="5:12" ht="39.75" customHeight="1" x14ac:dyDescent="0.25">
      <c r="E142" s="169" t="str">
        <f t="shared" si="3"/>
        <v>Click here and choose language:</v>
      </c>
      <c r="F142" s="124" t="s">
        <v>103</v>
      </c>
      <c r="G142" s="125" t="s">
        <v>314</v>
      </c>
      <c r="H142" s="126" t="s">
        <v>315</v>
      </c>
      <c r="I142" s="127" t="s">
        <v>316</v>
      </c>
      <c r="J142" s="145" t="s">
        <v>312</v>
      </c>
      <c r="K142" s="264" t="s">
        <v>807</v>
      </c>
      <c r="L142" s="90"/>
    </row>
    <row r="143" spans="5:12" ht="16.5" customHeight="1" x14ac:dyDescent="0.25">
      <c r="E143" s="169" t="str">
        <f t="shared" si="3"/>
        <v xml:space="preserve"> - </v>
      </c>
      <c r="F143" s="115" t="s">
        <v>293</v>
      </c>
      <c r="G143" s="116" t="s">
        <v>293</v>
      </c>
      <c r="H143" s="117" t="s">
        <v>293</v>
      </c>
      <c r="I143" s="118" t="s">
        <v>293</v>
      </c>
      <c r="J143" s="119" t="s">
        <v>292</v>
      </c>
      <c r="K143" s="262" t="s">
        <v>292</v>
      </c>
      <c r="L143" s="84"/>
    </row>
    <row r="144" spans="5:12" ht="96" customHeight="1" x14ac:dyDescent="0.25">
      <c r="E144" s="169" t="str">
        <f t="shared" si="3"/>
        <v>For daylight saving time, the time zone must be adjusted accordingly (e.g. UTC+2 instead of UTC+1)</v>
      </c>
      <c r="F144" s="124" t="s">
        <v>823</v>
      </c>
      <c r="G144" s="125" t="s">
        <v>824</v>
      </c>
      <c r="H144" s="126" t="s">
        <v>825</v>
      </c>
      <c r="I144" s="127" t="s">
        <v>826</v>
      </c>
      <c r="J144" s="145" t="s">
        <v>827</v>
      </c>
      <c r="K144" s="264" t="s">
        <v>828</v>
      </c>
      <c r="L144" s="90"/>
    </row>
    <row r="145" spans="5:12" ht="33.75" customHeight="1" x14ac:dyDescent="0.25">
      <c r="E145" s="169" t="str">
        <f t="shared" si="3"/>
        <v>Qualification for the Round of 16</v>
      </c>
      <c r="F145" s="124" t="s">
        <v>615</v>
      </c>
      <c r="G145" s="125" t="s">
        <v>616</v>
      </c>
      <c r="H145" s="126" t="s">
        <v>617</v>
      </c>
      <c r="I145" s="127" t="s">
        <v>668</v>
      </c>
      <c r="J145" s="145" t="s">
        <v>614</v>
      </c>
      <c r="K145" s="264" t="s">
        <v>808</v>
      </c>
      <c r="L145" s="90"/>
    </row>
    <row r="146" spans="5:12" ht="50.1" customHeight="1" x14ac:dyDescent="0.25">
      <c r="E146" s="169" t="str">
        <f t="shared" si="3"/>
        <v>Criteria for placement within the groups:</v>
      </c>
      <c r="F146" s="124" t="s">
        <v>622</v>
      </c>
      <c r="G146" s="125" t="s">
        <v>621</v>
      </c>
      <c r="H146" s="126" t="s">
        <v>620</v>
      </c>
      <c r="I146" s="127" t="s">
        <v>619</v>
      </c>
      <c r="J146" s="145" t="s">
        <v>618</v>
      </c>
      <c r="K146" s="264" t="s">
        <v>809</v>
      </c>
      <c r="L146" s="90"/>
    </row>
    <row r="147" spans="5:12" ht="50.1" customHeight="1" x14ac:dyDescent="0.25">
      <c r="E147" s="169" t="str">
        <f t="shared" si="3"/>
        <v xml:space="preserve">  1.  points in all group matches</v>
      </c>
      <c r="F147" s="124" t="s">
        <v>680</v>
      </c>
      <c r="G147" s="125" t="s">
        <v>642</v>
      </c>
      <c r="H147" s="126" t="s">
        <v>636</v>
      </c>
      <c r="I147" s="127" t="s">
        <v>630</v>
      </c>
      <c r="J147" s="145" t="s">
        <v>623</v>
      </c>
      <c r="K147" s="264" t="s">
        <v>810</v>
      </c>
      <c r="L147" s="90"/>
    </row>
    <row r="148" spans="5:12" ht="50.1" customHeight="1" x14ac:dyDescent="0.25">
      <c r="E148" s="169" t="str">
        <f t="shared" si="3"/>
        <v xml:space="preserve">  2.  points in the direct encounters</v>
      </c>
      <c r="F148" s="124" t="s">
        <v>682</v>
      </c>
      <c r="G148" s="125" t="s">
        <v>643</v>
      </c>
      <c r="H148" s="126" t="s">
        <v>637</v>
      </c>
      <c r="I148" s="127" t="s">
        <v>631</v>
      </c>
      <c r="J148" s="145" t="s">
        <v>624</v>
      </c>
      <c r="K148" s="264" t="s">
        <v>811</v>
      </c>
      <c r="L148" s="90"/>
    </row>
    <row r="149" spans="5:12" ht="50.1" customHeight="1" x14ac:dyDescent="0.25">
      <c r="E149" s="169" t="str">
        <f t="shared" si="3"/>
        <v xml:space="preserve">  3.  goal difference in the direct encounters</v>
      </c>
      <c r="F149" s="124" t="s">
        <v>681</v>
      </c>
      <c r="G149" s="125" t="s">
        <v>685</v>
      </c>
      <c r="H149" s="126" t="s">
        <v>684</v>
      </c>
      <c r="I149" s="127" t="s">
        <v>683</v>
      </c>
      <c r="J149" s="145" t="s">
        <v>625</v>
      </c>
      <c r="K149" s="264" t="s">
        <v>812</v>
      </c>
      <c r="L149" s="90"/>
    </row>
    <row r="150" spans="5:12" ht="50.1" customHeight="1" x14ac:dyDescent="0.25">
      <c r="E150" s="169" t="str">
        <f t="shared" si="3"/>
        <v xml:space="preserve">  4.  number of goals scored in the direct encounters</v>
      </c>
      <c r="F150" s="124" t="s">
        <v>648</v>
      </c>
      <c r="G150" s="125" t="s">
        <v>644</v>
      </c>
      <c r="H150" s="126" t="s">
        <v>638</v>
      </c>
      <c r="I150" s="127" t="s">
        <v>632</v>
      </c>
      <c r="J150" s="145" t="s">
        <v>626</v>
      </c>
      <c r="K150" s="264" t="s">
        <v>813</v>
      </c>
      <c r="L150" s="90"/>
    </row>
    <row r="151" spans="5:12" ht="65.25" customHeight="1" x14ac:dyDescent="0.25">
      <c r="E151" s="169" t="str">
        <f t="shared" si="3"/>
        <v xml:space="preserve">  5.  reapplication of criterion 2 to 4 only to the teams that were not</v>
      </c>
      <c r="F151" s="124" t="s">
        <v>674</v>
      </c>
      <c r="G151" s="125" t="s">
        <v>655</v>
      </c>
      <c r="H151" s="126" t="s">
        <v>653</v>
      </c>
      <c r="I151" s="127" t="s">
        <v>651</v>
      </c>
      <c r="J151" s="145" t="s">
        <v>649</v>
      </c>
      <c r="K151" s="264" t="s">
        <v>814</v>
      </c>
      <c r="L151" s="90"/>
    </row>
    <row r="152" spans="5:12" ht="51" customHeight="1" x14ac:dyDescent="0.25">
      <c r="E152" s="169" t="str">
        <f t="shared" si="3"/>
        <v xml:space="preserve">       distinguishable in the 1st run.</v>
      </c>
      <c r="F152" s="124" t="s">
        <v>657</v>
      </c>
      <c r="G152" s="125" t="s">
        <v>656</v>
      </c>
      <c r="H152" s="126" t="s">
        <v>654</v>
      </c>
      <c r="I152" s="127" t="s">
        <v>652</v>
      </c>
      <c r="J152" s="145" t="s">
        <v>650</v>
      </c>
      <c r="K152" s="264" t="s">
        <v>815</v>
      </c>
      <c r="L152" s="90"/>
    </row>
    <row r="153" spans="5:12" ht="50.1" customHeight="1" x14ac:dyDescent="0.25">
      <c r="E153" s="169" t="str">
        <f t="shared" si="3"/>
        <v xml:space="preserve">  6.  goal difference in all group matches</v>
      </c>
      <c r="F153" s="124" t="s">
        <v>675</v>
      </c>
      <c r="G153" s="125" t="s">
        <v>645</v>
      </c>
      <c r="H153" s="126" t="s">
        <v>639</v>
      </c>
      <c r="I153" s="127" t="s">
        <v>633</v>
      </c>
      <c r="J153" s="145" t="s">
        <v>627</v>
      </c>
      <c r="K153" s="264" t="s">
        <v>816</v>
      </c>
      <c r="L153" s="90"/>
    </row>
    <row r="154" spans="5:12" ht="50.1" customHeight="1" x14ac:dyDescent="0.25">
      <c r="E154" s="169" t="str">
        <f t="shared" si="3"/>
        <v xml:space="preserve">  7.  number of goals scored in all group matches</v>
      </c>
      <c r="F154" s="124" t="s">
        <v>676</v>
      </c>
      <c r="G154" s="125" t="s">
        <v>646</v>
      </c>
      <c r="H154" s="126" t="s">
        <v>640</v>
      </c>
      <c r="I154" s="127" t="s">
        <v>634</v>
      </c>
      <c r="J154" s="145" t="s">
        <v>628</v>
      </c>
      <c r="K154" s="264" t="s">
        <v>817</v>
      </c>
      <c r="L154" s="90"/>
    </row>
    <row r="155" spans="5:12" ht="50.1" customHeight="1" x14ac:dyDescent="0.25">
      <c r="E155" s="169" t="str">
        <f t="shared" si="3"/>
        <v xml:space="preserve">  8.  number of wins in all group matches</v>
      </c>
      <c r="F155" s="124" t="s">
        <v>677</v>
      </c>
      <c r="G155" s="125" t="s">
        <v>647</v>
      </c>
      <c r="H155" s="126" t="s">
        <v>663</v>
      </c>
      <c r="I155" s="127" t="s">
        <v>635</v>
      </c>
      <c r="J155" s="145" t="s">
        <v>629</v>
      </c>
      <c r="K155" s="264" t="s">
        <v>818</v>
      </c>
      <c r="L155" s="90"/>
    </row>
    <row r="156" spans="5:12" ht="65.25" customHeight="1" x14ac:dyDescent="0.25">
      <c r="E156" s="169" t="str">
        <f t="shared" si="3"/>
        <v xml:space="preserve">  9.  fair-play ranking or penalty shoot-out in the last group match,</v>
      </c>
      <c r="F156" s="124" t="s">
        <v>665</v>
      </c>
      <c r="G156" s="125" t="s">
        <v>658</v>
      </c>
      <c r="H156" s="126" t="s">
        <v>641</v>
      </c>
      <c r="I156" s="127" t="s">
        <v>660</v>
      </c>
      <c r="J156" s="145" t="s">
        <v>662</v>
      </c>
      <c r="K156" s="264" t="s">
        <v>819</v>
      </c>
      <c r="L156" s="90"/>
    </row>
    <row r="157" spans="5:12" ht="52.5" customHeight="1" x14ac:dyDescent="0.25">
      <c r="E157" s="169" t="str">
        <f t="shared" si="3"/>
        <v xml:space="preserve">       if the conditions for this apply</v>
      </c>
      <c r="F157" s="124" t="s">
        <v>659</v>
      </c>
      <c r="G157" s="125" t="s">
        <v>667</v>
      </c>
      <c r="H157" s="126" t="s">
        <v>664</v>
      </c>
      <c r="I157" s="127" t="s">
        <v>666</v>
      </c>
      <c r="J157" s="145" t="s">
        <v>661</v>
      </c>
      <c r="K157" s="264" t="s">
        <v>820</v>
      </c>
      <c r="L157" s="90"/>
    </row>
    <row r="158" spans="5:12" ht="63" customHeight="1" x14ac:dyDescent="0.25">
      <c r="E158" s="169" t="str">
        <f t="shared" si="3"/>
        <v>10.  Position in the overall European Qualifiers Rankings</v>
      </c>
      <c r="F158" s="124" t="s">
        <v>678</v>
      </c>
      <c r="G158" s="125" t="s">
        <v>690</v>
      </c>
      <c r="H158" s="126" t="s">
        <v>691</v>
      </c>
      <c r="I158" s="127" t="s">
        <v>692</v>
      </c>
      <c r="J158" s="145" t="s">
        <v>679</v>
      </c>
      <c r="K158" s="264" t="s">
        <v>821</v>
      </c>
      <c r="L158" s="90"/>
    </row>
    <row r="159" spans="5:12" ht="203.25" customHeight="1" x14ac:dyDescent="0.25">
      <c r="E159" s="169" t="str">
        <f t="shared" si="3"/>
        <v>If a red dot appears above the group name, the ranking order within the group is not clear. Fair play or the overall European Qualifiers Rankings will then decide. In this case, enter Fair Play!</v>
      </c>
      <c r="F159" s="124" t="s">
        <v>693</v>
      </c>
      <c r="G159" s="125" t="s">
        <v>694</v>
      </c>
      <c r="H159" s="126" t="s">
        <v>695</v>
      </c>
      <c r="I159" s="127" t="s">
        <v>696</v>
      </c>
      <c r="J159" s="145" t="s">
        <v>697</v>
      </c>
      <c r="K159" s="264" t="s">
        <v>822</v>
      </c>
      <c r="L159" s="90"/>
    </row>
    <row r="160" spans="5:12" ht="15.75" thickBot="1" x14ac:dyDescent="0.3">
      <c r="E160" s="169">
        <f t="shared" si="3"/>
        <v>0</v>
      </c>
      <c r="F160" s="128"/>
      <c r="G160" s="129"/>
      <c r="H160" s="130"/>
      <c r="I160" s="131"/>
      <c r="J160" s="132"/>
      <c r="K160" s="265"/>
      <c r="L160" s="91"/>
    </row>
    <row r="161" ht="15.75" thickTop="1" x14ac:dyDescent="0.25"/>
    <row r="162" x14ac:dyDescent="0.25"/>
  </sheetData>
  <sheetProtection selectLockedCells="1"/>
  <mergeCells count="12">
    <mergeCell ref="L1:M1"/>
    <mergeCell ref="L3:L4"/>
    <mergeCell ref="K3:K4"/>
    <mergeCell ref="F1:J1"/>
    <mergeCell ref="F2:J2"/>
    <mergeCell ref="D3:D4"/>
    <mergeCell ref="J3:J4"/>
    <mergeCell ref="E3:E4"/>
    <mergeCell ref="F3:F4"/>
    <mergeCell ref="G3:G4"/>
    <mergeCell ref="H3:H4"/>
    <mergeCell ref="I3:I4"/>
  </mergeCells>
  <conditionalFormatting sqref="F3:F4">
    <cfRule type="expression" dxfId="12" priority="3">
      <formula>$C$3</formula>
    </cfRule>
  </conditionalFormatting>
  <conditionalFormatting sqref="G3:G4">
    <cfRule type="expression" dxfId="11" priority="2">
      <formula>$C$4</formula>
    </cfRule>
  </conditionalFormatting>
  <conditionalFormatting sqref="D3:D4">
    <cfRule type="expression" dxfId="10" priority="4">
      <formula>#REF!</formula>
    </cfRule>
  </conditionalFormatting>
  <conditionalFormatting sqref="H3:H4">
    <cfRule type="expression" dxfId="9" priority="5">
      <formula>$C$5</formula>
    </cfRule>
  </conditionalFormatting>
  <conditionalFormatting sqref="I3:I4">
    <cfRule type="expression" dxfId="8" priority="6">
      <formula>$C$6</formula>
    </cfRule>
  </conditionalFormatting>
  <conditionalFormatting sqref="J3:J4">
    <cfRule type="expression" dxfId="7" priority="7">
      <formula>$C$7</formula>
    </cfRule>
  </conditionalFormatting>
  <conditionalFormatting sqref="L3:L4">
    <cfRule type="expression" dxfId="6" priority="8">
      <formula>$C$9</formula>
    </cfRule>
  </conditionalFormatting>
  <conditionalFormatting sqref="K3:K4">
    <cfRule type="expression" dxfId="5" priority="1">
      <formula>$C$8</formula>
    </cfRule>
  </conditionalFormatting>
  <dataValidations count="3">
    <dataValidation type="whole" allowBlank="1" showInputMessage="1" showErrorMessage="1" sqref="N2" xr:uid="{8CEEAE30-074C-4A13-885B-206492DED98F}">
      <formula1>1</formula1>
      <formula2>5</formula2>
    </dataValidation>
    <dataValidation allowBlank="1" showErrorMessage="1" errorTitle="Language" error="Invalid language" promptTitle="Language" prompt="Please choose a language for the country names" sqref="M3" xr:uid="{04C06D6A-8AA4-47C9-8DE9-020B8E20959A}"/>
    <dataValidation type="list" allowBlank="1" showErrorMessage="1" errorTitle="Language" error="Invalid language" sqref="N1" xr:uid="{75B150CD-9645-4114-8F7D-8DEFE00748BB}">
      <formula1>$B$3:$B$9</formula1>
    </dataValidation>
  </dataValidation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1B00-85A1-4BB1-B74A-9DB0D27CEDE9}">
  <sheetPr codeName="Tabelle4"/>
  <dimension ref="A1:N80"/>
  <sheetViews>
    <sheetView workbookViewId="0">
      <selection activeCell="H1" sqref="H1"/>
    </sheetView>
  </sheetViews>
  <sheetFormatPr baseColWidth="10" defaultColWidth="11.42578125" defaultRowHeight="15" zeroHeight="1" x14ac:dyDescent="0.25"/>
  <cols>
    <col min="1" max="1" width="7.7109375" style="4" customWidth="1"/>
    <col min="2" max="3" width="11.42578125" style="4" customWidth="1"/>
    <col min="4" max="4" width="13.140625" style="4" customWidth="1"/>
    <col min="5" max="5" width="7.5703125" style="4" customWidth="1"/>
    <col min="6" max="6" width="11.42578125" style="4" customWidth="1"/>
    <col min="7" max="7" width="20.42578125" style="4" customWidth="1"/>
    <col min="8" max="8" width="15.5703125" style="4" customWidth="1"/>
    <col min="9" max="9" width="17" style="4" customWidth="1"/>
    <col min="10" max="10" width="10" style="4" customWidth="1"/>
    <col min="11" max="11" width="25.85546875" style="4" customWidth="1"/>
    <col min="12" max="12" width="15.85546875" style="4" customWidth="1"/>
    <col min="13" max="13" width="16.5703125" style="4" customWidth="1"/>
    <col min="14" max="14" width="16.85546875" style="4" customWidth="1"/>
    <col min="15" max="16384" width="11.42578125" style="4"/>
  </cols>
  <sheetData>
    <row r="1" spans="1:14" ht="36.75" customHeight="1" thickBot="1" x14ac:dyDescent="0.5">
      <c r="A1" s="353" t="str">
        <f>Language!$E$87</f>
        <v>Choose time zone</v>
      </c>
      <c r="B1" s="353"/>
      <c r="C1" s="353"/>
      <c r="D1" s="353"/>
      <c r="E1" s="353"/>
      <c r="F1" s="353"/>
      <c r="G1" s="205" t="str">
        <f>Language!$E$140</f>
        <v>Click here and
choose time zone:</v>
      </c>
      <c r="H1" s="39" t="s">
        <v>141</v>
      </c>
      <c r="I1" s="228" t="str">
        <f>_xlfn.UNICHAR(8592)</f>
        <v>←</v>
      </c>
    </row>
    <row r="2" spans="1:14" x14ac:dyDescent="0.25"/>
    <row r="3" spans="1:14" x14ac:dyDescent="0.25">
      <c r="C3" s="144"/>
      <c r="D3" s="6"/>
    </row>
    <row r="4" spans="1:14" ht="15.75" thickBot="1" x14ac:dyDescent="0.3">
      <c r="B4" s="133">
        <v>-12</v>
      </c>
      <c r="C4" s="164" t="s">
        <v>129</v>
      </c>
      <c r="D4" s="165" t="s">
        <v>104</v>
      </c>
      <c r="E4" s="134">
        <f>$B4/24</f>
        <v>-0.5</v>
      </c>
      <c r="F4" s="135"/>
      <c r="G4" s="354" t="str">
        <f>Language!$E$144</f>
        <v>For daylight saving time, the time zone must be adjusted accordingly (e.g. UTC+2 instead of UTC+1)</v>
      </c>
      <c r="H4" s="354"/>
      <c r="I4" s="354"/>
      <c r="J4" s="137"/>
      <c r="K4" s="18"/>
      <c r="L4" s="18"/>
      <c r="M4" s="18"/>
      <c r="N4" s="18"/>
    </row>
    <row r="5" spans="1:14" ht="15" customHeight="1" x14ac:dyDescent="0.25">
      <c r="B5" s="133">
        <v>-11</v>
      </c>
      <c r="C5" s="164" t="s">
        <v>130</v>
      </c>
      <c r="D5" s="165"/>
      <c r="E5" s="134">
        <f t="shared" ref="E5:E39" si="0">$B5/24</f>
        <v>-0.45833333333333331</v>
      </c>
      <c r="G5" s="354"/>
      <c r="H5" s="354"/>
      <c r="I5" s="354"/>
      <c r="J5" s="139"/>
      <c r="K5" s="350" t="s">
        <v>613</v>
      </c>
      <c r="L5" s="351" t="s">
        <v>141</v>
      </c>
      <c r="M5" s="140"/>
      <c r="N5" s="140"/>
    </row>
    <row r="6" spans="1:14" ht="15.75" thickBot="1" x14ac:dyDescent="0.3">
      <c r="B6" s="133">
        <v>-10</v>
      </c>
      <c r="C6" s="164" t="s">
        <v>131</v>
      </c>
      <c r="D6" s="165" t="s">
        <v>105</v>
      </c>
      <c r="E6" s="134">
        <f t="shared" si="0"/>
        <v>-0.41666666666666669</v>
      </c>
      <c r="G6" s="354"/>
      <c r="H6" s="354"/>
      <c r="I6" s="354"/>
      <c r="J6" s="139"/>
      <c r="K6" s="350"/>
      <c r="L6" s="352"/>
      <c r="M6" s="140"/>
      <c r="N6" s="140"/>
    </row>
    <row r="7" spans="1:14" x14ac:dyDescent="0.25">
      <c r="B7" s="133">
        <v>-9</v>
      </c>
      <c r="C7" s="164" t="s">
        <v>132</v>
      </c>
      <c r="D7" s="165" t="s">
        <v>106</v>
      </c>
      <c r="E7" s="134">
        <f t="shared" si="0"/>
        <v>-0.375</v>
      </c>
      <c r="G7" s="143"/>
      <c r="I7" s="138"/>
      <c r="J7" s="139"/>
      <c r="K7" s="139"/>
      <c r="L7" s="140"/>
      <c r="M7" s="140"/>
      <c r="N7" s="140"/>
    </row>
    <row r="8" spans="1:14" x14ac:dyDescent="0.25">
      <c r="B8" s="133">
        <v>-8</v>
      </c>
      <c r="C8" s="164" t="s">
        <v>133</v>
      </c>
      <c r="D8" s="165" t="s">
        <v>107</v>
      </c>
      <c r="E8" s="134">
        <f t="shared" si="0"/>
        <v>-0.33333333333333331</v>
      </c>
      <c r="I8" s="138"/>
      <c r="J8" s="139"/>
      <c r="K8" s="139"/>
      <c r="L8" s="140"/>
      <c r="M8" s="140"/>
      <c r="N8" s="140"/>
    </row>
    <row r="9" spans="1:14" x14ac:dyDescent="0.25">
      <c r="B9" s="133">
        <v>-7</v>
      </c>
      <c r="C9" s="164" t="s">
        <v>134</v>
      </c>
      <c r="D9" s="165" t="s">
        <v>108</v>
      </c>
      <c r="E9" s="134">
        <f t="shared" si="0"/>
        <v>-0.29166666666666669</v>
      </c>
      <c r="I9" s="138"/>
      <c r="J9" s="139"/>
      <c r="K9" s="139"/>
      <c r="L9" s="140"/>
      <c r="M9" s="140"/>
      <c r="N9" s="140"/>
    </row>
    <row r="10" spans="1:14" ht="15" customHeight="1" x14ac:dyDescent="0.25">
      <c r="B10" s="133">
        <v>-6</v>
      </c>
      <c r="C10" s="164" t="s">
        <v>135</v>
      </c>
      <c r="D10" s="165" t="s">
        <v>109</v>
      </c>
      <c r="E10" s="134">
        <f t="shared" si="0"/>
        <v>-0.25</v>
      </c>
      <c r="J10" s="139"/>
      <c r="K10" s="139"/>
      <c r="L10" s="140"/>
      <c r="M10" s="140"/>
      <c r="N10" s="140"/>
    </row>
    <row r="11" spans="1:14" x14ac:dyDescent="0.25">
      <c r="B11" s="133">
        <v>-5</v>
      </c>
      <c r="C11" s="164" t="s">
        <v>136</v>
      </c>
      <c r="D11" s="165" t="s">
        <v>110</v>
      </c>
      <c r="E11" s="134">
        <f t="shared" si="0"/>
        <v>-0.20833333333333334</v>
      </c>
      <c r="J11" s="138"/>
      <c r="K11" s="139"/>
      <c r="L11" s="140"/>
      <c r="M11" s="140"/>
      <c r="N11" s="140"/>
    </row>
    <row r="12" spans="1:14" x14ac:dyDescent="0.25">
      <c r="B12" s="133">
        <v>-4</v>
      </c>
      <c r="C12" s="164" t="s">
        <v>137</v>
      </c>
      <c r="D12" s="165" t="s">
        <v>111</v>
      </c>
      <c r="E12" s="134">
        <f t="shared" si="0"/>
        <v>-0.16666666666666666</v>
      </c>
      <c r="J12" s="139"/>
      <c r="K12" s="139"/>
      <c r="L12" s="140"/>
      <c r="M12" s="140"/>
      <c r="N12" s="140"/>
    </row>
    <row r="13" spans="1:14" x14ac:dyDescent="0.25">
      <c r="B13" s="133">
        <v>-3.5</v>
      </c>
      <c r="C13" s="164" t="s">
        <v>128</v>
      </c>
      <c r="D13" s="165" t="s">
        <v>112</v>
      </c>
      <c r="E13" s="134">
        <f t="shared" si="0"/>
        <v>-0.14583333333333334</v>
      </c>
      <c r="I13" s="138"/>
      <c r="J13" s="139"/>
      <c r="K13" s="139"/>
      <c r="L13" s="140"/>
      <c r="M13" s="140"/>
      <c r="N13" s="140"/>
    </row>
    <row r="14" spans="1:14" x14ac:dyDescent="0.25">
      <c r="B14" s="133">
        <v>-3</v>
      </c>
      <c r="C14" s="164" t="s">
        <v>138</v>
      </c>
      <c r="D14" s="165"/>
      <c r="E14" s="134">
        <f t="shared" si="0"/>
        <v>-0.125</v>
      </c>
      <c r="I14" s="138"/>
      <c r="J14" s="139"/>
      <c r="K14" s="139"/>
      <c r="L14" s="140"/>
      <c r="M14" s="140"/>
      <c r="N14" s="140"/>
    </row>
    <row r="15" spans="1:14" x14ac:dyDescent="0.25">
      <c r="B15" s="133">
        <v>-2</v>
      </c>
      <c r="C15" s="164" t="s">
        <v>139</v>
      </c>
      <c r="D15" s="165"/>
      <c r="E15" s="134">
        <f t="shared" si="0"/>
        <v>-8.3333333333333329E-2</v>
      </c>
      <c r="I15" s="138"/>
      <c r="J15" s="139"/>
      <c r="K15" s="139"/>
      <c r="L15" s="140"/>
      <c r="M15" s="140"/>
      <c r="N15" s="140"/>
    </row>
    <row r="16" spans="1:14" x14ac:dyDescent="0.25">
      <c r="B16" s="133">
        <v>-1</v>
      </c>
      <c r="C16" s="164" t="s">
        <v>140</v>
      </c>
      <c r="D16" s="165"/>
      <c r="E16" s="134">
        <f t="shared" si="0"/>
        <v>-4.1666666666666664E-2</v>
      </c>
      <c r="I16" s="138"/>
      <c r="J16" s="139"/>
      <c r="K16" s="139"/>
      <c r="L16" s="140"/>
      <c r="M16" s="140"/>
      <c r="N16" s="140"/>
    </row>
    <row r="17" spans="2:14" x14ac:dyDescent="0.25">
      <c r="B17" s="133">
        <v>0</v>
      </c>
      <c r="C17" s="164" t="s">
        <v>123</v>
      </c>
      <c r="D17" s="165" t="s">
        <v>113</v>
      </c>
      <c r="E17" s="134">
        <f t="shared" si="0"/>
        <v>0</v>
      </c>
      <c r="I17" s="138"/>
      <c r="J17" s="139"/>
      <c r="K17" s="139"/>
      <c r="L17" s="140"/>
      <c r="M17" s="140"/>
      <c r="N17" s="140"/>
    </row>
    <row r="18" spans="2:14" x14ac:dyDescent="0.25">
      <c r="B18" s="133">
        <v>1</v>
      </c>
      <c r="C18" s="164" t="s">
        <v>127</v>
      </c>
      <c r="D18" s="165" t="s">
        <v>114</v>
      </c>
      <c r="E18" s="134">
        <f t="shared" si="0"/>
        <v>4.1666666666666664E-2</v>
      </c>
      <c r="I18" s="136"/>
      <c r="J18" s="138"/>
      <c r="K18" s="139"/>
      <c r="L18" s="140"/>
      <c r="M18" s="140"/>
      <c r="N18" s="140"/>
    </row>
    <row r="19" spans="2:14" x14ac:dyDescent="0.25">
      <c r="B19" s="133">
        <v>2</v>
      </c>
      <c r="C19" s="164" t="s">
        <v>141</v>
      </c>
      <c r="D19" s="165" t="s">
        <v>612</v>
      </c>
      <c r="E19" s="134">
        <f t="shared" si="0"/>
        <v>8.3333333333333329E-2</v>
      </c>
      <c r="I19" s="138"/>
      <c r="J19" s="139"/>
      <c r="K19" s="139"/>
      <c r="L19" s="140"/>
      <c r="M19" s="140"/>
      <c r="N19" s="140"/>
    </row>
    <row r="20" spans="2:14" x14ac:dyDescent="0.25">
      <c r="B20" s="133">
        <v>3</v>
      </c>
      <c r="C20" s="164" t="s">
        <v>142</v>
      </c>
      <c r="D20" s="165" t="s">
        <v>115</v>
      </c>
      <c r="E20" s="134">
        <f t="shared" si="0"/>
        <v>0.125</v>
      </c>
      <c r="I20" s="138"/>
      <c r="J20" s="139"/>
      <c r="K20" s="139"/>
      <c r="L20" s="140"/>
      <c r="M20" s="140"/>
      <c r="N20" s="140"/>
    </row>
    <row r="21" spans="2:14" x14ac:dyDescent="0.25">
      <c r="B21" s="133">
        <v>3.5</v>
      </c>
      <c r="C21" s="266" t="s">
        <v>829</v>
      </c>
      <c r="D21" s="165" t="s">
        <v>122</v>
      </c>
      <c r="E21" s="134">
        <f t="shared" si="0"/>
        <v>0.14583333333333334</v>
      </c>
      <c r="I21" s="138"/>
      <c r="J21" s="139"/>
      <c r="K21" s="139"/>
      <c r="L21" s="140"/>
      <c r="M21" s="140"/>
      <c r="N21" s="140"/>
    </row>
    <row r="22" spans="2:14" x14ac:dyDescent="0.25">
      <c r="B22" s="133">
        <v>4</v>
      </c>
      <c r="C22" s="266" t="s">
        <v>830</v>
      </c>
      <c r="D22" s="165"/>
      <c r="E22" s="134">
        <f t="shared" si="0"/>
        <v>0.16666666666666666</v>
      </c>
      <c r="I22" s="138"/>
      <c r="J22" s="139"/>
      <c r="K22" s="139"/>
      <c r="L22" s="140"/>
      <c r="M22" s="140"/>
      <c r="N22" s="140"/>
    </row>
    <row r="23" spans="2:14" x14ac:dyDescent="0.25">
      <c r="B23" s="133">
        <v>4.5</v>
      </c>
      <c r="C23" s="266" t="s">
        <v>831</v>
      </c>
      <c r="D23" s="165"/>
      <c r="E23" s="134">
        <f t="shared" si="0"/>
        <v>0.1875</v>
      </c>
      <c r="I23" s="138"/>
      <c r="J23" s="139"/>
      <c r="K23" s="139"/>
      <c r="L23" s="140"/>
      <c r="M23" s="140"/>
      <c r="N23" s="140"/>
    </row>
    <row r="24" spans="2:14" x14ac:dyDescent="0.25">
      <c r="B24" s="133">
        <v>5</v>
      </c>
      <c r="C24" s="266" t="s">
        <v>832</v>
      </c>
      <c r="D24" s="165"/>
      <c r="E24" s="134">
        <f t="shared" si="0"/>
        <v>0.20833333333333334</v>
      </c>
      <c r="I24" s="138"/>
      <c r="J24" s="139"/>
      <c r="K24" s="139"/>
      <c r="L24" s="140"/>
      <c r="M24" s="140"/>
      <c r="N24" s="140"/>
    </row>
    <row r="25" spans="2:14" x14ac:dyDescent="0.25">
      <c r="B25" s="133">
        <v>5.5</v>
      </c>
      <c r="C25" s="266" t="s">
        <v>833</v>
      </c>
      <c r="D25" s="165" t="s">
        <v>121</v>
      </c>
      <c r="E25" s="134">
        <f t="shared" si="0"/>
        <v>0.22916666666666666</v>
      </c>
      <c r="I25" s="136"/>
      <c r="J25" s="138"/>
      <c r="K25" s="139"/>
      <c r="L25" s="140"/>
      <c r="M25" s="140"/>
      <c r="N25" s="140"/>
    </row>
    <row r="26" spans="2:14" x14ac:dyDescent="0.25">
      <c r="B26" s="133">
        <v>5.75</v>
      </c>
      <c r="C26" s="266" t="s">
        <v>834</v>
      </c>
      <c r="D26" s="165"/>
      <c r="E26" s="134">
        <f t="shared" si="0"/>
        <v>0.23958333333333334</v>
      </c>
      <c r="I26" s="138"/>
      <c r="J26" s="139"/>
      <c r="K26" s="139"/>
      <c r="L26" s="140"/>
      <c r="M26" s="140"/>
      <c r="N26" s="140"/>
    </row>
    <row r="27" spans="2:14" x14ac:dyDescent="0.25">
      <c r="B27" s="133">
        <v>6</v>
      </c>
      <c r="C27" s="266" t="s">
        <v>835</v>
      </c>
      <c r="D27" s="165"/>
      <c r="E27" s="134">
        <f t="shared" si="0"/>
        <v>0.25</v>
      </c>
      <c r="I27" s="138"/>
      <c r="J27" s="139"/>
      <c r="K27" s="139"/>
      <c r="L27" s="140"/>
      <c r="M27" s="140"/>
      <c r="N27" s="140"/>
    </row>
    <row r="28" spans="2:14" x14ac:dyDescent="0.25">
      <c r="B28" s="133">
        <v>6.5</v>
      </c>
      <c r="C28" s="266" t="s">
        <v>836</v>
      </c>
      <c r="D28" s="165"/>
      <c r="E28" s="134">
        <f t="shared" si="0"/>
        <v>0.27083333333333331</v>
      </c>
      <c r="I28" s="138"/>
      <c r="J28" s="139"/>
      <c r="K28" s="139"/>
      <c r="L28" s="140"/>
      <c r="M28" s="140"/>
      <c r="N28" s="140"/>
    </row>
    <row r="29" spans="2:14" x14ac:dyDescent="0.25">
      <c r="B29" s="133">
        <v>7</v>
      </c>
      <c r="C29" s="266" t="s">
        <v>837</v>
      </c>
      <c r="D29" s="165" t="s">
        <v>116</v>
      </c>
      <c r="E29" s="134">
        <f t="shared" si="0"/>
        <v>0.29166666666666669</v>
      </c>
      <c r="I29" s="138"/>
      <c r="J29" s="139"/>
      <c r="K29" s="139"/>
      <c r="L29" s="140"/>
      <c r="M29" s="140"/>
      <c r="N29" s="140"/>
    </row>
    <row r="30" spans="2:14" x14ac:dyDescent="0.25">
      <c r="B30" s="133">
        <v>8</v>
      </c>
      <c r="C30" s="266" t="s">
        <v>838</v>
      </c>
      <c r="D30" s="165" t="s">
        <v>117</v>
      </c>
      <c r="E30" s="134">
        <f t="shared" si="0"/>
        <v>0.33333333333333331</v>
      </c>
      <c r="I30" s="138"/>
      <c r="J30" s="139"/>
      <c r="K30" s="139"/>
      <c r="L30" s="140"/>
      <c r="M30" s="140"/>
      <c r="N30" s="140"/>
    </row>
    <row r="31" spans="2:14" x14ac:dyDescent="0.25">
      <c r="B31" s="133">
        <v>9</v>
      </c>
      <c r="C31" s="266" t="s">
        <v>839</v>
      </c>
      <c r="D31" s="165" t="s">
        <v>118</v>
      </c>
      <c r="E31" s="134">
        <f t="shared" si="0"/>
        <v>0.375</v>
      </c>
      <c r="I31" s="138"/>
      <c r="J31" s="139"/>
      <c r="K31" s="139"/>
      <c r="L31" s="140"/>
      <c r="M31" s="140"/>
      <c r="N31" s="140"/>
    </row>
    <row r="32" spans="2:14" x14ac:dyDescent="0.25">
      <c r="B32" s="133">
        <v>9.5</v>
      </c>
      <c r="C32" s="266" t="s">
        <v>840</v>
      </c>
      <c r="D32" s="165" t="s">
        <v>120</v>
      </c>
      <c r="E32" s="134">
        <f t="shared" si="0"/>
        <v>0.39583333333333331</v>
      </c>
      <c r="I32" s="136"/>
      <c r="J32" s="138"/>
      <c r="K32" s="139"/>
      <c r="L32" s="140"/>
      <c r="M32" s="140"/>
      <c r="N32" s="140"/>
    </row>
    <row r="33" spans="2:14" x14ac:dyDescent="0.25">
      <c r="B33" s="133">
        <v>10</v>
      </c>
      <c r="C33" s="266" t="s">
        <v>841</v>
      </c>
      <c r="D33" s="165"/>
      <c r="E33" s="134">
        <f t="shared" si="0"/>
        <v>0.41666666666666669</v>
      </c>
      <c r="I33" s="138"/>
      <c r="J33" s="139"/>
      <c r="K33" s="139"/>
      <c r="L33" s="140"/>
      <c r="M33" s="140"/>
      <c r="N33" s="140"/>
    </row>
    <row r="34" spans="2:14" x14ac:dyDescent="0.25">
      <c r="B34" s="133">
        <v>10.5</v>
      </c>
      <c r="C34" s="266" t="s">
        <v>842</v>
      </c>
      <c r="D34" s="165"/>
      <c r="E34" s="134">
        <f t="shared" si="0"/>
        <v>0.4375</v>
      </c>
      <c r="I34" s="138"/>
      <c r="J34" s="139"/>
      <c r="K34" s="139"/>
      <c r="L34" s="140"/>
      <c r="M34" s="140"/>
      <c r="N34" s="140"/>
    </row>
    <row r="35" spans="2:14" x14ac:dyDescent="0.25">
      <c r="B35" s="133">
        <v>11</v>
      </c>
      <c r="C35" s="266" t="s">
        <v>843</v>
      </c>
      <c r="D35" s="165"/>
      <c r="E35" s="134">
        <f t="shared" si="0"/>
        <v>0.45833333333333331</v>
      </c>
      <c r="I35" s="138"/>
      <c r="J35" s="139"/>
      <c r="K35" s="139"/>
      <c r="L35" s="140"/>
      <c r="M35" s="140"/>
      <c r="N35" s="140"/>
    </row>
    <row r="36" spans="2:14" x14ac:dyDescent="0.25">
      <c r="B36" s="133">
        <v>12</v>
      </c>
      <c r="C36" s="266" t="s">
        <v>844</v>
      </c>
      <c r="D36" s="165" t="s">
        <v>119</v>
      </c>
      <c r="E36" s="134">
        <f t="shared" si="0"/>
        <v>0.5</v>
      </c>
      <c r="I36" s="138"/>
      <c r="J36" s="139"/>
      <c r="K36" s="139"/>
      <c r="L36" s="140"/>
      <c r="M36" s="140"/>
      <c r="N36" s="140"/>
    </row>
    <row r="37" spans="2:14" x14ac:dyDescent="0.25">
      <c r="B37" s="133">
        <v>12.75</v>
      </c>
      <c r="C37" s="266" t="s">
        <v>845</v>
      </c>
      <c r="D37" s="165"/>
      <c r="E37" s="134">
        <f t="shared" si="0"/>
        <v>0.53125</v>
      </c>
      <c r="I37" s="138"/>
      <c r="J37" s="139"/>
      <c r="K37" s="139"/>
      <c r="L37" s="140"/>
      <c r="M37" s="140"/>
      <c r="N37" s="140"/>
    </row>
    <row r="38" spans="2:14" x14ac:dyDescent="0.25">
      <c r="B38" s="133">
        <v>13</v>
      </c>
      <c r="C38" s="266" t="s">
        <v>846</v>
      </c>
      <c r="D38" s="165"/>
      <c r="E38" s="134">
        <f t="shared" si="0"/>
        <v>0.54166666666666663</v>
      </c>
      <c r="I38" s="138"/>
      <c r="J38" s="139"/>
      <c r="K38" s="139"/>
      <c r="L38" s="140"/>
      <c r="M38" s="140"/>
      <c r="N38" s="140"/>
    </row>
    <row r="39" spans="2:14" x14ac:dyDescent="0.25">
      <c r="B39" s="133">
        <v>14</v>
      </c>
      <c r="C39" s="266" t="s">
        <v>847</v>
      </c>
      <c r="D39" s="165"/>
      <c r="E39" s="134">
        <f t="shared" si="0"/>
        <v>0.58333333333333337</v>
      </c>
      <c r="I39" s="136"/>
      <c r="J39" s="139"/>
      <c r="K39" s="139"/>
      <c r="L39" s="140"/>
      <c r="M39" s="140"/>
      <c r="N39" s="140"/>
    </row>
    <row r="40" spans="2:14" x14ac:dyDescent="0.25">
      <c r="I40" s="138"/>
      <c r="J40" s="139"/>
      <c r="K40" s="139"/>
      <c r="L40" s="140"/>
      <c r="M40" s="140"/>
      <c r="N40" s="140"/>
    </row>
    <row r="41" spans="2:14" x14ac:dyDescent="0.25">
      <c r="I41" s="138"/>
      <c r="J41" s="139"/>
      <c r="K41" s="139"/>
      <c r="L41" s="140"/>
      <c r="M41" s="140"/>
      <c r="N41" s="140"/>
    </row>
    <row r="42" spans="2:14" hidden="1" x14ac:dyDescent="0.25">
      <c r="I42" s="138"/>
      <c r="J42" s="139"/>
      <c r="K42" s="139"/>
      <c r="L42" s="140"/>
      <c r="M42" s="140"/>
      <c r="N42" s="140"/>
    </row>
    <row r="43" spans="2:14" hidden="1" x14ac:dyDescent="0.25">
      <c r="I43" s="138"/>
      <c r="J43" s="139"/>
      <c r="K43" s="139"/>
      <c r="L43" s="140"/>
      <c r="M43" s="140"/>
      <c r="N43" s="140"/>
    </row>
    <row r="44" spans="2:14" hidden="1" x14ac:dyDescent="0.25">
      <c r="I44" s="138"/>
      <c r="J44" s="139"/>
      <c r="K44" s="139"/>
      <c r="L44" s="140"/>
      <c r="M44" s="140"/>
      <c r="N44" s="140"/>
    </row>
    <row r="45" spans="2:14" hidden="1" x14ac:dyDescent="0.25">
      <c r="I45" s="138"/>
      <c r="J45" s="139"/>
      <c r="K45" s="139"/>
      <c r="L45" s="140"/>
      <c r="M45" s="140"/>
      <c r="N45" s="140"/>
    </row>
    <row r="46" spans="2:14" hidden="1" x14ac:dyDescent="0.25">
      <c r="I46" s="136"/>
      <c r="J46" s="138"/>
      <c r="K46" s="139"/>
      <c r="L46" s="140"/>
      <c r="M46" s="140"/>
      <c r="N46" s="140"/>
    </row>
    <row r="47" spans="2:14" hidden="1" x14ac:dyDescent="0.25">
      <c r="I47" s="138"/>
      <c r="J47" s="139"/>
      <c r="K47" s="139"/>
      <c r="L47" s="140"/>
      <c r="M47" s="140"/>
      <c r="N47" s="140"/>
    </row>
    <row r="48" spans="2:14" hidden="1" x14ac:dyDescent="0.25">
      <c r="I48" s="138"/>
      <c r="J48" s="139"/>
      <c r="K48" s="139"/>
      <c r="L48" s="140"/>
      <c r="M48" s="140"/>
      <c r="N48" s="140"/>
    </row>
    <row r="49" spans="9:14" hidden="1" x14ac:dyDescent="0.25">
      <c r="I49" s="138"/>
      <c r="J49" s="139"/>
      <c r="K49" s="139"/>
      <c r="L49" s="140"/>
      <c r="M49" s="140"/>
      <c r="N49" s="140"/>
    </row>
    <row r="50" spans="9:14" hidden="1" x14ac:dyDescent="0.25">
      <c r="I50" s="138"/>
      <c r="J50" s="139"/>
      <c r="K50" s="139"/>
      <c r="L50" s="140"/>
      <c r="M50" s="140"/>
      <c r="N50" s="140"/>
    </row>
    <row r="51" spans="9:14" hidden="1" x14ac:dyDescent="0.25">
      <c r="I51" s="138"/>
      <c r="J51" s="139"/>
      <c r="K51" s="139"/>
      <c r="L51" s="140"/>
      <c r="M51" s="140"/>
      <c r="N51" s="140"/>
    </row>
    <row r="52" spans="9:14" hidden="1" x14ac:dyDescent="0.25">
      <c r="I52" s="138"/>
      <c r="J52" s="139"/>
      <c r="K52" s="139"/>
      <c r="L52" s="140"/>
      <c r="M52" s="140"/>
      <c r="N52" s="140"/>
    </row>
    <row r="53" spans="9:14" hidden="1" x14ac:dyDescent="0.25">
      <c r="I53" s="136"/>
      <c r="J53" s="138"/>
      <c r="K53" s="139"/>
      <c r="L53" s="140"/>
      <c r="M53" s="140"/>
      <c r="N53" s="140"/>
    </row>
    <row r="54" spans="9:14" hidden="1" x14ac:dyDescent="0.25">
      <c r="I54" s="138"/>
      <c r="J54" s="139"/>
      <c r="K54" s="139"/>
      <c r="L54" s="140"/>
      <c r="M54" s="140"/>
      <c r="N54" s="140"/>
    </row>
    <row r="55" spans="9:14" hidden="1" x14ac:dyDescent="0.25">
      <c r="I55" s="138"/>
      <c r="J55" s="139"/>
      <c r="K55" s="139"/>
      <c r="L55" s="140"/>
      <c r="M55" s="140"/>
      <c r="N55" s="140"/>
    </row>
    <row r="56" spans="9:14" hidden="1" x14ac:dyDescent="0.25">
      <c r="I56" s="138"/>
      <c r="J56" s="139"/>
      <c r="K56" s="139"/>
      <c r="L56" s="140"/>
      <c r="M56" s="140"/>
      <c r="N56" s="140"/>
    </row>
    <row r="57" spans="9:14" hidden="1" x14ac:dyDescent="0.25">
      <c r="I57" s="138"/>
      <c r="J57" s="139"/>
      <c r="K57" s="139"/>
      <c r="L57" s="140"/>
      <c r="M57" s="140"/>
      <c r="N57" s="140"/>
    </row>
    <row r="58" spans="9:14" hidden="1" x14ac:dyDescent="0.25">
      <c r="I58" s="138"/>
      <c r="J58" s="139"/>
      <c r="K58" s="139"/>
      <c r="L58" s="140"/>
      <c r="M58" s="140"/>
      <c r="N58" s="140"/>
    </row>
    <row r="59" spans="9:14" hidden="1" x14ac:dyDescent="0.25">
      <c r="I59" s="138"/>
      <c r="J59" s="139"/>
      <c r="K59" s="139"/>
      <c r="L59" s="140"/>
      <c r="M59" s="140"/>
      <c r="N59" s="140"/>
    </row>
    <row r="60" spans="9:14" hidden="1" x14ac:dyDescent="0.25">
      <c r="I60" s="141"/>
      <c r="J60" s="138"/>
      <c r="K60" s="139"/>
      <c r="L60" s="140"/>
      <c r="M60" s="140"/>
      <c r="N60" s="140"/>
    </row>
    <row r="61" spans="9:14" hidden="1" x14ac:dyDescent="0.25">
      <c r="I61" s="138"/>
      <c r="J61" s="139"/>
      <c r="K61" s="139"/>
      <c r="L61" s="140"/>
      <c r="M61" s="140"/>
      <c r="N61" s="140"/>
    </row>
    <row r="62" spans="9:14" hidden="1" x14ac:dyDescent="0.25">
      <c r="I62" s="138"/>
      <c r="J62" s="139"/>
      <c r="K62" s="139"/>
      <c r="L62" s="140"/>
      <c r="M62" s="140"/>
      <c r="N62" s="140"/>
    </row>
    <row r="63" spans="9:14" hidden="1" x14ac:dyDescent="0.25">
      <c r="I63" s="138"/>
      <c r="J63" s="139"/>
      <c r="K63" s="139"/>
      <c r="L63" s="140"/>
      <c r="M63" s="140"/>
      <c r="N63" s="140"/>
    </row>
    <row r="64" spans="9:14" hidden="1" x14ac:dyDescent="0.25">
      <c r="I64" s="138"/>
      <c r="J64" s="139"/>
      <c r="K64" s="139"/>
      <c r="L64" s="140"/>
      <c r="M64" s="140"/>
      <c r="N64" s="140"/>
    </row>
    <row r="65" spans="9:14" hidden="1" x14ac:dyDescent="0.25">
      <c r="I65" s="138"/>
      <c r="J65" s="139"/>
      <c r="K65" s="139"/>
      <c r="L65" s="140"/>
      <c r="M65" s="140"/>
      <c r="N65" s="140"/>
    </row>
    <row r="66" spans="9:14" hidden="1" x14ac:dyDescent="0.25">
      <c r="I66" s="138"/>
      <c r="J66" s="139"/>
      <c r="K66" s="139"/>
      <c r="L66" s="140"/>
      <c r="M66" s="140"/>
      <c r="N66" s="140"/>
    </row>
    <row r="67" spans="9:14" hidden="1" x14ac:dyDescent="0.25">
      <c r="I67" s="138"/>
      <c r="J67" s="139"/>
      <c r="K67" s="139"/>
      <c r="L67" s="140"/>
      <c r="M67" s="140"/>
      <c r="N67" s="140"/>
    </row>
    <row r="68" spans="9:14" hidden="1" x14ac:dyDescent="0.25">
      <c r="I68" s="138"/>
      <c r="J68" s="139"/>
      <c r="K68" s="139"/>
      <c r="L68" s="140"/>
      <c r="M68" s="140"/>
      <c r="N68" s="140"/>
    </row>
    <row r="69" spans="9:14" hidden="1" x14ac:dyDescent="0.25">
      <c r="I69" s="141"/>
      <c r="J69" s="138"/>
      <c r="K69" s="139"/>
      <c r="L69" s="140"/>
      <c r="M69" s="140"/>
      <c r="N69" s="140"/>
    </row>
    <row r="70" spans="9:14" hidden="1" x14ac:dyDescent="0.25">
      <c r="I70" s="138"/>
      <c r="J70" s="139"/>
      <c r="K70" s="139"/>
      <c r="L70" s="140"/>
      <c r="M70" s="140"/>
      <c r="N70" s="140"/>
    </row>
    <row r="71" spans="9:14" hidden="1" x14ac:dyDescent="0.25">
      <c r="I71" s="138"/>
      <c r="J71" s="139"/>
      <c r="K71" s="139"/>
      <c r="L71" s="140"/>
      <c r="M71" s="140"/>
      <c r="N71" s="140"/>
    </row>
    <row r="72" spans="9:14" hidden="1" x14ac:dyDescent="0.25">
      <c r="I72" s="138"/>
      <c r="J72" s="139"/>
      <c r="K72" s="139"/>
      <c r="L72" s="140"/>
      <c r="M72" s="140"/>
      <c r="N72" s="140"/>
    </row>
    <row r="73" spans="9:14" hidden="1" x14ac:dyDescent="0.25">
      <c r="I73" s="138"/>
      <c r="J73" s="139"/>
      <c r="K73" s="139"/>
      <c r="L73" s="140"/>
      <c r="M73" s="140"/>
      <c r="N73" s="140"/>
    </row>
    <row r="74" spans="9:14" hidden="1" x14ac:dyDescent="0.25">
      <c r="I74" s="141"/>
      <c r="J74" s="138"/>
      <c r="K74" s="139"/>
      <c r="L74" s="140"/>
      <c r="M74" s="140"/>
      <c r="N74" s="140"/>
    </row>
    <row r="75" spans="9:14" hidden="1" x14ac:dyDescent="0.25">
      <c r="I75" s="138"/>
      <c r="J75" s="139"/>
      <c r="K75" s="139"/>
      <c r="L75" s="140"/>
      <c r="M75" s="140"/>
      <c r="N75" s="140"/>
    </row>
    <row r="76" spans="9:14" hidden="1" x14ac:dyDescent="0.25">
      <c r="I76" s="138"/>
      <c r="J76" s="139"/>
      <c r="K76" s="139"/>
      <c r="L76" s="140"/>
      <c r="M76" s="140"/>
      <c r="N76" s="140"/>
    </row>
    <row r="77" spans="9:14" hidden="1" x14ac:dyDescent="0.25">
      <c r="I77" s="141"/>
      <c r="J77" s="138"/>
      <c r="K77" s="139"/>
      <c r="L77" s="140"/>
      <c r="M77" s="140"/>
      <c r="N77" s="140"/>
    </row>
    <row r="78" spans="9:14" hidden="1" x14ac:dyDescent="0.25">
      <c r="I78" s="138"/>
      <c r="J78" s="139"/>
      <c r="K78" s="139"/>
      <c r="L78" s="140"/>
      <c r="M78" s="140"/>
      <c r="N78" s="140"/>
    </row>
    <row r="79" spans="9:14" hidden="1" x14ac:dyDescent="0.25">
      <c r="I79" s="141"/>
      <c r="J79" s="138"/>
      <c r="K79" s="139"/>
      <c r="L79" s="140"/>
      <c r="M79" s="140"/>
      <c r="N79" s="140"/>
    </row>
    <row r="80" spans="9:14" hidden="1" x14ac:dyDescent="0.25">
      <c r="I80" s="138"/>
      <c r="J80" s="139"/>
      <c r="K80" s="139"/>
      <c r="L80" s="140"/>
      <c r="M80" s="140"/>
      <c r="N80" s="140"/>
    </row>
  </sheetData>
  <sheetProtection selectLockedCells="1"/>
  <mergeCells count="4">
    <mergeCell ref="K5:K6"/>
    <mergeCell ref="L5:L6"/>
    <mergeCell ref="A1:F1"/>
    <mergeCell ref="G4:I6"/>
  </mergeCells>
  <conditionalFormatting sqref="C4:D20 D21:D39">
    <cfRule type="expression" dxfId="4" priority="37">
      <formula>$H$1=$C4</formula>
    </cfRule>
  </conditionalFormatting>
  <conditionalFormatting sqref="C21:C39">
    <cfRule type="expression" dxfId="3" priority="1">
      <formula>$H$1=$C21</formula>
    </cfRule>
  </conditionalFormatting>
  <dataValidations count="2">
    <dataValidation type="list" allowBlank="1" showErrorMessage="1" sqref="H1" xr:uid="{52B6EB8C-8467-41D2-82DD-6B530D38FCA1}">
      <formula1>$C$4:$C$39</formula1>
    </dataValidation>
    <dataValidation type="list" allowBlank="1" showInputMessage="1" showErrorMessage="1" sqref="L5" xr:uid="{F9B5CCDB-151C-4B98-BE33-DFC7FE8D7061}">
      <formula1>$C$4:$C$39</formula1>
    </dataValidation>
  </dataValidations>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A79C6-B729-45E3-9978-68B09454016F}">
  <sheetPr codeName="Tabelle9"/>
  <dimension ref="B2:D36"/>
  <sheetViews>
    <sheetView workbookViewId="0">
      <selection activeCell="C7" sqref="C7"/>
    </sheetView>
  </sheetViews>
  <sheetFormatPr baseColWidth="10" defaultRowHeight="15" x14ac:dyDescent="0.25"/>
  <cols>
    <col min="2" max="2" width="7.85546875" customWidth="1"/>
    <col min="3" max="3" width="6.42578125" customWidth="1"/>
    <col min="4" max="4" width="25.7109375" customWidth="1"/>
  </cols>
  <sheetData>
    <row r="2" spans="2:4" ht="28.5" x14ac:dyDescent="0.45">
      <c r="B2" s="348" t="str">
        <f>Language!$E$91</f>
        <v>Groups</v>
      </c>
      <c r="C2" s="348"/>
      <c r="D2" s="348"/>
    </row>
    <row r="3" spans="2:4" ht="15.75" thickBot="1" x14ac:dyDescent="0.3"/>
    <row r="4" spans="2:4" ht="15.75" thickTop="1" x14ac:dyDescent="0.25">
      <c r="B4" s="335" t="s">
        <v>330</v>
      </c>
      <c r="C4" s="356" t="s">
        <v>329</v>
      </c>
      <c r="D4" s="358" t="s">
        <v>328</v>
      </c>
    </row>
    <row r="5" spans="2:4" x14ac:dyDescent="0.25">
      <c r="B5" s="355"/>
      <c r="C5" s="357"/>
      <c r="D5" s="359"/>
    </row>
    <row r="6" spans="2:4" ht="15.75" x14ac:dyDescent="0.25">
      <c r="B6" s="94"/>
      <c r="C6" s="171"/>
      <c r="D6" s="172" t="s">
        <v>30</v>
      </c>
    </row>
    <row r="7" spans="2:4" x14ac:dyDescent="0.25">
      <c r="B7" s="95" t="s">
        <v>162</v>
      </c>
      <c r="C7" s="206">
        <v>14</v>
      </c>
      <c r="D7" s="168" t="str">
        <f>VLOOKUP($C7,Language!$D$5:$E$63,2,0)</f>
        <v>Turkey</v>
      </c>
    </row>
    <row r="8" spans="2:4" x14ac:dyDescent="0.25">
      <c r="B8" s="95" t="s">
        <v>163</v>
      </c>
      <c r="C8" s="207">
        <v>2</v>
      </c>
      <c r="D8" s="168" t="str">
        <f>VLOOKUP($C8,Language!$D$5:$E$63,2,0)</f>
        <v>Italy</v>
      </c>
    </row>
    <row r="9" spans="2:4" x14ac:dyDescent="0.25">
      <c r="B9" s="95" t="s">
        <v>164</v>
      </c>
      <c r="C9" s="207">
        <v>19</v>
      </c>
      <c r="D9" s="168" t="str">
        <f>VLOOKUP($C9,Language!$D$5:$E$63,2,0)</f>
        <v>Wales</v>
      </c>
    </row>
    <row r="10" spans="2:4" x14ac:dyDescent="0.25">
      <c r="B10" s="96" t="s">
        <v>165</v>
      </c>
      <c r="C10" s="206">
        <v>9</v>
      </c>
      <c r="D10" s="168" t="str">
        <f>VLOOKUP($C10,Language!$D$5:$E$63,2,0)</f>
        <v>Switzerland</v>
      </c>
    </row>
    <row r="11" spans="2:4" ht="15.75" x14ac:dyDescent="0.25">
      <c r="B11" s="97"/>
      <c r="C11" s="171"/>
      <c r="D11" s="172" t="s">
        <v>26</v>
      </c>
    </row>
    <row r="12" spans="2:4" x14ac:dyDescent="0.25">
      <c r="B12" s="95" t="s">
        <v>166</v>
      </c>
      <c r="C12" s="207">
        <v>15</v>
      </c>
      <c r="D12" s="168" t="str">
        <f>VLOOKUP($C12,Language!$D$5:$E$63,2,0)</f>
        <v>Denmark</v>
      </c>
    </row>
    <row r="13" spans="2:4" x14ac:dyDescent="0.25">
      <c r="B13" s="95" t="s">
        <v>167</v>
      </c>
      <c r="C13" s="206">
        <v>20</v>
      </c>
      <c r="D13" s="168" t="str">
        <f>VLOOKUP($C13,Language!$D$5:$E$63,2,0)</f>
        <v>Finland</v>
      </c>
    </row>
    <row r="14" spans="2:4" x14ac:dyDescent="0.25">
      <c r="B14" s="95" t="s">
        <v>168</v>
      </c>
      <c r="C14" s="207">
        <v>1</v>
      </c>
      <c r="D14" s="168" t="str">
        <f>VLOOKUP($C14,Language!$D$5:$E$63,2,0)</f>
        <v>Belgium</v>
      </c>
    </row>
    <row r="15" spans="2:4" x14ac:dyDescent="0.25">
      <c r="B15" s="96" t="s">
        <v>169</v>
      </c>
      <c r="C15" s="207">
        <v>12</v>
      </c>
      <c r="D15" s="168" t="str">
        <f>VLOOKUP($C15,Language!$D$5:$E$63,2,0)</f>
        <v>Russia</v>
      </c>
    </row>
    <row r="16" spans="2:4" ht="15.75" x14ac:dyDescent="0.25">
      <c r="B16" s="97"/>
      <c r="C16" s="171"/>
      <c r="D16" s="172" t="s">
        <v>27</v>
      </c>
    </row>
    <row r="17" spans="2:4" x14ac:dyDescent="0.25">
      <c r="B17" s="95" t="s">
        <v>170</v>
      </c>
      <c r="C17" s="207">
        <v>11</v>
      </c>
      <c r="D17" s="168" t="str">
        <f>VLOOKUP($C17,Language!$D$5:$E$63,2,0)</f>
        <v>Netherlands</v>
      </c>
    </row>
    <row r="18" spans="2:4" x14ac:dyDescent="0.25">
      <c r="B18" s="95" t="s">
        <v>171</v>
      </c>
      <c r="C18" s="207">
        <v>6</v>
      </c>
      <c r="D18" s="168" t="str">
        <f>VLOOKUP($C18,Language!$D$5:$E$63,2,0)</f>
        <v>Ukraine</v>
      </c>
    </row>
    <row r="19" spans="2:4" x14ac:dyDescent="0.25">
      <c r="B19" s="95" t="s">
        <v>172</v>
      </c>
      <c r="C19" s="207">
        <v>16</v>
      </c>
      <c r="D19" s="168" t="str">
        <f>VLOOKUP($C19,Language!$D$5:$E$63,2,0)</f>
        <v>Austria</v>
      </c>
    </row>
    <row r="20" spans="2:4" x14ac:dyDescent="0.25">
      <c r="B20" s="96" t="s">
        <v>173</v>
      </c>
      <c r="C20" s="207">
        <v>30</v>
      </c>
      <c r="D20" s="168" t="str">
        <f>VLOOKUP($C20,Language!$D$5:$E$63,2,0)</f>
        <v>North Macedonia</v>
      </c>
    </row>
    <row r="21" spans="2:4" ht="15.75" x14ac:dyDescent="0.25">
      <c r="B21" s="97"/>
      <c r="C21" s="171"/>
      <c r="D21" s="172" t="s">
        <v>31</v>
      </c>
    </row>
    <row r="22" spans="2:4" x14ac:dyDescent="0.25">
      <c r="B22" s="95" t="s">
        <v>174</v>
      </c>
      <c r="C22" s="207">
        <v>3</v>
      </c>
      <c r="D22" s="168" t="str">
        <f>VLOOKUP($C22,Language!$D$5:$E$63,2,0)</f>
        <v>England</v>
      </c>
    </row>
    <row r="23" spans="2:4" x14ac:dyDescent="0.25">
      <c r="B23" s="95" t="s">
        <v>175</v>
      </c>
      <c r="C23" s="207">
        <v>10</v>
      </c>
      <c r="D23" s="168" t="str">
        <f>VLOOKUP($C23,Language!$D$5:$E$63,2,0)</f>
        <v>Croatia</v>
      </c>
    </row>
    <row r="24" spans="2:4" x14ac:dyDescent="0.25">
      <c r="B24" s="95" t="s">
        <v>176</v>
      </c>
      <c r="C24" s="207">
        <v>29</v>
      </c>
      <c r="D24" s="168" t="str">
        <f>VLOOKUP($C24,Language!$D$5:$E$63,2,0)</f>
        <v>Scotland</v>
      </c>
    </row>
    <row r="25" spans="2:4" x14ac:dyDescent="0.25">
      <c r="B25" s="96" t="s">
        <v>177</v>
      </c>
      <c r="C25" s="206">
        <v>18</v>
      </c>
      <c r="D25" s="168" t="str">
        <f>VLOOKUP($C25,Language!$D$5:$E$63,2,0)</f>
        <v>Czechia</v>
      </c>
    </row>
    <row r="26" spans="2:4" ht="15.75" x14ac:dyDescent="0.25">
      <c r="B26" s="97"/>
      <c r="C26" s="171"/>
      <c r="D26" s="172" t="s">
        <v>28</v>
      </c>
    </row>
    <row r="27" spans="2:4" x14ac:dyDescent="0.25">
      <c r="B27" s="95" t="s">
        <v>178</v>
      </c>
      <c r="C27" s="207">
        <v>5</v>
      </c>
      <c r="D27" s="168" t="str">
        <f>VLOOKUP($C27,Language!$D$5:$E$63,2,0)</f>
        <v>Spain</v>
      </c>
    </row>
    <row r="28" spans="2:4" x14ac:dyDescent="0.25">
      <c r="B28" s="95" t="s">
        <v>179</v>
      </c>
      <c r="C28" s="206">
        <v>17</v>
      </c>
      <c r="D28" s="168" t="str">
        <f>VLOOKUP($C28,Language!$D$5:$E$63,2,0)</f>
        <v>Sweden</v>
      </c>
    </row>
    <row r="29" spans="2:4" x14ac:dyDescent="0.25">
      <c r="B29" s="95" t="s">
        <v>180</v>
      </c>
      <c r="C29" s="207">
        <v>8</v>
      </c>
      <c r="D29" s="168" t="str">
        <f>VLOOKUP($C29,Language!$D$5:$E$63,2,0)</f>
        <v>Poland</v>
      </c>
    </row>
    <row r="30" spans="2:4" x14ac:dyDescent="0.25">
      <c r="B30" s="96" t="s">
        <v>181</v>
      </c>
      <c r="C30" s="206">
        <v>22</v>
      </c>
      <c r="D30" s="168" t="str">
        <f>VLOOKUP($C30,Language!$D$5:$E$63,2,0)</f>
        <v>Slovakia</v>
      </c>
    </row>
    <row r="31" spans="2:4" ht="15.75" x14ac:dyDescent="0.25">
      <c r="B31" s="97"/>
      <c r="C31" s="171"/>
      <c r="D31" s="172" t="s">
        <v>29</v>
      </c>
    </row>
    <row r="32" spans="2:4" x14ac:dyDescent="0.25">
      <c r="B32" s="95" t="s">
        <v>235</v>
      </c>
      <c r="C32" s="206">
        <v>31</v>
      </c>
      <c r="D32" s="168" t="str">
        <f>VLOOKUP($C32,Language!$D$5:$E$63,2,0)</f>
        <v>Hungary</v>
      </c>
    </row>
    <row r="33" spans="2:4" x14ac:dyDescent="0.25">
      <c r="B33" s="95" t="s">
        <v>236</v>
      </c>
      <c r="C33" s="207">
        <v>13</v>
      </c>
      <c r="D33" s="168" t="str">
        <f>VLOOKUP($C33,Language!$D$5:$E$63,2,0)</f>
        <v>Portugal</v>
      </c>
    </row>
    <row r="34" spans="2:4" x14ac:dyDescent="0.25">
      <c r="B34" s="95" t="s">
        <v>237</v>
      </c>
      <c r="C34" s="206">
        <v>7</v>
      </c>
      <c r="D34" s="168" t="str">
        <f>VLOOKUP($C34,Language!$D$5:$E$63,2,0)</f>
        <v>France</v>
      </c>
    </row>
    <row r="35" spans="2:4" ht="15.75" thickBot="1" x14ac:dyDescent="0.3">
      <c r="B35" s="98" t="s">
        <v>238</v>
      </c>
      <c r="C35" s="208">
        <v>4</v>
      </c>
      <c r="D35" s="174" t="str">
        <f>VLOOKUP($C35,Language!$D$5:$E$63,2,0)</f>
        <v>Germany</v>
      </c>
    </row>
    <row r="36" spans="2:4" ht="15.75" thickTop="1" x14ac:dyDescent="0.25"/>
  </sheetData>
  <sheetProtection selectLockedCells="1"/>
  <mergeCells count="4">
    <mergeCell ref="B4:B5"/>
    <mergeCell ref="C4:C5"/>
    <mergeCell ref="D4:D5"/>
    <mergeCell ref="B2:D2"/>
  </mergeCells>
  <conditionalFormatting sqref="B4:B5">
    <cfRule type="expression" dxfId="2" priority="3">
      <formula>XEY8</formula>
    </cfRule>
  </conditionalFormatting>
  <conditionalFormatting sqref="C4:C5">
    <cfRule type="expression" dxfId="1" priority="2">
      <formula>XEZ8</formula>
    </cfRule>
  </conditionalFormatting>
  <conditionalFormatting sqref="D4:D5">
    <cfRule type="expression" dxfId="0" priority="1">
      <formula>XFA8</formula>
    </cfRule>
  </conditionalFormatting>
  <pageMargins left="0.7" right="0.7" top="0.78740157499999996" bottom="0.78740157499999996"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353BC-378C-43A6-B0AD-EB78E3ACE9D0}">
  <sheetPr codeName="Tabelle15"/>
  <dimension ref="A1:AA59"/>
  <sheetViews>
    <sheetView workbookViewId="0">
      <selection activeCell="E4" sqref="E4"/>
    </sheetView>
  </sheetViews>
  <sheetFormatPr baseColWidth="10" defaultRowHeight="15" x14ac:dyDescent="0.25"/>
  <cols>
    <col min="2" max="2" width="9.28515625" customWidth="1"/>
    <col min="3" max="3" width="7.5703125" style="92" customWidth="1"/>
    <col min="4" max="4" width="9.28515625" style="92" customWidth="1"/>
    <col min="5" max="5" width="27.28515625" customWidth="1"/>
    <col min="6" max="6" width="26.7109375" customWidth="1"/>
    <col min="7" max="7" width="8.28515625" customWidth="1"/>
    <col min="8" max="8" width="21.5703125" customWidth="1"/>
    <col min="9" max="9" width="18" customWidth="1"/>
    <col min="10" max="10" width="19" customWidth="1"/>
    <col min="11" max="11" width="18.140625" customWidth="1"/>
    <col min="12" max="12" width="10.28515625" customWidth="1"/>
    <col min="13" max="13" width="11" style="92" customWidth="1"/>
    <col min="14" max="14" width="23" style="92" customWidth="1"/>
    <col min="15" max="26" width="4.7109375" style="92" customWidth="1"/>
    <col min="27" max="27" width="5.140625" customWidth="1"/>
  </cols>
  <sheetData>
    <row r="1" spans="1:26" ht="28.5" x14ac:dyDescent="0.45">
      <c r="A1" s="89"/>
      <c r="B1" s="360" t="str">
        <f>Language!$E$88</f>
        <v>Matches</v>
      </c>
      <c r="C1" s="360"/>
      <c r="D1" s="360"/>
      <c r="E1" s="360"/>
      <c r="F1" s="360"/>
      <c r="G1" s="360"/>
      <c r="H1" s="360"/>
      <c r="I1" s="360"/>
      <c r="J1" s="360"/>
    </row>
    <row r="2" spans="1:26" ht="18.75" customHeight="1" thickBot="1" x14ac:dyDescent="0.5">
      <c r="A2" s="88"/>
      <c r="B2" s="45"/>
      <c r="C2" s="45"/>
      <c r="D2" s="45"/>
      <c r="E2" s="45"/>
      <c r="F2" s="45"/>
      <c r="G2" s="45"/>
      <c r="H2" s="45"/>
      <c r="I2" s="45"/>
      <c r="J2" s="45"/>
      <c r="M2" s="166"/>
      <c r="N2" s="166"/>
      <c r="O2" s="166"/>
      <c r="P2" s="166"/>
      <c r="Q2" s="166"/>
      <c r="R2" s="166"/>
      <c r="S2" s="166"/>
      <c r="T2" s="166"/>
      <c r="U2" s="166"/>
      <c r="V2" s="166"/>
      <c r="W2" s="166"/>
      <c r="X2" s="166"/>
      <c r="Y2" s="166"/>
      <c r="Z2" s="166"/>
    </row>
    <row r="3" spans="1:26" ht="30" customHeight="1" thickTop="1" thickBot="1" x14ac:dyDescent="0.3">
      <c r="A3" s="88"/>
      <c r="B3" s="87" t="s">
        <v>321</v>
      </c>
      <c r="C3" s="361" t="s">
        <v>280</v>
      </c>
      <c r="D3" s="361"/>
      <c r="E3" s="77" t="s">
        <v>326</v>
      </c>
      <c r="F3" s="77" t="s">
        <v>254</v>
      </c>
      <c r="G3" s="148" t="s">
        <v>319</v>
      </c>
      <c r="H3" s="77" t="s">
        <v>320</v>
      </c>
      <c r="I3" s="77" t="s">
        <v>251</v>
      </c>
      <c r="J3" s="77" t="s">
        <v>252</v>
      </c>
      <c r="K3" s="78" t="s">
        <v>327</v>
      </c>
    </row>
    <row r="4" spans="1:26" x14ac:dyDescent="0.25">
      <c r="B4" s="160">
        <v>1</v>
      </c>
      <c r="C4" s="156" t="s">
        <v>162</v>
      </c>
      <c r="D4" s="157" t="s">
        <v>163</v>
      </c>
      <c r="E4" s="209">
        <v>44358.875</v>
      </c>
      <c r="F4" s="50">
        <f>E4-VLOOKUP(TimeZone!$L$5,TimeZone!$C$4:$E$39,3,0)+VLOOKUP(TimeZone!$H$1,TimeZone!$C$4:$E$39,3,0)</f>
        <v>44358.875</v>
      </c>
      <c r="G4" s="212">
        <v>1</v>
      </c>
      <c r="H4" s="150" t="str">
        <f>_xlfn.IFNA(VLOOKUP($G4,Language!$D$66:$E$81,2,0),"")</f>
        <v>London</v>
      </c>
      <c r="I4" s="85" t="str">
        <f>VLOOKUP(C4,Groups!$B$7:$D$35,3,0)</f>
        <v>Turkey</v>
      </c>
      <c r="J4" s="85" t="str">
        <f>VLOOKUP(D4,Groups!$B$7:$D$35,3,0)</f>
        <v>Italy</v>
      </c>
      <c r="K4" s="79"/>
      <c r="N4" s="71"/>
    </row>
    <row r="5" spans="1:26" x14ac:dyDescent="0.25">
      <c r="B5" s="160">
        <v>2</v>
      </c>
      <c r="C5" s="156" t="s">
        <v>164</v>
      </c>
      <c r="D5" s="157" t="s">
        <v>165</v>
      </c>
      <c r="E5" s="209">
        <v>44359.625</v>
      </c>
      <c r="F5" s="50">
        <f>E5-VLOOKUP(TimeZone!$L$5,TimeZone!$C$4:$E$39,3,0)+VLOOKUP(TimeZone!$H$1,TimeZone!$C$4:$E$39,3,0)</f>
        <v>44359.625</v>
      </c>
      <c r="G5" s="214">
        <v>2</v>
      </c>
      <c r="H5" s="150" t="str">
        <f>_xlfn.IFNA(VLOOKUP($G5,Language!$D$66:$E$81,2,0),"")</f>
        <v>Baku</v>
      </c>
      <c r="I5" s="85" t="str">
        <f>VLOOKUP(C5,Groups!$B$7:$D$35,3,0)</f>
        <v>Wales</v>
      </c>
      <c r="J5" s="85" t="str">
        <f>VLOOKUP(D5,Groups!$B$7:$D$35,3,0)</f>
        <v>Switzerland</v>
      </c>
      <c r="K5" s="79"/>
    </row>
    <row r="6" spans="1:26" x14ac:dyDescent="0.25">
      <c r="B6" s="160">
        <v>3</v>
      </c>
      <c r="C6" s="156" t="s">
        <v>166</v>
      </c>
      <c r="D6" s="157" t="s">
        <v>167</v>
      </c>
      <c r="E6" s="209">
        <v>44359.75</v>
      </c>
      <c r="F6" s="50">
        <f>E6-VLOOKUP(TimeZone!$L$5,TimeZone!$C$4:$E$39,3,0)+VLOOKUP(TimeZone!$H$1,TimeZone!$C$4:$E$39,3,0)</f>
        <v>44359.75</v>
      </c>
      <c r="G6" s="214">
        <v>7</v>
      </c>
      <c r="H6" s="150" t="str">
        <f>_xlfn.IFNA(VLOOKUP($G6,Language!$D$66:$E$81,2,0),"")</f>
        <v>Copenhagen</v>
      </c>
      <c r="I6" s="85" t="str">
        <f>VLOOKUP(C6,Groups!$B$7:$D$35,3,0)</f>
        <v>Denmark</v>
      </c>
      <c r="J6" s="85" t="str">
        <f>VLOOKUP(D6,Groups!$B$7:$D$35,3,0)</f>
        <v>Finland</v>
      </c>
      <c r="K6" s="79"/>
    </row>
    <row r="7" spans="1:26" x14ac:dyDescent="0.25">
      <c r="B7" s="160">
        <v>4</v>
      </c>
      <c r="C7" s="156" t="s">
        <v>168</v>
      </c>
      <c r="D7" s="157" t="s">
        <v>169</v>
      </c>
      <c r="E7" s="209">
        <v>44359.875</v>
      </c>
      <c r="F7" s="50">
        <f>E7-VLOOKUP(TimeZone!$L$5,TimeZone!$C$4:$E$39,3,0)+VLOOKUP(TimeZone!$H$1,TimeZone!$C$4:$E$39,3,0)</f>
        <v>44359.875</v>
      </c>
      <c r="G7" s="214">
        <v>6</v>
      </c>
      <c r="H7" s="150" t="str">
        <f>_xlfn.IFNA(VLOOKUP($G7,Language!$D$66:$E$81,2,0),"")</f>
        <v>Saint Petersburg</v>
      </c>
      <c r="I7" s="85" t="str">
        <f>VLOOKUP(C7,Groups!$B$7:$D$35,3,0)</f>
        <v>Belgium</v>
      </c>
      <c r="J7" s="85" t="str">
        <f>VLOOKUP(D7,Groups!$B$7:$D$35,3,0)</f>
        <v>Russia</v>
      </c>
      <c r="K7" s="79"/>
    </row>
    <row r="8" spans="1:26" x14ac:dyDescent="0.25">
      <c r="B8" s="160">
        <v>5</v>
      </c>
      <c r="C8" s="156" t="s">
        <v>170</v>
      </c>
      <c r="D8" s="157" t="s">
        <v>171</v>
      </c>
      <c r="E8" s="209">
        <v>44360.75</v>
      </c>
      <c r="F8" s="50">
        <f>E8-VLOOKUP(TimeZone!$L$5,TimeZone!$C$4:$E$39,3,0)+VLOOKUP(TimeZone!$H$1,TimeZone!$C$4:$E$39,3,0)</f>
        <v>44360.75</v>
      </c>
      <c r="G8" s="214">
        <v>11</v>
      </c>
      <c r="H8" s="150" t="str">
        <f>_xlfn.IFNA(VLOOKUP($G8,Language!$D$66:$E$81,2,0),"")</f>
        <v>Bucharest</v>
      </c>
      <c r="I8" s="85" t="str">
        <f>VLOOKUP(C8,Groups!$B$7:$D$35,3,0)</f>
        <v>Netherlands</v>
      </c>
      <c r="J8" s="85" t="str">
        <f>VLOOKUP(D8,Groups!$B$7:$D$35,3,0)</f>
        <v>Ukraine</v>
      </c>
      <c r="K8" s="79"/>
    </row>
    <row r="9" spans="1:26" x14ac:dyDescent="0.25">
      <c r="B9" s="160">
        <v>6</v>
      </c>
      <c r="C9" s="156" t="s">
        <v>172</v>
      </c>
      <c r="D9" s="157" t="s">
        <v>173</v>
      </c>
      <c r="E9" s="209">
        <v>44360.875</v>
      </c>
      <c r="F9" s="50">
        <f>E9-VLOOKUP(TimeZone!$L$5,TimeZone!$C$4:$E$39,3,0)+VLOOKUP(TimeZone!$H$1,TimeZone!$C$4:$E$39,3,0)</f>
        <v>44360.875</v>
      </c>
      <c r="G9" s="214">
        <v>9</v>
      </c>
      <c r="H9" s="150" t="str">
        <f>_xlfn.IFNA(VLOOKUP($G9,Language!$D$66:$E$81,2,0),"")</f>
        <v>Amsterdam</v>
      </c>
      <c r="I9" s="85" t="str">
        <f>VLOOKUP(C9,Groups!$B$7:$D$35,3,0)</f>
        <v>Austria</v>
      </c>
      <c r="J9" s="85" t="str">
        <f>VLOOKUP(D9,Groups!$B$7:$D$35,3,0)</f>
        <v>North Macedonia</v>
      </c>
      <c r="K9" s="79"/>
    </row>
    <row r="10" spans="1:26" x14ac:dyDescent="0.25">
      <c r="B10" s="160">
        <v>7</v>
      </c>
      <c r="C10" s="156" t="s">
        <v>174</v>
      </c>
      <c r="D10" s="157" t="s">
        <v>175</v>
      </c>
      <c r="E10" s="209">
        <v>44360.625</v>
      </c>
      <c r="F10" s="50">
        <f>E10-VLOOKUP(TimeZone!$L$5,TimeZone!$C$4:$E$39,3,0)+VLOOKUP(TimeZone!$H$1,TimeZone!$C$4:$E$39,3,0)</f>
        <v>44360.625</v>
      </c>
      <c r="G10" s="214">
        <v>1</v>
      </c>
      <c r="H10" s="150" t="str">
        <f>_xlfn.IFNA(VLOOKUP($G10,Language!$D$66:$E$81,2,0),"")</f>
        <v>London</v>
      </c>
      <c r="I10" s="85" t="str">
        <f>VLOOKUP(C10,Groups!$B$7:$D$35,3,0)</f>
        <v>England</v>
      </c>
      <c r="J10" s="85" t="str">
        <f>VLOOKUP(D10,Groups!$B$7:$D$35,3,0)</f>
        <v>Croatia</v>
      </c>
      <c r="K10" s="79"/>
    </row>
    <row r="11" spans="1:26" x14ac:dyDescent="0.25">
      <c r="B11" s="160">
        <v>8</v>
      </c>
      <c r="C11" s="156" t="s">
        <v>176</v>
      </c>
      <c r="D11" s="157" t="s">
        <v>177</v>
      </c>
      <c r="E11" s="209">
        <v>44361.625</v>
      </c>
      <c r="F11" s="50">
        <f>E11-VLOOKUP(TimeZone!$L$5,TimeZone!$C$4:$E$39,3,0)+VLOOKUP(TimeZone!$H$1,TimeZone!$C$4:$E$39,3,0)</f>
        <v>44361.625</v>
      </c>
      <c r="G11" s="214">
        <v>5</v>
      </c>
      <c r="H11" s="150" t="str">
        <f>_xlfn.IFNA(VLOOKUP($G11,Language!$D$66:$E$81,2,0),"")</f>
        <v>Glasgow</v>
      </c>
      <c r="I11" s="85" t="str">
        <f>VLOOKUP(C11,Groups!$B$7:$D$35,3,0)</f>
        <v>Scotland</v>
      </c>
      <c r="J11" s="85" t="str">
        <f>VLOOKUP(D11,Groups!$B$7:$D$35,3,0)</f>
        <v>Czechia</v>
      </c>
      <c r="K11" s="79"/>
    </row>
    <row r="12" spans="1:26" x14ac:dyDescent="0.25">
      <c r="B12" s="160">
        <v>9</v>
      </c>
      <c r="C12" s="156" t="s">
        <v>178</v>
      </c>
      <c r="D12" s="157" t="s">
        <v>179</v>
      </c>
      <c r="E12" s="209">
        <v>44361.75</v>
      </c>
      <c r="F12" s="50">
        <f>E12-VLOOKUP(TimeZone!$L$5,TimeZone!$C$4:$E$39,3,0)+VLOOKUP(TimeZone!$H$1,TimeZone!$C$4:$E$39,3,0)</f>
        <v>44361.75</v>
      </c>
      <c r="G12" s="214">
        <v>6</v>
      </c>
      <c r="H12" s="150" t="str">
        <f>_xlfn.IFNA(VLOOKUP($G12,Language!$D$66:$E$81,2,0),"")</f>
        <v>Saint Petersburg</v>
      </c>
      <c r="I12" s="85" t="str">
        <f>VLOOKUP(C12,Groups!$B$7:$D$35,3,0)</f>
        <v>Spain</v>
      </c>
      <c r="J12" s="85" t="str">
        <f>VLOOKUP(D12,Groups!$B$7:$D$35,3,0)</f>
        <v>Sweden</v>
      </c>
      <c r="K12" s="79"/>
    </row>
    <row r="13" spans="1:26" x14ac:dyDescent="0.25">
      <c r="B13" s="160">
        <v>10</v>
      </c>
      <c r="C13" s="156" t="s">
        <v>180</v>
      </c>
      <c r="D13" s="157" t="s">
        <v>181</v>
      </c>
      <c r="E13" s="209">
        <v>44361.875</v>
      </c>
      <c r="F13" s="50">
        <f>E13-VLOOKUP(TimeZone!$L$5,TimeZone!$C$4:$E$39,3,0)+VLOOKUP(TimeZone!$H$1,TimeZone!$C$4:$E$39,3,0)</f>
        <v>44361.875</v>
      </c>
      <c r="G13" s="214">
        <v>8</v>
      </c>
      <c r="H13" s="150" t="str">
        <f>_xlfn.IFNA(VLOOKUP($G13,Language!$D$66:$E$81,2,0),"")</f>
        <v>Seville</v>
      </c>
      <c r="I13" s="85" t="str">
        <f>VLOOKUP(C13,Groups!$B$7:$D$35,3,0)</f>
        <v>Poland</v>
      </c>
      <c r="J13" s="85" t="str">
        <f>VLOOKUP(D13,Groups!$B$7:$D$35,3,0)</f>
        <v>Slovakia</v>
      </c>
      <c r="K13" s="79"/>
    </row>
    <row r="14" spans="1:26" x14ac:dyDescent="0.25">
      <c r="B14" s="160">
        <v>11</v>
      </c>
      <c r="C14" s="156" t="s">
        <v>235</v>
      </c>
      <c r="D14" s="157" t="s">
        <v>236</v>
      </c>
      <c r="E14" s="209">
        <v>44362.75</v>
      </c>
      <c r="F14" s="50">
        <f>E14-VLOOKUP(TimeZone!$L$5,TimeZone!$C$4:$E$39,3,0)+VLOOKUP(TimeZone!$H$1,TimeZone!$C$4:$E$39,3,0)</f>
        <v>44362.75</v>
      </c>
      <c r="G14" s="214">
        <v>10</v>
      </c>
      <c r="H14" s="150" t="str">
        <f>_xlfn.IFNA(VLOOKUP($G14,Language!$D$66:$E$81,2,0),"")</f>
        <v>Budapest</v>
      </c>
      <c r="I14" s="85" t="str">
        <f>VLOOKUP(C14,Groups!$B$7:$D$35,3,0)</f>
        <v>Hungary</v>
      </c>
      <c r="J14" s="85" t="str">
        <f>VLOOKUP(D14,Groups!$B$7:$D$35,3,0)</f>
        <v>Portugal</v>
      </c>
      <c r="K14" s="79"/>
    </row>
    <row r="15" spans="1:26" x14ac:dyDescent="0.25">
      <c r="B15" s="160">
        <v>12</v>
      </c>
      <c r="C15" s="156" t="s">
        <v>237</v>
      </c>
      <c r="D15" s="157" t="s">
        <v>238</v>
      </c>
      <c r="E15" s="209">
        <v>44362.875</v>
      </c>
      <c r="F15" s="50">
        <f>E15-VLOOKUP(TimeZone!$L$5,TimeZone!$C$4:$E$39,3,0)+VLOOKUP(TimeZone!$H$1,TimeZone!$C$4:$E$39,3,0)</f>
        <v>44362.875</v>
      </c>
      <c r="G15" s="214">
        <v>3</v>
      </c>
      <c r="H15" s="150" t="str">
        <f>_xlfn.IFNA(VLOOKUP($G15,Language!$D$66:$E$81,2,0),"")</f>
        <v>Munich</v>
      </c>
      <c r="I15" s="85" t="str">
        <f>VLOOKUP(C15,Groups!$B$7:$D$35,3,0)</f>
        <v>France</v>
      </c>
      <c r="J15" s="85" t="str">
        <f>VLOOKUP(D15,Groups!$B$7:$D$35,3,0)</f>
        <v>Germany</v>
      </c>
      <c r="K15" s="79"/>
    </row>
    <row r="16" spans="1:26" x14ac:dyDescent="0.25">
      <c r="B16" s="160">
        <v>13</v>
      </c>
      <c r="C16" s="156" t="s">
        <v>162</v>
      </c>
      <c r="D16" s="157" t="s">
        <v>164</v>
      </c>
      <c r="E16" s="209">
        <v>44363.75</v>
      </c>
      <c r="F16" s="50">
        <f>E16-VLOOKUP(TimeZone!$L$5,TimeZone!$C$4:$E$39,3,0)+VLOOKUP(TimeZone!$H$1,TimeZone!$C$4:$E$39,3,0)</f>
        <v>44363.75</v>
      </c>
      <c r="G16" s="214">
        <v>2</v>
      </c>
      <c r="H16" s="150" t="str">
        <f>_xlfn.IFNA(VLOOKUP($G16,Language!$D$66:$E$81,2,0),"")</f>
        <v>Baku</v>
      </c>
      <c r="I16" s="85" t="str">
        <f>VLOOKUP(C16,Groups!$B$7:$D$35,3,0)</f>
        <v>Turkey</v>
      </c>
      <c r="J16" s="85" t="str">
        <f>VLOOKUP(D16,Groups!$B$7:$D$35,3,0)</f>
        <v>Wales</v>
      </c>
      <c r="K16" s="79"/>
      <c r="M16" s="166"/>
      <c r="N16" s="166"/>
      <c r="O16" s="166"/>
      <c r="P16" s="166"/>
      <c r="Q16" s="166"/>
      <c r="R16" s="166"/>
      <c r="S16" s="166"/>
      <c r="T16" s="166"/>
      <c r="U16" s="166"/>
      <c r="V16" s="166"/>
      <c r="W16" s="166"/>
      <c r="X16" s="166"/>
      <c r="Y16" s="166"/>
      <c r="Z16" s="166"/>
    </row>
    <row r="17" spans="2:26" x14ac:dyDescent="0.25">
      <c r="B17" s="160">
        <v>14</v>
      </c>
      <c r="C17" s="156" t="s">
        <v>163</v>
      </c>
      <c r="D17" s="157" t="s">
        <v>165</v>
      </c>
      <c r="E17" s="209">
        <v>44363.875</v>
      </c>
      <c r="F17" s="50">
        <f>E17-VLOOKUP(TimeZone!$L$5,TimeZone!$C$4:$E$39,3,0)+VLOOKUP(TimeZone!$H$1,TimeZone!$C$4:$E$39,3,0)</f>
        <v>44363.875</v>
      </c>
      <c r="G17" s="214">
        <v>1</v>
      </c>
      <c r="H17" s="150" t="str">
        <f>_xlfn.IFNA(VLOOKUP($G17,Language!$D$66:$E$81,2,0),"")</f>
        <v>London</v>
      </c>
      <c r="I17" s="85" t="str">
        <f>VLOOKUP(C17,Groups!$B$7:$D$35,3,0)</f>
        <v>Italy</v>
      </c>
      <c r="J17" s="85" t="str">
        <f>VLOOKUP(D17,Groups!$B$7:$D$35,3,0)</f>
        <v>Switzerland</v>
      </c>
      <c r="K17" s="79"/>
      <c r="M17" s="166"/>
      <c r="N17" s="166"/>
      <c r="O17" s="166"/>
      <c r="P17" s="166"/>
      <c r="Q17" s="166"/>
      <c r="R17" s="166"/>
      <c r="S17" s="166"/>
      <c r="T17" s="166"/>
      <c r="U17" s="166"/>
      <c r="V17" s="166"/>
      <c r="W17" s="166"/>
      <c r="X17" s="166"/>
      <c r="Y17" s="166"/>
      <c r="Z17" s="166"/>
    </row>
    <row r="18" spans="2:26" x14ac:dyDescent="0.25">
      <c r="B18" s="160">
        <v>15</v>
      </c>
      <c r="C18" s="156" t="s">
        <v>166</v>
      </c>
      <c r="D18" s="157" t="s">
        <v>168</v>
      </c>
      <c r="E18" s="209">
        <v>44364.75</v>
      </c>
      <c r="F18" s="50">
        <f>E18-VLOOKUP(TimeZone!$L$5,TimeZone!$C$4:$E$39,3,0)+VLOOKUP(TimeZone!$H$1,TimeZone!$C$4:$E$39,3,0)</f>
        <v>44364.75</v>
      </c>
      <c r="G18" s="214">
        <v>7</v>
      </c>
      <c r="H18" s="150" t="str">
        <f>_xlfn.IFNA(VLOOKUP($G18,Language!$D$66:$E$81,2,0),"")</f>
        <v>Copenhagen</v>
      </c>
      <c r="I18" s="85" t="str">
        <f>VLOOKUP(C18,Groups!$B$7:$D$35,3,0)</f>
        <v>Denmark</v>
      </c>
      <c r="J18" s="85" t="str">
        <f>VLOOKUP(D18,Groups!$B$7:$D$35,3,0)</f>
        <v>Belgium</v>
      </c>
      <c r="K18" s="79"/>
      <c r="M18" s="166"/>
      <c r="N18" s="166"/>
      <c r="O18" s="166"/>
      <c r="P18" s="166"/>
      <c r="Q18" s="166"/>
      <c r="R18" s="166"/>
      <c r="S18" s="166"/>
      <c r="T18" s="166"/>
      <c r="U18" s="166"/>
      <c r="V18" s="166"/>
      <c r="W18" s="166"/>
      <c r="X18" s="166"/>
      <c r="Y18" s="166"/>
      <c r="Z18" s="166"/>
    </row>
    <row r="19" spans="2:26" x14ac:dyDescent="0.25">
      <c r="B19" s="160">
        <v>16</v>
      </c>
      <c r="C19" s="156" t="s">
        <v>167</v>
      </c>
      <c r="D19" s="157" t="s">
        <v>169</v>
      </c>
      <c r="E19" s="209">
        <v>44363.625</v>
      </c>
      <c r="F19" s="50">
        <f>E19-VLOOKUP(TimeZone!$L$5,TimeZone!$C$4:$E$39,3,0)+VLOOKUP(TimeZone!$H$1,TimeZone!$C$4:$E$39,3,0)</f>
        <v>44363.625</v>
      </c>
      <c r="G19" s="214">
        <v>6</v>
      </c>
      <c r="H19" s="150" t="str">
        <f>_xlfn.IFNA(VLOOKUP($G19,Language!$D$66:$E$81,2,0),"")</f>
        <v>Saint Petersburg</v>
      </c>
      <c r="I19" s="85" t="str">
        <f>VLOOKUP(C19,Groups!$B$7:$D$35,3,0)</f>
        <v>Finland</v>
      </c>
      <c r="J19" s="85" t="str">
        <f>VLOOKUP(D19,Groups!$B$7:$D$35,3,0)</f>
        <v>Russia</v>
      </c>
      <c r="K19" s="79"/>
      <c r="M19" s="166"/>
      <c r="N19" s="166"/>
      <c r="O19" s="166"/>
      <c r="P19" s="166"/>
      <c r="Q19" s="166"/>
      <c r="R19" s="166"/>
      <c r="S19" s="166"/>
      <c r="T19" s="166"/>
      <c r="U19" s="166"/>
      <c r="V19" s="166"/>
      <c r="W19" s="166"/>
      <c r="X19" s="166"/>
      <c r="Y19" s="166"/>
      <c r="Z19" s="166"/>
    </row>
    <row r="20" spans="2:26" x14ac:dyDescent="0.25">
      <c r="B20" s="160">
        <v>17</v>
      </c>
      <c r="C20" s="156" t="s">
        <v>170</v>
      </c>
      <c r="D20" s="157" t="s">
        <v>172</v>
      </c>
      <c r="E20" s="209">
        <v>44364.875</v>
      </c>
      <c r="F20" s="50">
        <f>E20-VLOOKUP(TimeZone!$L$5,TimeZone!$C$4:$E$39,3,0)+VLOOKUP(TimeZone!$H$1,TimeZone!$C$4:$E$39,3,0)</f>
        <v>44364.875</v>
      </c>
      <c r="G20" s="214">
        <v>9</v>
      </c>
      <c r="H20" s="150" t="str">
        <f>_xlfn.IFNA(VLOOKUP($G20,Language!$D$66:$E$81,2,0),"")</f>
        <v>Amsterdam</v>
      </c>
      <c r="I20" s="85" t="str">
        <f>VLOOKUP(C20,Groups!$B$7:$D$35,3,0)</f>
        <v>Netherlands</v>
      </c>
      <c r="J20" s="85" t="str">
        <f>VLOOKUP(D20,Groups!$B$7:$D$35,3,0)</f>
        <v>Austria</v>
      </c>
      <c r="K20" s="79"/>
      <c r="M20" s="166"/>
      <c r="N20" s="166"/>
      <c r="O20" s="166"/>
      <c r="P20" s="166"/>
      <c r="Q20" s="166"/>
      <c r="R20" s="166"/>
      <c r="S20" s="166"/>
      <c r="T20" s="166"/>
      <c r="U20" s="166"/>
      <c r="V20" s="166"/>
      <c r="W20" s="166"/>
      <c r="X20" s="166"/>
      <c r="Y20" s="166"/>
      <c r="Z20" s="166"/>
    </row>
    <row r="21" spans="2:26" x14ac:dyDescent="0.25">
      <c r="B21" s="160">
        <v>18</v>
      </c>
      <c r="C21" s="156" t="s">
        <v>171</v>
      </c>
      <c r="D21" s="157" t="s">
        <v>173</v>
      </c>
      <c r="E21" s="209">
        <v>44364.625</v>
      </c>
      <c r="F21" s="50">
        <f>E21-VLOOKUP(TimeZone!$L$5,TimeZone!$C$4:$E$39,3,0)+VLOOKUP(TimeZone!$H$1,TimeZone!$C$4:$E$39,3,0)</f>
        <v>44364.625</v>
      </c>
      <c r="G21" s="214">
        <v>11</v>
      </c>
      <c r="H21" s="150" t="str">
        <f>_xlfn.IFNA(VLOOKUP($G21,Language!$D$66:$E$81,2,0),"")</f>
        <v>Bucharest</v>
      </c>
      <c r="I21" s="85" t="str">
        <f>VLOOKUP(C21,Groups!$B$7:$D$35,3,0)</f>
        <v>Ukraine</v>
      </c>
      <c r="J21" s="85" t="str">
        <f>VLOOKUP(D21,Groups!$B$7:$D$35,3,0)</f>
        <v>North Macedonia</v>
      </c>
      <c r="K21" s="79"/>
      <c r="M21" s="166"/>
      <c r="N21" s="166"/>
      <c r="O21" s="166"/>
      <c r="P21" s="166"/>
      <c r="Q21" s="166"/>
      <c r="R21" s="166"/>
      <c r="S21" s="166"/>
      <c r="T21" s="166"/>
      <c r="U21" s="166"/>
      <c r="V21" s="166"/>
      <c r="W21" s="166"/>
      <c r="X21" s="166"/>
      <c r="Y21" s="166"/>
      <c r="Z21" s="166"/>
    </row>
    <row r="22" spans="2:26" x14ac:dyDescent="0.25">
      <c r="B22" s="160">
        <v>19</v>
      </c>
      <c r="C22" s="156" t="s">
        <v>174</v>
      </c>
      <c r="D22" s="157" t="s">
        <v>176</v>
      </c>
      <c r="E22" s="209">
        <v>44365.875</v>
      </c>
      <c r="F22" s="50">
        <f>E22-VLOOKUP(TimeZone!$L$5,TimeZone!$C$4:$E$39,3,0)+VLOOKUP(TimeZone!$H$1,TimeZone!$C$4:$E$39,3,0)</f>
        <v>44365.875</v>
      </c>
      <c r="G22" s="214">
        <v>1</v>
      </c>
      <c r="H22" s="150" t="str">
        <f>_xlfn.IFNA(VLOOKUP($G22,Language!$D$66:$E$81,2,0),"")</f>
        <v>London</v>
      </c>
      <c r="I22" s="85" t="str">
        <f>VLOOKUP(C22,Groups!$B$7:$D$35,3,0)</f>
        <v>England</v>
      </c>
      <c r="J22" s="85" t="str">
        <f>VLOOKUP(D22,Groups!$B$7:$D$35,3,0)</f>
        <v>Scotland</v>
      </c>
      <c r="K22" s="79"/>
      <c r="M22" s="166"/>
      <c r="N22" s="166"/>
      <c r="O22" s="166"/>
      <c r="P22" s="166"/>
      <c r="Q22" s="166"/>
      <c r="R22" s="166"/>
      <c r="S22" s="166"/>
      <c r="T22" s="166"/>
      <c r="U22" s="166"/>
      <c r="V22" s="166"/>
      <c r="W22" s="166"/>
      <c r="X22" s="166"/>
      <c r="Y22" s="166"/>
      <c r="Z22" s="166"/>
    </row>
    <row r="23" spans="2:26" x14ac:dyDescent="0.25">
      <c r="B23" s="160">
        <v>20</v>
      </c>
      <c r="C23" s="156" t="s">
        <v>175</v>
      </c>
      <c r="D23" s="157" t="s">
        <v>177</v>
      </c>
      <c r="E23" s="209">
        <v>44365.75</v>
      </c>
      <c r="F23" s="50">
        <f>E23-VLOOKUP(TimeZone!$L$5,TimeZone!$C$4:$E$39,3,0)+VLOOKUP(TimeZone!$H$1,TimeZone!$C$4:$E$39,3,0)</f>
        <v>44365.75</v>
      </c>
      <c r="G23" s="214">
        <v>5</v>
      </c>
      <c r="H23" s="150" t="str">
        <f>_xlfn.IFNA(VLOOKUP($G23,Language!$D$66:$E$81,2,0),"")</f>
        <v>Glasgow</v>
      </c>
      <c r="I23" s="85" t="str">
        <f>VLOOKUP(C23,Groups!$B$7:$D$35,3,0)</f>
        <v>Croatia</v>
      </c>
      <c r="J23" s="85" t="str">
        <f>VLOOKUP(D23,Groups!$B$7:$D$35,3,0)</f>
        <v>Czechia</v>
      </c>
      <c r="K23" s="79"/>
      <c r="M23" s="166"/>
      <c r="N23" s="166"/>
      <c r="O23" s="166"/>
      <c r="P23" s="166"/>
      <c r="Q23" s="166"/>
      <c r="R23" s="166"/>
      <c r="S23" s="166"/>
      <c r="T23" s="166"/>
      <c r="U23" s="166"/>
      <c r="V23" s="166"/>
      <c r="W23" s="166"/>
      <c r="X23" s="166"/>
      <c r="Y23" s="166"/>
      <c r="Z23" s="166"/>
    </row>
    <row r="24" spans="2:26" x14ac:dyDescent="0.25">
      <c r="B24" s="160">
        <v>21</v>
      </c>
      <c r="C24" s="156" t="s">
        <v>178</v>
      </c>
      <c r="D24" s="157" t="s">
        <v>180</v>
      </c>
      <c r="E24" s="209">
        <v>44366.875</v>
      </c>
      <c r="F24" s="50">
        <f>E24-VLOOKUP(TimeZone!$L$5,TimeZone!$C$4:$E$39,3,0)+VLOOKUP(TimeZone!$H$1,TimeZone!$C$4:$E$39,3,0)</f>
        <v>44366.875</v>
      </c>
      <c r="G24" s="214">
        <v>8</v>
      </c>
      <c r="H24" s="150" t="str">
        <f>_xlfn.IFNA(VLOOKUP($G24,Language!$D$66:$E$81,2,0),"")</f>
        <v>Seville</v>
      </c>
      <c r="I24" s="85" t="str">
        <f>VLOOKUP(C24,Groups!$B$7:$D$35,3,0)</f>
        <v>Spain</v>
      </c>
      <c r="J24" s="85" t="str">
        <f>VLOOKUP(D24,Groups!$B$7:$D$35,3,0)</f>
        <v>Poland</v>
      </c>
      <c r="K24" s="79"/>
      <c r="M24" s="166"/>
      <c r="N24" s="166"/>
      <c r="O24" s="166"/>
      <c r="P24" s="166"/>
      <c r="Q24" s="166"/>
      <c r="R24" s="166"/>
      <c r="S24" s="166"/>
      <c r="T24" s="166"/>
      <c r="U24" s="166"/>
      <c r="V24" s="166"/>
      <c r="W24" s="166"/>
      <c r="X24" s="166"/>
      <c r="Y24" s="166"/>
      <c r="Z24" s="166"/>
    </row>
    <row r="25" spans="2:26" x14ac:dyDescent="0.25">
      <c r="B25" s="160">
        <v>22</v>
      </c>
      <c r="C25" s="156" t="s">
        <v>179</v>
      </c>
      <c r="D25" s="157" t="s">
        <v>181</v>
      </c>
      <c r="E25" s="209">
        <v>44365.625</v>
      </c>
      <c r="F25" s="50">
        <f>E25-VLOOKUP(TimeZone!$L$5,TimeZone!$C$4:$E$39,3,0)+VLOOKUP(TimeZone!$H$1,TimeZone!$C$4:$E$39,3,0)</f>
        <v>44365.625</v>
      </c>
      <c r="G25" s="214">
        <v>6</v>
      </c>
      <c r="H25" s="150" t="str">
        <f>_xlfn.IFNA(VLOOKUP($G25,Language!$D$66:$E$81,2,0),"")</f>
        <v>Saint Petersburg</v>
      </c>
      <c r="I25" s="85" t="str">
        <f>VLOOKUP(C25,Groups!$B$7:$D$35,3,0)</f>
        <v>Sweden</v>
      </c>
      <c r="J25" s="85" t="str">
        <f>VLOOKUP(D25,Groups!$B$7:$D$35,3,0)</f>
        <v>Slovakia</v>
      </c>
      <c r="K25" s="79"/>
      <c r="M25" s="166"/>
      <c r="N25" s="166"/>
      <c r="O25" s="166"/>
      <c r="P25" s="166"/>
      <c r="Q25" s="166"/>
      <c r="R25" s="166"/>
      <c r="S25" s="166"/>
      <c r="T25" s="166"/>
      <c r="U25" s="166"/>
      <c r="V25" s="166"/>
      <c r="W25" s="166"/>
      <c r="X25" s="166"/>
      <c r="Y25" s="166"/>
      <c r="Z25" s="166"/>
    </row>
    <row r="26" spans="2:26" x14ac:dyDescent="0.25">
      <c r="B26" s="160">
        <v>23</v>
      </c>
      <c r="C26" s="156" t="s">
        <v>235</v>
      </c>
      <c r="D26" s="157" t="s">
        <v>237</v>
      </c>
      <c r="E26" s="209">
        <v>44366.625</v>
      </c>
      <c r="F26" s="50">
        <f>E26-VLOOKUP(TimeZone!$L$5,TimeZone!$C$4:$E$39,3,0)+VLOOKUP(TimeZone!$H$1,TimeZone!$C$4:$E$39,3,0)</f>
        <v>44366.625</v>
      </c>
      <c r="G26" s="214">
        <v>10</v>
      </c>
      <c r="H26" s="150" t="str">
        <f>_xlfn.IFNA(VLOOKUP($G26,Language!$D$66:$E$81,2,0),"")</f>
        <v>Budapest</v>
      </c>
      <c r="I26" s="85" t="str">
        <f>VLOOKUP(C26,Groups!$B$7:$D$35,3,0)</f>
        <v>Hungary</v>
      </c>
      <c r="J26" s="85" t="str">
        <f>VLOOKUP(D26,Groups!$B$7:$D$35,3,0)</f>
        <v>France</v>
      </c>
      <c r="K26" s="79"/>
      <c r="M26" s="166"/>
      <c r="N26" s="166"/>
      <c r="O26" s="166"/>
      <c r="P26" s="166"/>
      <c r="Q26" s="166"/>
      <c r="R26" s="166"/>
      <c r="S26" s="166"/>
      <c r="T26" s="166"/>
      <c r="U26" s="166"/>
      <c r="V26" s="166"/>
      <c r="W26" s="166"/>
      <c r="X26" s="166"/>
      <c r="Y26" s="166"/>
      <c r="Z26" s="166"/>
    </row>
    <row r="27" spans="2:26" x14ac:dyDescent="0.25">
      <c r="B27" s="160">
        <v>24</v>
      </c>
      <c r="C27" s="156" t="s">
        <v>236</v>
      </c>
      <c r="D27" s="157" t="s">
        <v>238</v>
      </c>
      <c r="E27" s="209">
        <v>44366.75</v>
      </c>
      <c r="F27" s="50">
        <f>E27-VLOOKUP(TimeZone!$L$5,TimeZone!$C$4:$E$39,3,0)+VLOOKUP(TimeZone!$H$1,TimeZone!$C$4:$E$39,3,0)</f>
        <v>44366.75</v>
      </c>
      <c r="G27" s="214">
        <v>3</v>
      </c>
      <c r="H27" s="150" t="str">
        <f>_xlfn.IFNA(VLOOKUP($G27,Language!$D$66:$E$81,2,0),"")</f>
        <v>Munich</v>
      </c>
      <c r="I27" s="85" t="str">
        <f>VLOOKUP(C27,Groups!$B$7:$D$35,3,0)</f>
        <v>Portugal</v>
      </c>
      <c r="J27" s="85" t="str">
        <f>VLOOKUP(D27,Groups!$B$7:$D$35,3,0)</f>
        <v>Germany</v>
      </c>
      <c r="K27" s="79"/>
      <c r="M27" s="166"/>
      <c r="N27" s="166"/>
      <c r="O27" s="166"/>
      <c r="P27" s="166"/>
      <c r="Q27" s="166"/>
      <c r="R27" s="166"/>
      <c r="S27" s="166"/>
      <c r="T27" s="166"/>
      <c r="U27" s="166"/>
      <c r="V27" s="166"/>
      <c r="W27" s="166"/>
      <c r="X27" s="166"/>
      <c r="Y27" s="166"/>
      <c r="Z27" s="166"/>
    </row>
    <row r="28" spans="2:26" x14ac:dyDescent="0.25">
      <c r="B28" s="160">
        <v>25</v>
      </c>
      <c r="C28" s="156" t="s">
        <v>165</v>
      </c>
      <c r="D28" s="157" t="s">
        <v>162</v>
      </c>
      <c r="E28" s="209">
        <v>44367.75</v>
      </c>
      <c r="F28" s="50">
        <f>E28-VLOOKUP(TimeZone!$L$5,TimeZone!$C$4:$E$39,3,0)+VLOOKUP(TimeZone!$H$1,TimeZone!$C$4:$E$39,3,0)</f>
        <v>44367.75</v>
      </c>
      <c r="G28" s="214">
        <v>2</v>
      </c>
      <c r="H28" s="150" t="str">
        <f>_xlfn.IFNA(VLOOKUP($G28,Language!$D$66:$E$81,2,0),"")</f>
        <v>Baku</v>
      </c>
      <c r="I28" s="85" t="str">
        <f>VLOOKUP(C28,Groups!$B$7:$D$35,3,0)</f>
        <v>Switzerland</v>
      </c>
      <c r="J28" s="85" t="str">
        <f>VLOOKUP(D28,Groups!$B$7:$D$35,3,0)</f>
        <v>Turkey</v>
      </c>
      <c r="K28" s="79"/>
    </row>
    <row r="29" spans="2:26" x14ac:dyDescent="0.25">
      <c r="B29" s="160">
        <v>26</v>
      </c>
      <c r="C29" s="156" t="s">
        <v>163</v>
      </c>
      <c r="D29" s="157" t="s">
        <v>164</v>
      </c>
      <c r="E29" s="209">
        <v>44367.75</v>
      </c>
      <c r="F29" s="50">
        <f>E29-VLOOKUP(TimeZone!$L$5,TimeZone!$C$4:$E$39,3,0)+VLOOKUP(TimeZone!$H$1,TimeZone!$C$4:$E$39,3,0)</f>
        <v>44367.75</v>
      </c>
      <c r="G29" s="214">
        <v>1</v>
      </c>
      <c r="H29" s="150" t="str">
        <f>_xlfn.IFNA(VLOOKUP($G29,Language!$D$66:$E$81,2,0),"")</f>
        <v>London</v>
      </c>
      <c r="I29" s="85" t="str">
        <f>VLOOKUP(C29,Groups!$B$7:$D$35,3,0)</f>
        <v>Italy</v>
      </c>
      <c r="J29" s="85" t="str">
        <f>VLOOKUP(D29,Groups!$B$7:$D$35,3,0)</f>
        <v>Wales</v>
      </c>
      <c r="K29" s="79"/>
    </row>
    <row r="30" spans="2:26" x14ac:dyDescent="0.25">
      <c r="B30" s="160">
        <v>27</v>
      </c>
      <c r="C30" s="156" t="s">
        <v>169</v>
      </c>
      <c r="D30" s="157" t="s">
        <v>166</v>
      </c>
      <c r="E30" s="209">
        <v>44368.875</v>
      </c>
      <c r="F30" s="50">
        <f>E30-VLOOKUP(TimeZone!$L$5,TimeZone!$C$4:$E$39,3,0)+VLOOKUP(TimeZone!$H$1,TimeZone!$C$4:$E$39,3,0)</f>
        <v>44368.875</v>
      </c>
      <c r="G30" s="214">
        <v>7</v>
      </c>
      <c r="H30" s="150" t="str">
        <f>_xlfn.IFNA(VLOOKUP($G30,Language!$D$66:$E$81,2,0),"")</f>
        <v>Copenhagen</v>
      </c>
      <c r="I30" s="85" t="str">
        <f>VLOOKUP(C30,Groups!$B$7:$D$35,3,0)</f>
        <v>Russia</v>
      </c>
      <c r="J30" s="85" t="str">
        <f>VLOOKUP(D30,Groups!$B$7:$D$35,3,0)</f>
        <v>Denmark</v>
      </c>
      <c r="K30" s="79"/>
    </row>
    <row r="31" spans="2:26" x14ac:dyDescent="0.25">
      <c r="B31" s="160">
        <v>28</v>
      </c>
      <c r="C31" s="156" t="s">
        <v>167</v>
      </c>
      <c r="D31" s="157" t="s">
        <v>168</v>
      </c>
      <c r="E31" s="209">
        <v>44368.875</v>
      </c>
      <c r="F31" s="50">
        <f>E31-VLOOKUP(TimeZone!$L$5,TimeZone!$C$4:$E$39,3,0)+VLOOKUP(TimeZone!$H$1,TimeZone!$C$4:$E$39,3,0)</f>
        <v>44368.875</v>
      </c>
      <c r="G31" s="214">
        <v>6</v>
      </c>
      <c r="H31" s="150" t="str">
        <f>_xlfn.IFNA(VLOOKUP($G31,Language!$D$66:$E$81,2,0),"")</f>
        <v>Saint Petersburg</v>
      </c>
      <c r="I31" s="85" t="str">
        <f>VLOOKUP(C31,Groups!$B$7:$D$35,3,0)</f>
        <v>Finland</v>
      </c>
      <c r="J31" s="85" t="str">
        <f>VLOOKUP(D31,Groups!$B$7:$D$35,3,0)</f>
        <v>Belgium</v>
      </c>
      <c r="K31" s="79"/>
    </row>
    <row r="32" spans="2:26" x14ac:dyDescent="0.25">
      <c r="B32" s="160">
        <v>29</v>
      </c>
      <c r="C32" s="156" t="s">
        <v>173</v>
      </c>
      <c r="D32" s="157" t="s">
        <v>170</v>
      </c>
      <c r="E32" s="209">
        <v>44368.75</v>
      </c>
      <c r="F32" s="50">
        <f>E32-VLOOKUP(TimeZone!$L$5,TimeZone!$C$4:$E$39,3,0)+VLOOKUP(TimeZone!$H$1,TimeZone!$C$4:$E$39,3,0)</f>
        <v>44368.75</v>
      </c>
      <c r="G32" s="214">
        <v>11</v>
      </c>
      <c r="H32" s="150" t="str">
        <f>_xlfn.IFNA(VLOOKUP($G32,Language!$D$66:$E$81,2,0),"")</f>
        <v>Bucharest</v>
      </c>
      <c r="I32" s="85" t="str">
        <f>VLOOKUP(C32,Groups!$B$7:$D$35,3,0)</f>
        <v>North Macedonia</v>
      </c>
      <c r="J32" s="85" t="str">
        <f>VLOOKUP(D32,Groups!$B$7:$D$35,3,0)</f>
        <v>Netherlands</v>
      </c>
      <c r="K32" s="79"/>
    </row>
    <row r="33" spans="2:14" x14ac:dyDescent="0.25">
      <c r="B33" s="160">
        <v>30</v>
      </c>
      <c r="C33" s="156" t="s">
        <v>171</v>
      </c>
      <c r="D33" s="157" t="s">
        <v>172</v>
      </c>
      <c r="E33" s="209">
        <v>44368.75</v>
      </c>
      <c r="F33" s="50">
        <f>E33-VLOOKUP(TimeZone!$L$5,TimeZone!$C$4:$E$39,3,0)+VLOOKUP(TimeZone!$H$1,TimeZone!$C$4:$E$39,3,0)</f>
        <v>44368.75</v>
      </c>
      <c r="G33" s="214">
        <v>9</v>
      </c>
      <c r="H33" s="150" t="str">
        <f>_xlfn.IFNA(VLOOKUP($G33,Language!$D$66:$E$81,2,0),"")</f>
        <v>Amsterdam</v>
      </c>
      <c r="I33" s="85" t="str">
        <f>VLOOKUP(C33,Groups!$B$7:$D$35,3,0)</f>
        <v>Ukraine</v>
      </c>
      <c r="J33" s="85" t="str">
        <f>VLOOKUP(D33,Groups!$B$7:$D$35,3,0)</f>
        <v>Austria</v>
      </c>
      <c r="K33" s="79"/>
    </row>
    <row r="34" spans="2:14" x14ac:dyDescent="0.25">
      <c r="B34" s="160">
        <v>31</v>
      </c>
      <c r="C34" s="156" t="s">
        <v>177</v>
      </c>
      <c r="D34" s="157" t="s">
        <v>174</v>
      </c>
      <c r="E34" s="209">
        <v>44369.875</v>
      </c>
      <c r="F34" s="50">
        <f>E34-VLOOKUP(TimeZone!$L$5,TimeZone!$C$4:$E$39,3,0)+VLOOKUP(TimeZone!$H$1,TimeZone!$C$4:$E$39,3,0)</f>
        <v>44369.875</v>
      </c>
      <c r="G34" s="214">
        <v>1</v>
      </c>
      <c r="H34" s="150" t="str">
        <f>_xlfn.IFNA(VLOOKUP($G34,Language!$D$66:$E$81,2,0),"")</f>
        <v>London</v>
      </c>
      <c r="I34" s="85" t="str">
        <f>VLOOKUP(C34,Groups!$B$7:$D$35,3,0)</f>
        <v>Czechia</v>
      </c>
      <c r="J34" s="85" t="str">
        <f>VLOOKUP(D34,Groups!$B$7:$D$35,3,0)</f>
        <v>England</v>
      </c>
      <c r="K34" s="79"/>
    </row>
    <row r="35" spans="2:14" x14ac:dyDescent="0.25">
      <c r="B35" s="160">
        <v>32</v>
      </c>
      <c r="C35" s="156" t="s">
        <v>175</v>
      </c>
      <c r="D35" s="157" t="s">
        <v>176</v>
      </c>
      <c r="E35" s="209">
        <v>44369.875</v>
      </c>
      <c r="F35" s="50">
        <f>E35-VLOOKUP(TimeZone!$L$5,TimeZone!$C$4:$E$39,3,0)+VLOOKUP(TimeZone!$H$1,TimeZone!$C$4:$E$39,3,0)</f>
        <v>44369.875</v>
      </c>
      <c r="G35" s="214">
        <v>5</v>
      </c>
      <c r="H35" s="150" t="str">
        <f>_xlfn.IFNA(VLOOKUP($G35,Language!$D$66:$E$81,2,0),"")</f>
        <v>Glasgow</v>
      </c>
      <c r="I35" s="85" t="str">
        <f>VLOOKUP(C35,Groups!$B$7:$D$35,3,0)</f>
        <v>Croatia</v>
      </c>
      <c r="J35" s="85" t="str">
        <f>VLOOKUP(D35,Groups!$B$7:$D$35,3,0)</f>
        <v>Scotland</v>
      </c>
      <c r="K35" s="79"/>
    </row>
    <row r="36" spans="2:14" x14ac:dyDescent="0.25">
      <c r="B36" s="160">
        <v>33</v>
      </c>
      <c r="C36" s="156" t="s">
        <v>181</v>
      </c>
      <c r="D36" s="157" t="s">
        <v>178</v>
      </c>
      <c r="E36" s="209">
        <v>44370.75</v>
      </c>
      <c r="F36" s="50">
        <f>E36-VLOOKUP(TimeZone!$L$5,TimeZone!$C$4:$E$39,3,0)+VLOOKUP(TimeZone!$H$1,TimeZone!$C$4:$E$39,3,0)</f>
        <v>44370.75</v>
      </c>
      <c r="G36" s="214">
        <v>6</v>
      </c>
      <c r="H36" s="150" t="str">
        <f>_xlfn.IFNA(VLOOKUP($G36,Language!$D$66:$E$81,2,0),"")</f>
        <v>Saint Petersburg</v>
      </c>
      <c r="I36" s="85" t="str">
        <f>VLOOKUP(C36,Groups!$B$7:$D$35,3,0)</f>
        <v>Slovakia</v>
      </c>
      <c r="J36" s="85" t="str">
        <f>VLOOKUP(D36,Groups!$B$7:$D$35,3,0)</f>
        <v>Spain</v>
      </c>
      <c r="K36" s="79"/>
    </row>
    <row r="37" spans="2:14" x14ac:dyDescent="0.25">
      <c r="B37" s="160">
        <v>34</v>
      </c>
      <c r="C37" s="156" t="s">
        <v>179</v>
      </c>
      <c r="D37" s="157" t="s">
        <v>180</v>
      </c>
      <c r="E37" s="209">
        <v>44370.75</v>
      </c>
      <c r="F37" s="50">
        <f>E37-VLOOKUP(TimeZone!$L$5,TimeZone!$C$4:$E$39,3,0)+VLOOKUP(TimeZone!$H$1,TimeZone!$C$4:$E$39,3,0)</f>
        <v>44370.75</v>
      </c>
      <c r="G37" s="214">
        <v>8</v>
      </c>
      <c r="H37" s="150" t="str">
        <f>_xlfn.IFNA(VLOOKUP($G37,Language!$D$66:$E$81,2,0),"")</f>
        <v>Seville</v>
      </c>
      <c r="I37" s="85" t="str">
        <f>VLOOKUP(C37,Groups!$B$7:$D$35,3,0)</f>
        <v>Sweden</v>
      </c>
      <c r="J37" s="85" t="str">
        <f>VLOOKUP(D37,Groups!$B$7:$D$35,3,0)</f>
        <v>Poland</v>
      </c>
      <c r="K37" s="79"/>
    </row>
    <row r="38" spans="2:14" x14ac:dyDescent="0.25">
      <c r="B38" s="160">
        <v>35</v>
      </c>
      <c r="C38" s="156" t="s">
        <v>238</v>
      </c>
      <c r="D38" s="157" t="s">
        <v>235</v>
      </c>
      <c r="E38" s="209">
        <v>44370.875</v>
      </c>
      <c r="F38" s="50">
        <f>E38-VLOOKUP(TimeZone!$L$5,TimeZone!$C$4:$E$39,3,0)+VLOOKUP(TimeZone!$H$1,TimeZone!$C$4:$E$39,3,0)</f>
        <v>44370.875</v>
      </c>
      <c r="G38" s="214">
        <v>3</v>
      </c>
      <c r="H38" s="150" t="str">
        <f>_xlfn.IFNA(VLOOKUP($G38,Language!$D$66:$E$81,2,0),"")</f>
        <v>Munich</v>
      </c>
      <c r="I38" s="85" t="str">
        <f>VLOOKUP(C38,Groups!$B$7:$D$35,3,0)</f>
        <v>Germany</v>
      </c>
      <c r="J38" s="85" t="str">
        <f>VLOOKUP(D38,Groups!$B$7:$D$35,3,0)</f>
        <v>Hungary</v>
      </c>
      <c r="K38" s="79"/>
    </row>
    <row r="39" spans="2:14" x14ac:dyDescent="0.25">
      <c r="B39" s="160">
        <v>36</v>
      </c>
      <c r="C39" s="156" t="s">
        <v>236</v>
      </c>
      <c r="D39" s="157" t="s">
        <v>237</v>
      </c>
      <c r="E39" s="209">
        <v>44370.875</v>
      </c>
      <c r="F39" s="50">
        <f>E39-VLOOKUP(TimeZone!$L$5,TimeZone!$C$4:$E$39,3,0)+VLOOKUP(TimeZone!$H$1,TimeZone!$C$4:$E$39,3,0)</f>
        <v>44370.875</v>
      </c>
      <c r="G39" s="214">
        <v>10</v>
      </c>
      <c r="H39" s="150" t="str">
        <f>_xlfn.IFNA(VLOOKUP($G39,Language!$D$66:$E$81,2,0),"")</f>
        <v>Budapest</v>
      </c>
      <c r="I39" s="85" t="str">
        <f>VLOOKUP(C39,Groups!$B$7:$D$35,3,0)</f>
        <v>Portugal</v>
      </c>
      <c r="J39" s="85" t="str">
        <f>VLOOKUP(D39,Groups!$B$7:$D$35,3,0)</f>
        <v>France</v>
      </c>
      <c r="K39" s="79"/>
    </row>
    <row r="40" spans="2:14" x14ac:dyDescent="0.25">
      <c r="B40" s="51" t="s">
        <v>124</v>
      </c>
      <c r="C40" s="70"/>
      <c r="D40" s="70"/>
      <c r="E40" s="42"/>
      <c r="F40" s="43"/>
      <c r="G40" s="149"/>
      <c r="H40" s="151"/>
      <c r="I40" s="43"/>
      <c r="J40" s="43"/>
      <c r="K40" s="80"/>
    </row>
    <row r="41" spans="2:14" x14ac:dyDescent="0.25">
      <c r="B41" s="160">
        <v>37</v>
      </c>
      <c r="C41" s="156" t="s">
        <v>8</v>
      </c>
      <c r="D41" s="157" t="s">
        <v>9</v>
      </c>
      <c r="E41" s="209">
        <v>44373.75</v>
      </c>
      <c r="F41" s="50">
        <f>E41-VLOOKUP(TimeZone!$L$5,TimeZone!$C$4:$E$39,3,0)+VLOOKUP(TimeZone!$H$1,TimeZone!$C$4:$E$39,3,0)</f>
        <v>44373.75</v>
      </c>
      <c r="G41" s="212">
        <v>9</v>
      </c>
      <c r="H41" s="150" t="str">
        <f>_xlfn.IFNA(VLOOKUP($G41,Language!$D$66:$E$81,2,0),"")</f>
        <v>Amsterdam</v>
      </c>
      <c r="I41" s="85"/>
      <c r="J41" s="85"/>
      <c r="K41" s="215"/>
      <c r="L41" s="40"/>
      <c r="M41" s="30"/>
      <c r="N41" s="40"/>
    </row>
    <row r="42" spans="2:14" x14ac:dyDescent="0.25">
      <c r="B42" s="160">
        <v>38</v>
      </c>
      <c r="C42" s="156" t="s">
        <v>2</v>
      </c>
      <c r="D42" s="157" t="s">
        <v>10</v>
      </c>
      <c r="E42" s="209">
        <v>44373.875</v>
      </c>
      <c r="F42" s="50">
        <f>E42-VLOOKUP(TimeZone!$L$5,TimeZone!$C$4:$E$39,3,0)+VLOOKUP(TimeZone!$H$1,TimeZone!$C$4:$E$39,3,0)</f>
        <v>44373.875</v>
      </c>
      <c r="G42" s="214">
        <v>1</v>
      </c>
      <c r="H42" s="150" t="str">
        <f>_xlfn.IFNA(VLOOKUP($G42,Language!$D$66:$E$81,2,0),"")</f>
        <v>London</v>
      </c>
      <c r="I42" s="85"/>
      <c r="J42" s="85"/>
      <c r="K42" s="215"/>
      <c r="L42" s="40"/>
      <c r="M42" s="30"/>
      <c r="N42" s="40"/>
    </row>
    <row r="43" spans="2:14" x14ac:dyDescent="0.25">
      <c r="B43" s="160">
        <v>39</v>
      </c>
      <c r="C43" s="156" t="s">
        <v>4</v>
      </c>
      <c r="D43" s="157" t="s">
        <v>562</v>
      </c>
      <c r="E43" s="209">
        <v>44374.75</v>
      </c>
      <c r="F43" s="50">
        <f>E43-VLOOKUP(TimeZone!$L$5,TimeZone!$C$4:$E$39,3,0)+VLOOKUP(TimeZone!$H$1,TimeZone!$C$4:$E$39,3,0)</f>
        <v>44374.75</v>
      </c>
      <c r="G43" s="214">
        <v>10</v>
      </c>
      <c r="H43" s="150" t="str">
        <f>_xlfn.IFNA(VLOOKUP($G43,Language!$D$66:$E$81,2,0),"")</f>
        <v>Budapest</v>
      </c>
      <c r="I43" s="85"/>
      <c r="J43" s="85"/>
      <c r="K43" s="215"/>
      <c r="L43" s="40"/>
      <c r="M43" s="30"/>
      <c r="N43" s="40"/>
    </row>
    <row r="44" spans="2:14" x14ac:dyDescent="0.25">
      <c r="B44" s="160">
        <v>40</v>
      </c>
      <c r="C44" s="156" t="s">
        <v>3</v>
      </c>
      <c r="D44" s="157" t="s">
        <v>561</v>
      </c>
      <c r="E44" s="209">
        <v>44374.875</v>
      </c>
      <c r="F44" s="50">
        <f>E44-VLOOKUP(TimeZone!$L$5,TimeZone!$C$4:$E$39,3,0)+VLOOKUP(TimeZone!$H$1,TimeZone!$C$4:$E$39,3,0)</f>
        <v>44374.875</v>
      </c>
      <c r="G44" s="214">
        <v>8</v>
      </c>
      <c r="H44" s="150" t="str">
        <f>_xlfn.IFNA(VLOOKUP($G44,Language!$D$66:$E$81,2,0),"")</f>
        <v>Seville</v>
      </c>
      <c r="I44" s="85"/>
      <c r="J44" s="85"/>
      <c r="K44" s="215"/>
      <c r="L44" s="40"/>
      <c r="M44" s="30"/>
      <c r="N44" s="40"/>
    </row>
    <row r="45" spans="2:14" x14ac:dyDescent="0.25">
      <c r="B45" s="160">
        <v>41</v>
      </c>
      <c r="C45" s="156" t="s">
        <v>11</v>
      </c>
      <c r="D45" s="157" t="s">
        <v>12</v>
      </c>
      <c r="E45" s="209">
        <v>44375.75</v>
      </c>
      <c r="F45" s="50">
        <f>E45-VLOOKUP(TimeZone!$L$5,TimeZone!$C$4:$E$39,3,0)+VLOOKUP(TimeZone!$H$1,TimeZone!$C$4:$E$39,3,0)</f>
        <v>44375.75</v>
      </c>
      <c r="G45" s="214">
        <v>7</v>
      </c>
      <c r="H45" s="150" t="str">
        <f>_xlfn.IFNA(VLOOKUP($G45,Language!$D$66:$E$81,2,0),"")</f>
        <v>Copenhagen</v>
      </c>
      <c r="I45" s="85"/>
      <c r="J45" s="85"/>
      <c r="K45" s="215"/>
      <c r="L45" s="40"/>
      <c r="M45" s="30"/>
      <c r="N45" s="40"/>
    </row>
    <row r="46" spans="2:14" x14ac:dyDescent="0.25">
      <c r="B46" s="160">
        <v>42</v>
      </c>
      <c r="C46" s="156" t="s">
        <v>7</v>
      </c>
      <c r="D46" s="157" t="s">
        <v>560</v>
      </c>
      <c r="E46" s="209">
        <v>44375.875</v>
      </c>
      <c r="F46" s="50">
        <f>E46-VLOOKUP(TimeZone!$L$5,TimeZone!$C$4:$E$39,3,0)+VLOOKUP(TimeZone!$H$1,TimeZone!$C$4:$E$39,3,0)</f>
        <v>44375.875</v>
      </c>
      <c r="G46" s="214">
        <v>11</v>
      </c>
      <c r="H46" s="150" t="str">
        <f>_xlfn.IFNA(VLOOKUP($G46,Language!$D$66:$E$81,2,0),"")</f>
        <v>Bucharest</v>
      </c>
      <c r="I46" s="85"/>
      <c r="J46" s="85"/>
      <c r="K46" s="215"/>
      <c r="L46" s="40"/>
      <c r="M46" s="30"/>
      <c r="N46" s="40"/>
    </row>
    <row r="47" spans="2:14" x14ac:dyDescent="0.25">
      <c r="B47" s="160">
        <v>43</v>
      </c>
      <c r="C47" s="156" t="s">
        <v>5</v>
      </c>
      <c r="D47" s="157" t="s">
        <v>13</v>
      </c>
      <c r="E47" s="209">
        <v>44376.75</v>
      </c>
      <c r="F47" s="50">
        <f>E47-VLOOKUP(TimeZone!$L$5,TimeZone!$C$4:$E$39,3,0)+VLOOKUP(TimeZone!$H$1,TimeZone!$C$4:$E$39,3,0)</f>
        <v>44376.75</v>
      </c>
      <c r="G47" s="214">
        <v>1</v>
      </c>
      <c r="H47" s="150" t="str">
        <f>_xlfn.IFNA(VLOOKUP($G47,Language!$D$66:$E$81,2,0),"")</f>
        <v>London</v>
      </c>
      <c r="I47" s="85"/>
      <c r="J47" s="85"/>
      <c r="K47" s="215"/>
      <c r="L47" s="40"/>
      <c r="M47" s="30"/>
      <c r="N47" s="40"/>
    </row>
    <row r="48" spans="2:14" x14ac:dyDescent="0.25">
      <c r="B48" s="160">
        <v>44</v>
      </c>
      <c r="C48" s="156" t="s">
        <v>6</v>
      </c>
      <c r="D48" s="157" t="s">
        <v>563</v>
      </c>
      <c r="E48" s="209">
        <v>44376.875</v>
      </c>
      <c r="F48" s="50">
        <f>E48-VLOOKUP(TimeZone!$L$5,TimeZone!$C$4:$E$39,3,0)+VLOOKUP(TimeZone!$H$1,TimeZone!$C$4:$E$39,3,0)</f>
        <v>44376.875</v>
      </c>
      <c r="G48" s="213">
        <v>5</v>
      </c>
      <c r="H48" s="150" t="str">
        <f>_xlfn.IFNA(VLOOKUP($G48,Language!$D$66:$E$81,2,0),"")</f>
        <v>Glasgow</v>
      </c>
      <c r="I48" s="85"/>
      <c r="J48" s="85"/>
      <c r="K48" s="215"/>
      <c r="L48" s="40"/>
      <c r="M48" s="30"/>
      <c r="N48" s="40"/>
    </row>
    <row r="49" spans="2:27" x14ac:dyDescent="0.25">
      <c r="B49" s="51" t="s">
        <v>125</v>
      </c>
      <c r="C49" s="70"/>
      <c r="D49" s="70"/>
      <c r="E49" s="42"/>
      <c r="F49" s="43"/>
      <c r="G49" s="149"/>
      <c r="H49" s="151"/>
      <c r="I49" s="43"/>
      <c r="J49" s="43"/>
      <c r="K49" s="82"/>
      <c r="M49" s="30"/>
      <c r="N49" s="40"/>
    </row>
    <row r="50" spans="2:27" x14ac:dyDescent="0.25">
      <c r="B50" s="160">
        <v>45</v>
      </c>
      <c r="C50" s="156" t="s">
        <v>565</v>
      </c>
      <c r="D50" s="157" t="s">
        <v>564</v>
      </c>
      <c r="E50" s="209">
        <v>44379.75</v>
      </c>
      <c r="F50" s="50">
        <f>E50-VLOOKUP(TimeZone!$L$5,TimeZone!$C$4:$E$39,3,0)+VLOOKUP(TimeZone!$H$1,TimeZone!$C$4:$E$39,3,0)</f>
        <v>44379.75</v>
      </c>
      <c r="G50" s="212">
        <v>6</v>
      </c>
      <c r="H50" s="150" t="str">
        <f>_xlfn.IFNA(VLOOKUP($G50,Language!$D$66:$E$81,2,0),"")</f>
        <v>Saint Petersburg</v>
      </c>
      <c r="I50" s="41"/>
      <c r="J50" s="41"/>
      <c r="K50" s="215"/>
      <c r="M50" s="30"/>
      <c r="N50" s="40"/>
    </row>
    <row r="51" spans="2:27" x14ac:dyDescent="0.25">
      <c r="B51" s="160">
        <v>46</v>
      </c>
      <c r="C51" s="156" t="s">
        <v>566</v>
      </c>
      <c r="D51" s="157" t="s">
        <v>567</v>
      </c>
      <c r="E51" s="209">
        <v>44379.875</v>
      </c>
      <c r="F51" s="50">
        <f>E51-VLOOKUP(TimeZone!$L$5,TimeZone!$C$4:$E$39,3,0)+VLOOKUP(TimeZone!$H$1,TimeZone!$C$4:$E$39,3,0)</f>
        <v>44379.875</v>
      </c>
      <c r="G51" s="214">
        <v>3</v>
      </c>
      <c r="H51" s="150" t="str">
        <f>_xlfn.IFNA(VLOOKUP($G51,Language!$D$66:$E$81,2,0),"")</f>
        <v>Munich</v>
      </c>
      <c r="I51" s="40"/>
      <c r="J51" s="41"/>
      <c r="K51" s="215"/>
      <c r="M51" s="30"/>
      <c r="N51" s="40"/>
    </row>
    <row r="52" spans="2:27" x14ac:dyDescent="0.25">
      <c r="B52" s="160">
        <v>47</v>
      </c>
      <c r="C52" s="156" t="s">
        <v>570</v>
      </c>
      <c r="D52" s="157" t="s">
        <v>571</v>
      </c>
      <c r="E52" s="209">
        <v>44380.75</v>
      </c>
      <c r="F52" s="50">
        <f>E52-VLOOKUP(TimeZone!$L$5,TimeZone!$C$4:$E$39,3,0)+VLOOKUP(TimeZone!$H$1,TimeZone!$C$4:$E$39,3,0)</f>
        <v>44380.75</v>
      </c>
      <c r="G52" s="214">
        <v>2</v>
      </c>
      <c r="H52" s="150" t="str">
        <f>_xlfn.IFNA(VLOOKUP($G52,Language!$D$66:$E$81,2,0),"")</f>
        <v>Baku</v>
      </c>
      <c r="I52" s="41"/>
      <c r="J52" s="41"/>
      <c r="K52" s="215"/>
      <c r="M52" s="30"/>
      <c r="N52" s="40"/>
    </row>
    <row r="53" spans="2:27" x14ac:dyDescent="0.25">
      <c r="B53" s="160">
        <v>48</v>
      </c>
      <c r="C53" s="156" t="s">
        <v>569</v>
      </c>
      <c r="D53" s="157" t="s">
        <v>568</v>
      </c>
      <c r="E53" s="209">
        <v>44380.875</v>
      </c>
      <c r="F53" s="50">
        <f>E53-VLOOKUP(TimeZone!$L$5,TimeZone!$C$4:$E$39,3,0)+VLOOKUP(TimeZone!$H$1,TimeZone!$C$4:$E$39,3,0)</f>
        <v>44380.875</v>
      </c>
      <c r="G53" s="213">
        <v>4</v>
      </c>
      <c r="H53" s="150" t="str">
        <f>_xlfn.IFNA(VLOOKUP($G53,Language!$D$66:$E$81,2,0),"")</f>
        <v>Rome</v>
      </c>
      <c r="I53" s="41"/>
      <c r="J53" s="41"/>
      <c r="K53" s="215"/>
      <c r="M53" s="30"/>
      <c r="N53" s="237"/>
      <c r="Q53" s="74"/>
      <c r="R53" s="74"/>
      <c r="S53" s="74"/>
      <c r="T53" s="74"/>
      <c r="U53" s="74"/>
      <c r="V53" s="74"/>
      <c r="W53" s="74"/>
      <c r="X53" s="74"/>
      <c r="Y53" s="74"/>
      <c r="Z53" s="74"/>
      <c r="AA53" s="74"/>
    </row>
    <row r="54" spans="2:27" x14ac:dyDescent="0.25">
      <c r="B54" s="51" t="s">
        <v>126</v>
      </c>
      <c r="C54" s="70"/>
      <c r="D54" s="70"/>
      <c r="E54" s="42"/>
      <c r="F54" s="43"/>
      <c r="G54" s="149"/>
      <c r="H54" s="151"/>
      <c r="I54" s="43"/>
      <c r="J54" s="43"/>
      <c r="K54" s="82"/>
      <c r="M54" s="30"/>
      <c r="N54" s="40"/>
      <c r="Q54" s="74"/>
      <c r="R54" s="74"/>
      <c r="S54" s="74"/>
      <c r="T54" s="74"/>
      <c r="U54" s="74"/>
      <c r="V54" s="74"/>
      <c r="W54" s="74"/>
      <c r="X54" s="74"/>
      <c r="Y54" s="74"/>
      <c r="Z54" s="74"/>
      <c r="AA54" s="74"/>
    </row>
    <row r="55" spans="2:27" x14ac:dyDescent="0.25">
      <c r="B55" s="160">
        <v>49</v>
      </c>
      <c r="C55" s="156" t="s">
        <v>573</v>
      </c>
      <c r="D55" s="157" t="s">
        <v>572</v>
      </c>
      <c r="E55" s="209">
        <v>44383.875</v>
      </c>
      <c r="F55" s="50">
        <f>E55-VLOOKUP(TimeZone!$L$5,TimeZone!$C$4:$E$39,3,0)+VLOOKUP(TimeZone!$H$1,TimeZone!$C$4:$E$39,3,0)</f>
        <v>44383.875</v>
      </c>
      <c r="G55" s="212">
        <v>1</v>
      </c>
      <c r="H55" s="150" t="str">
        <f>_xlfn.IFNA(VLOOKUP($G55,Language!$D$66:$E$81,2,0),"")</f>
        <v>London</v>
      </c>
      <c r="I55" s="41"/>
      <c r="J55" s="41"/>
      <c r="K55" s="216"/>
      <c r="M55" s="30"/>
      <c r="N55" s="40"/>
      <c r="P55" s="74"/>
      <c r="Q55" s="74"/>
      <c r="R55" s="74"/>
      <c r="S55" s="74"/>
      <c r="T55" s="74"/>
      <c r="U55" s="74"/>
      <c r="V55" s="74"/>
      <c r="W55" s="74"/>
      <c r="X55" s="74"/>
      <c r="Y55" s="74"/>
      <c r="Z55" s="74"/>
      <c r="AA55" s="74"/>
    </row>
    <row r="56" spans="2:27" x14ac:dyDescent="0.25">
      <c r="B56" s="160">
        <v>50</v>
      </c>
      <c r="C56" s="156" t="s">
        <v>575</v>
      </c>
      <c r="D56" s="157" t="s">
        <v>574</v>
      </c>
      <c r="E56" s="209">
        <v>44384.875</v>
      </c>
      <c r="F56" s="50">
        <f>E56-VLOOKUP(TimeZone!$L$5,TimeZone!$C$4:$E$39,3,0)+VLOOKUP(TimeZone!$H$1,TimeZone!$C$4:$E$39,3,0)</f>
        <v>44384.875</v>
      </c>
      <c r="G56" s="213">
        <v>1</v>
      </c>
      <c r="H56" s="150" t="str">
        <f>_xlfn.IFNA(VLOOKUP($G56,Language!$D$66:$E$81,2,0),"")</f>
        <v>London</v>
      </c>
      <c r="I56" s="41"/>
      <c r="J56" s="41"/>
      <c r="K56" s="216"/>
      <c r="M56" s="30"/>
      <c r="N56" s="40"/>
      <c r="P56" s="74"/>
      <c r="Q56" s="74"/>
      <c r="R56" s="74"/>
      <c r="S56" s="74"/>
      <c r="T56" s="74"/>
      <c r="U56" s="74"/>
      <c r="V56" s="74"/>
      <c r="W56" s="74"/>
      <c r="X56" s="74"/>
      <c r="Y56" s="74"/>
      <c r="Z56" s="74"/>
      <c r="AA56" s="75"/>
    </row>
    <row r="57" spans="2:27" x14ac:dyDescent="0.25">
      <c r="B57" s="51" t="s">
        <v>53</v>
      </c>
      <c r="C57" s="70"/>
      <c r="D57" s="70"/>
      <c r="E57" s="42"/>
      <c r="F57" s="43"/>
      <c r="G57" s="149"/>
      <c r="H57" s="151"/>
      <c r="I57" s="43"/>
      <c r="J57" s="43"/>
      <c r="K57" s="82"/>
      <c r="M57" s="93"/>
      <c r="N57" s="93"/>
    </row>
    <row r="58" spans="2:27" ht="15.75" thickBot="1" x14ac:dyDescent="0.3">
      <c r="B58" s="161">
        <v>51</v>
      </c>
      <c r="C58" s="158" t="s">
        <v>278</v>
      </c>
      <c r="D58" s="159" t="s">
        <v>279</v>
      </c>
      <c r="E58" s="210">
        <v>44388.875</v>
      </c>
      <c r="F58" s="162">
        <f>E58-VLOOKUP(TimeZone!$L$5,TimeZone!$C$4:$E$39,3,0)+VLOOKUP(TimeZone!$H$1,TimeZone!$C$4:$E$39,3,0)</f>
        <v>44388.875</v>
      </c>
      <c r="G58" s="211">
        <v>1</v>
      </c>
      <c r="H58" s="163" t="str">
        <f>_xlfn.IFNA(VLOOKUP($G58,Language!$D$66:$E$81,2,0),"")</f>
        <v>London</v>
      </c>
      <c r="I58" s="49"/>
      <c r="J58" s="81"/>
      <c r="K58" s="86"/>
      <c r="M58" s="93"/>
      <c r="N58" s="93"/>
    </row>
    <row r="59" spans="2:27" ht="15.75" thickTop="1" x14ac:dyDescent="0.25"/>
  </sheetData>
  <sheetProtection selectLockedCells="1"/>
  <mergeCells count="2">
    <mergeCell ref="B1:J1"/>
    <mergeCell ref="C3:D3"/>
  </mergeCell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EURO</vt:lpstr>
      <vt:lpstr>Language</vt:lpstr>
      <vt:lpstr>TimeZone</vt:lpstr>
      <vt:lpstr>Groups</vt:lpstr>
      <vt:lpstr>Matches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2025-01-17T21:15:29Z</dcterms:modified>
</cp:coreProperties>
</file>