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\"/>
    </mc:Choice>
  </mc:AlternateContent>
  <xr:revisionPtr revIDLastSave="0" documentId="8_{4D21855E-6EFD-485A-B9D7-5AF33A5A1979}" xr6:coauthVersionLast="36" xr6:coauthVersionMax="36" xr10:uidLastSave="{00000000-0000-0000-0000-000000000000}"/>
  <bookViews>
    <workbookView xWindow="0" yWindow="0" windowWidth="28800" windowHeight="12060" xr2:uid="{96A6306C-AFE9-49EB-A715-54AE0E92D5B4}"/>
  </bookViews>
  <sheets>
    <sheet name="Rating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J14" i="1" l="1"/>
  <c r="J11" i="1"/>
  <c r="J7" i="1" s="1"/>
  <c r="J8" i="1" s="1"/>
  <c r="J5" i="1"/>
  <c r="E14" i="1" l="1"/>
  <c r="C14" i="1" s="1"/>
  <c r="E13" i="1"/>
  <c r="C13" i="1" s="1"/>
</calcChain>
</file>

<file path=xl/sharedStrings.xml><?xml version="1.0" encoding="utf-8"?>
<sst xmlns="http://schemas.openxmlformats.org/spreadsheetml/2006/main" count="35" uniqueCount="31">
  <si>
    <t>Beim Elfmeterschießen gibt es kein Unentschieden!</t>
  </si>
  <si>
    <t>Rating calculator</t>
  </si>
  <si>
    <t>Rating number of Team A:</t>
  </si>
  <si>
    <t>Rating number of Team B:</t>
  </si>
  <si>
    <t>Match result:</t>
  </si>
  <si>
    <t>Penalty shoot out:</t>
  </si>
  <si>
    <t>Knockout game of a final round:</t>
  </si>
  <si>
    <t>Category:</t>
  </si>
  <si>
    <t>Expected result for team A:</t>
  </si>
  <si>
    <t>Expected result for team B:</t>
  </si>
  <si>
    <t>New rating of Team A:</t>
  </si>
  <si>
    <t>New rating of Team B:</t>
  </si>
  <si>
    <t>Team A has won</t>
  </si>
  <si>
    <t>Team A has lost</t>
  </si>
  <si>
    <t>Draw</t>
  </si>
  <si>
    <t>Yes</t>
  </si>
  <si>
    <t>No</t>
  </si>
  <si>
    <t>(Penalty shoot out)</t>
  </si>
  <si>
    <t>(Knockout game of a final round)</t>
  </si>
  <si>
    <t>Friendly matches during Internat. Match Calendar windows</t>
  </si>
  <si>
    <t>Friendly matches outside of Internat. Match Calendar wind.</t>
  </si>
  <si>
    <t>Group phase matches of Nations League competitions</t>
  </si>
  <si>
    <t>Play-off and final matches of Nations League competitions</t>
  </si>
  <si>
    <t>Qualification matches for Confed. finals and World Cup finals</t>
  </si>
  <si>
    <t>Confederation final compet. matches from the QF stage onwards</t>
  </si>
  <si>
    <t>FIFA World Cup final competition matches up until QF stage</t>
  </si>
  <si>
    <t>FIFA World Cup final compet. matches from QF stage onwards</t>
  </si>
  <si>
    <t>Categories</t>
  </si>
  <si>
    <t>Weighting</t>
  </si>
  <si>
    <t>Coefficient in the FIFA rankings</t>
  </si>
  <si>
    <t>Confed. final compet. matches up until the QF (quarter final)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</si>
</sst>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;;;"/>
  </numFmts>
  <fonts count="7" x14ac:knownFonts="1">
    <font>
      <sz val="14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28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6ECF6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rgb="FFEBE600"/>
      </left>
      <right style="thick">
        <color rgb="FFEBE600"/>
      </right>
      <top style="thick">
        <color rgb="FFEBE600"/>
      </top>
      <bottom style="thin">
        <color theme="2" tint="-9.9948118533890809E-2"/>
      </bottom>
      <diagonal/>
    </border>
    <border>
      <left style="thick">
        <color rgb="FFEBE600"/>
      </left>
      <right style="thick">
        <color rgb="FFEBE600"/>
      </right>
      <top style="thin">
        <color theme="2" tint="-9.9948118533890809E-2"/>
      </top>
      <bottom style="thick">
        <color rgb="FFEBE6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8"/>
      </left>
      <right style="thin">
        <color theme="8"/>
      </right>
      <top style="thick">
        <color theme="8"/>
      </top>
      <bottom style="medium">
        <color theme="8"/>
      </bottom>
      <diagonal/>
    </border>
    <border>
      <left style="thin">
        <color theme="8"/>
      </left>
      <right style="thick">
        <color theme="8"/>
      </right>
      <top style="thick">
        <color theme="8"/>
      </top>
      <bottom style="medium">
        <color theme="8"/>
      </bottom>
      <diagonal/>
    </border>
    <border>
      <left style="thick">
        <color theme="5" tint="0.39994506668294322"/>
      </left>
      <right style="thick">
        <color theme="5" tint="0.39994506668294322"/>
      </right>
      <top style="thick">
        <color theme="5" tint="0.39994506668294322"/>
      </top>
      <bottom style="thick">
        <color theme="5" tint="0.3999450666829432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5" tint="0.39994506668294322"/>
      </left>
      <right style="thick">
        <color theme="5" tint="0.39994506668294322"/>
      </right>
      <top style="thick">
        <color theme="5" tint="0.39994506668294322"/>
      </top>
      <bottom style="thin">
        <color theme="2" tint="-9.9948118533890809E-2"/>
      </bottom>
      <diagonal/>
    </border>
    <border>
      <left style="thick">
        <color theme="5" tint="0.39994506668294322"/>
      </left>
      <right style="thick">
        <color theme="5" tint="0.39994506668294322"/>
      </right>
      <top style="thin">
        <color theme="2" tint="-9.9948118533890809E-2"/>
      </top>
      <bottom style="thick">
        <color theme="5" tint="0.3999450666829432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n">
        <color theme="2" tint="-9.9948118533890809E-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n">
        <color theme="2" tint="-9.9948118533890809E-2"/>
      </top>
      <bottom style="thick">
        <color theme="2" tint="-9.9948118533890809E-2"/>
      </bottom>
      <diagonal/>
    </border>
    <border>
      <left/>
      <right/>
      <top/>
      <bottom style="thick">
        <color theme="5" tint="0.39994506668294322"/>
      </bottom>
      <diagonal/>
    </border>
    <border>
      <left style="thick">
        <color theme="8"/>
      </left>
      <right style="thin">
        <color theme="8"/>
      </right>
      <top style="medium">
        <color theme="8"/>
      </top>
      <bottom style="thin">
        <color theme="2" tint="-9.9948118533890809E-2"/>
      </bottom>
      <diagonal/>
    </border>
    <border>
      <left style="thin">
        <color theme="8"/>
      </left>
      <right style="thick">
        <color theme="8"/>
      </right>
      <top style="medium">
        <color theme="8"/>
      </top>
      <bottom style="thin">
        <color theme="2" tint="-9.9948118533890809E-2"/>
      </bottom>
      <diagonal/>
    </border>
    <border>
      <left style="thick">
        <color theme="8"/>
      </left>
      <right style="thin">
        <color theme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8"/>
      </left>
      <right style="thick">
        <color theme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8"/>
      </left>
      <right style="thin">
        <color theme="8"/>
      </right>
      <top style="thin">
        <color theme="2" tint="-9.9948118533890809E-2"/>
      </top>
      <bottom style="thick">
        <color theme="8"/>
      </bottom>
      <diagonal/>
    </border>
    <border>
      <left style="thin">
        <color theme="8"/>
      </left>
      <right style="thick">
        <color theme="8"/>
      </right>
      <top style="thin">
        <color theme="2" tint="-9.9948118533890809E-2"/>
      </top>
      <bottom style="thick">
        <color theme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3" fillId="0" borderId="7" xfId="0" applyFont="1" applyFill="1" applyBorder="1" applyAlignment="1" applyProtection="1">
      <alignment horizontal="right" indent="1"/>
    </xf>
    <xf numFmtId="0" fontId="0" fillId="0" borderId="0" xfId="0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right" indent="1"/>
    </xf>
    <xf numFmtId="0" fontId="4" fillId="0" borderId="3" xfId="0" applyFont="1" applyFill="1" applyBorder="1" applyAlignment="1" applyProtection="1">
      <alignment horizontal="right" indent="1"/>
    </xf>
    <xf numFmtId="2" fontId="0" fillId="2" borderId="1" xfId="0" applyNumberFormat="1" applyFill="1" applyBorder="1" applyAlignment="1" applyProtection="1">
      <alignment horizontal="right" indent="1"/>
    </xf>
    <xf numFmtId="2" fontId="0" fillId="0" borderId="0" xfId="0" applyNumberFormat="1" applyAlignment="1" applyProtection="1">
      <alignment horizontal="right" indent="1"/>
    </xf>
    <xf numFmtId="2" fontId="0" fillId="0" borderId="0" xfId="0" applyNumberFormat="1" applyBorder="1" applyAlignment="1" applyProtection="1">
      <alignment horizontal="right" indent="1"/>
    </xf>
    <xf numFmtId="2" fontId="0" fillId="2" borderId="2" xfId="0" applyNumberFormat="1" applyFill="1" applyBorder="1" applyAlignment="1" applyProtection="1">
      <alignment horizontal="right" indent="1"/>
    </xf>
    <xf numFmtId="0" fontId="3" fillId="3" borderId="4" xfId="0" applyFont="1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</xf>
    <xf numFmtId="2" fontId="0" fillId="0" borderId="3" xfId="0" applyNumberFormat="1" applyBorder="1" applyAlignment="1" applyProtection="1">
      <alignment horizontal="right" indent="2"/>
    </xf>
    <xf numFmtId="0" fontId="5" fillId="0" borderId="0" xfId="0" applyFont="1" applyProtection="1"/>
    <xf numFmtId="165" fontId="6" fillId="0" borderId="0" xfId="0" applyNumberFormat="1" applyFont="1" applyAlignment="1" applyProtection="1">
      <alignment horizontal="left" indent="1"/>
    </xf>
    <xf numFmtId="164" fontId="0" fillId="0" borderId="10" xfId="0" applyNumberFormat="1" applyBorder="1" applyAlignment="1" applyProtection="1">
      <alignment horizontal="right" indent="1"/>
    </xf>
    <xf numFmtId="164" fontId="0" fillId="0" borderId="11" xfId="0" applyNumberFormat="1" applyBorder="1" applyAlignment="1" applyProtection="1">
      <alignment horizontal="right" indent="1"/>
    </xf>
    <xf numFmtId="0" fontId="3" fillId="0" borderId="12" xfId="0" applyFont="1" applyFill="1" applyBorder="1" applyAlignment="1" applyProtection="1"/>
    <xf numFmtId="0" fontId="3" fillId="0" borderId="13" xfId="0" applyFont="1" applyBorder="1" applyProtection="1"/>
    <xf numFmtId="0" fontId="0" fillId="0" borderId="14" xfId="0" applyBorder="1" applyAlignment="1" applyProtection="1">
      <alignment horizontal="right" indent="2"/>
    </xf>
    <xf numFmtId="0" fontId="3" fillId="0" borderId="15" xfId="0" applyFont="1" applyBorder="1" applyProtection="1"/>
    <xf numFmtId="0" fontId="0" fillId="0" borderId="16" xfId="0" applyBorder="1" applyAlignment="1" applyProtection="1">
      <alignment horizontal="right" indent="2"/>
    </xf>
    <xf numFmtId="0" fontId="3" fillId="0" borderId="17" xfId="0" applyFont="1" applyBorder="1" applyProtection="1"/>
    <xf numFmtId="0" fontId="0" fillId="0" borderId="18" xfId="0" applyBorder="1" applyAlignment="1" applyProtection="1">
      <alignment horizontal="right" indent="2"/>
    </xf>
    <xf numFmtId="2" fontId="0" fillId="4" borderId="8" xfId="0" applyNumberFormat="1" applyFill="1" applyBorder="1" applyAlignment="1" applyProtection="1">
      <alignment horizontal="right" indent="1"/>
      <protection locked="0"/>
    </xf>
    <xf numFmtId="2" fontId="0" fillId="4" borderId="9" xfId="0" applyNumberFormat="1" applyFill="1" applyBorder="1" applyAlignment="1" applyProtection="1">
      <alignment horizontal="right" indent="1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Standard" xfId="0" builtinId="0"/>
  </cellStyles>
  <dxfs count="23">
    <dxf>
      <numFmt numFmtId="30" formatCode="@"/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ont>
        <b/>
        <i val="0"/>
        <color theme="0" tint="-0.499984740745262"/>
      </font>
      <numFmt numFmtId="1" formatCode="0"/>
    </dxf>
    <dxf>
      <font>
        <b/>
        <i val="0"/>
        <color theme="0" tint="-0.499984740745262"/>
      </font>
      <numFmt numFmtId="1" formatCode="0"/>
    </dxf>
    <dxf>
      <font>
        <b/>
        <i val="0"/>
        <color rgb="FFC00000"/>
      </font>
    </dxf>
    <dxf>
      <font>
        <b/>
        <i val="0"/>
        <color rgb="FF159204"/>
      </font>
      <numFmt numFmtId="166" formatCode="\+0.00"/>
    </dxf>
  </dxfs>
  <tableStyles count="0" defaultTableStyle="TableStyleMedium2" defaultPivotStyle="PivotStyleLight16"/>
  <colors>
    <mruColors>
      <color rgb="FF159204"/>
      <color rgb="FF559303"/>
      <color rgb="FFE9FECE"/>
      <color rgb="FFE6ECF6"/>
      <color rgb="FFEBE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8528-13A4-44AF-AA2E-7D8055415A7F}">
  <dimension ref="A1:N27"/>
  <sheetViews>
    <sheetView showGridLines="0" showRowColHeaders="0" tabSelected="1" workbookViewId="0">
      <selection activeCell="G14" sqref="G14"/>
    </sheetView>
  </sheetViews>
  <sheetFormatPr baseColWidth="10" defaultColWidth="0" defaultRowHeight="18.75" zeroHeight="1" x14ac:dyDescent="0.3"/>
  <cols>
    <col min="1" max="1" width="2.19921875" customWidth="1"/>
    <col min="2" max="2" width="22.796875" customWidth="1"/>
    <col min="3" max="3" width="11.19921875" customWidth="1"/>
    <col min="4" max="4" width="2.69921875" customWidth="1"/>
    <col min="5" max="5" width="9.3984375" customWidth="1"/>
    <col min="6" max="6" width="2.69921875" customWidth="1"/>
    <col min="7" max="7" width="44.59765625" customWidth="1"/>
    <col min="8" max="8" width="8.3984375" customWidth="1"/>
    <col min="9" max="9" width="3" customWidth="1"/>
    <col min="10" max="10" width="7.3984375" hidden="1" customWidth="1"/>
    <col min="11" max="16384" width="11.19921875" hidden="1"/>
  </cols>
  <sheetData>
    <row r="1" spans="1:14" ht="36" x14ac:dyDescent="0.55000000000000004">
      <c r="A1" s="1"/>
      <c r="B1" s="31" t="s">
        <v>1</v>
      </c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</row>
    <row r="2" spans="1:14" x14ac:dyDescent="0.3">
      <c r="A2" s="1"/>
      <c r="B2" s="32" t="s">
        <v>29</v>
      </c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thickBot="1" x14ac:dyDescent="0.35">
      <c r="A4" s="1"/>
      <c r="B4" s="1"/>
      <c r="C4" s="1"/>
      <c r="D4" s="1"/>
      <c r="E4" s="1"/>
      <c r="F4" s="1"/>
      <c r="G4" s="20" t="s">
        <v>4</v>
      </c>
      <c r="H4" s="1"/>
      <c r="I4" s="1"/>
      <c r="J4" s="1"/>
      <c r="K4" s="1"/>
      <c r="L4" s="1"/>
      <c r="M4" s="1"/>
      <c r="N4" s="1"/>
    </row>
    <row r="5" spans="1:14" ht="20.25" thickTop="1" thickBot="1" x14ac:dyDescent="0.35">
      <c r="A5" s="1"/>
      <c r="B5" s="2" t="s">
        <v>2</v>
      </c>
      <c r="C5" s="27">
        <v>1300</v>
      </c>
      <c r="D5" s="1"/>
      <c r="E5" s="1"/>
      <c r="F5" s="1"/>
      <c r="G5" s="13" t="s">
        <v>12</v>
      </c>
      <c r="H5" s="3"/>
      <c r="I5" s="3"/>
      <c r="J5" s="4">
        <f>VLOOKUP(G14,$G$17:$H$25,2,0)</f>
        <v>25</v>
      </c>
      <c r="K5" s="1"/>
      <c r="L5" s="1"/>
      <c r="M5" s="1"/>
      <c r="N5" s="1"/>
    </row>
    <row r="6" spans="1:14" ht="20.25" thickTop="1" thickBot="1" x14ac:dyDescent="0.35">
      <c r="A6" s="1"/>
      <c r="B6" s="2" t="s">
        <v>3</v>
      </c>
      <c r="C6" s="28">
        <v>1500</v>
      </c>
      <c r="D6" s="1"/>
      <c r="E6" s="1"/>
      <c r="F6" s="1"/>
      <c r="G6" s="17" t="s">
        <v>0</v>
      </c>
      <c r="H6" s="1"/>
      <c r="I6" s="1"/>
      <c r="J6" s="1"/>
      <c r="K6" s="1"/>
      <c r="L6" s="1"/>
      <c r="M6" s="1"/>
      <c r="N6" s="1"/>
    </row>
    <row r="7" spans="1:14" ht="20.25" thickTop="1" thickBot="1" x14ac:dyDescent="0.35">
      <c r="A7" s="1"/>
      <c r="B7" s="5"/>
      <c r="C7" s="1"/>
      <c r="D7" s="1"/>
      <c r="E7" s="1"/>
      <c r="F7" s="1"/>
      <c r="G7" s="20" t="s">
        <v>5</v>
      </c>
      <c r="H7" s="1"/>
      <c r="I7" s="1"/>
      <c r="J7" s="4">
        <f>IF(G5="","",IF(G5=K8,0.5,IF(G5=K7,IF($J$11=1,0.75,1),IF($J$11=1,0.5,0))))</f>
        <v>1</v>
      </c>
      <c r="K7" s="1" t="s">
        <v>12</v>
      </c>
      <c r="L7" s="1"/>
      <c r="M7" s="1"/>
      <c r="N7" s="1"/>
    </row>
    <row r="8" spans="1:14" ht="20.25" thickTop="1" thickBot="1" x14ac:dyDescent="0.35">
      <c r="A8" s="1"/>
      <c r="B8" s="5"/>
      <c r="C8" s="6"/>
      <c r="D8" s="1"/>
      <c r="E8" s="1"/>
      <c r="F8" s="1"/>
      <c r="G8" s="13" t="s">
        <v>16</v>
      </c>
      <c r="H8" s="1"/>
      <c r="I8" s="1"/>
      <c r="J8" s="4">
        <f>IF(G5="","",IF(G5=K8,0.5,IF($J$11=1,IF(J7=0.75,0.5,0.75),1-J7)))</f>
        <v>0</v>
      </c>
      <c r="K8" s="1" t="s">
        <v>14</v>
      </c>
      <c r="L8" s="1"/>
      <c r="M8" s="1"/>
      <c r="N8" s="1"/>
    </row>
    <row r="9" spans="1:14" ht="20.25" thickTop="1" thickBot="1" x14ac:dyDescent="0.35">
      <c r="A9" s="1"/>
      <c r="B9" s="5"/>
      <c r="C9" s="6"/>
      <c r="D9" s="1"/>
      <c r="E9" s="1"/>
      <c r="F9" s="1"/>
      <c r="G9" s="14"/>
      <c r="H9" s="1"/>
      <c r="I9" s="1"/>
      <c r="J9" s="4"/>
      <c r="K9" s="1" t="s">
        <v>13</v>
      </c>
      <c r="L9" s="1"/>
      <c r="M9" s="1"/>
      <c r="N9" s="1"/>
    </row>
    <row r="10" spans="1:14" ht="20.25" thickTop="1" thickBot="1" x14ac:dyDescent="0.35">
      <c r="A10" s="1"/>
      <c r="B10" s="2" t="s">
        <v>8</v>
      </c>
      <c r="C10" s="18">
        <f>IFERROR(IF(OR(C5="",C6=""),"",1/(1+10^((C6-C5)/600))),"")</f>
        <v>0.31701401305280863</v>
      </c>
      <c r="D10" s="1"/>
      <c r="E10" s="1"/>
      <c r="F10" s="1"/>
      <c r="G10" s="20" t="s">
        <v>6</v>
      </c>
      <c r="H10" s="1"/>
      <c r="I10" s="1"/>
      <c r="J10" s="4"/>
      <c r="K10" s="1"/>
      <c r="L10" s="1"/>
      <c r="M10" s="1"/>
      <c r="N10" s="1"/>
    </row>
    <row r="11" spans="1:14" ht="20.25" thickTop="1" thickBot="1" x14ac:dyDescent="0.35">
      <c r="A11" s="1"/>
      <c r="B11" s="2" t="s">
        <v>9</v>
      </c>
      <c r="C11" s="19">
        <f>IFERROR(IF(OR(C5="",C6=""),"",1/(1+10^((C5-C6)/600))),"")</f>
        <v>0.68298598694719137</v>
      </c>
      <c r="D11" s="1"/>
      <c r="E11" s="1"/>
      <c r="F11" s="1"/>
      <c r="G11" s="13" t="s">
        <v>16</v>
      </c>
      <c r="H11" s="1"/>
      <c r="I11" s="1"/>
      <c r="J11" s="4">
        <f>IF(G8=$K$11,1,0)</f>
        <v>0</v>
      </c>
      <c r="K11" s="1" t="s">
        <v>15</v>
      </c>
      <c r="L11" s="16" t="s">
        <v>17</v>
      </c>
      <c r="M11" s="1"/>
      <c r="N11" s="1"/>
    </row>
    <row r="12" spans="1:14" ht="20.25" thickTop="1" thickBot="1" x14ac:dyDescent="0.35">
      <c r="A12" s="1"/>
      <c r="B12" s="5"/>
      <c r="C12" s="6"/>
      <c r="D12" s="1"/>
      <c r="E12" s="1"/>
      <c r="F12" s="1"/>
      <c r="G12" s="14"/>
      <c r="H12" s="1"/>
      <c r="I12" s="1"/>
      <c r="J12" s="4"/>
      <c r="K12" s="1" t="s">
        <v>16</v>
      </c>
      <c r="L12" s="1"/>
      <c r="M12" s="1"/>
      <c r="N12" s="1"/>
    </row>
    <row r="13" spans="1:14" ht="20.25" thickTop="1" thickBot="1" x14ac:dyDescent="0.35">
      <c r="A13" s="1"/>
      <c r="B13" s="7" t="s">
        <v>10</v>
      </c>
      <c r="C13" s="8">
        <f>IFERROR(IF(OR(C5="",C6=""),"",C5+E13),"")</f>
        <v>1317.0746496736797</v>
      </c>
      <c r="D13" s="9"/>
      <c r="E13" s="15">
        <f>IFERROR(IF(OR(C5="",C6=""),"",IF(AND($J$14=1,$J$7&lt;C10),0,$J$5*($J$7-C10))),"")</f>
        <v>17.074649673679783</v>
      </c>
      <c r="F13" s="10"/>
      <c r="G13" s="20" t="s">
        <v>7</v>
      </c>
      <c r="H13" s="1"/>
      <c r="I13" s="1"/>
      <c r="J13" s="4"/>
      <c r="K13" s="1"/>
      <c r="L13" s="1"/>
      <c r="M13" s="1"/>
      <c r="N13" s="1"/>
    </row>
    <row r="14" spans="1:14" ht="20.25" thickTop="1" thickBot="1" x14ac:dyDescent="0.35">
      <c r="A14" s="1"/>
      <c r="B14" s="7" t="s">
        <v>11</v>
      </c>
      <c r="C14" s="11">
        <f>IFERROR(IF(OR(C5="",C6=""),"",C6+E14),"")</f>
        <v>1482.9253503263203</v>
      </c>
      <c r="D14" s="9"/>
      <c r="E14" s="15">
        <f>IFERROR(IF(OR(C5="",C6=""),"",IF(AND($J$14=1,$J$8&lt;C11),0,$J$5*($J$8-C11))),"")</f>
        <v>-17.074649673679783</v>
      </c>
      <c r="F14" s="10"/>
      <c r="G14" s="29" t="s">
        <v>23</v>
      </c>
      <c r="H14" s="1"/>
      <c r="I14" s="1"/>
      <c r="J14" s="4">
        <f>IF(G11=$K$11,1,0)</f>
        <v>0</v>
      </c>
      <c r="K14" s="1"/>
      <c r="L14" s="16" t="s">
        <v>18</v>
      </c>
      <c r="M14" s="1"/>
      <c r="N14" s="1"/>
    </row>
    <row r="15" spans="1:14" ht="20.25" thickTop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thickTop="1" thickBot="1" x14ac:dyDescent="0.35">
      <c r="A16" s="1"/>
      <c r="B16" s="1"/>
      <c r="C16" s="1"/>
      <c r="D16" s="1"/>
      <c r="E16" s="1"/>
      <c r="F16" s="1"/>
      <c r="G16" s="12" t="s">
        <v>27</v>
      </c>
      <c r="H16" s="30" t="s">
        <v>28</v>
      </c>
      <c r="I16" s="1"/>
      <c r="J16" s="1"/>
      <c r="K16" s="1"/>
      <c r="L16" s="1"/>
      <c r="M16" s="1"/>
      <c r="N16" s="1"/>
    </row>
    <row r="17" spans="1:14" x14ac:dyDescent="0.3">
      <c r="A17" s="1"/>
      <c r="B17" s="1"/>
      <c r="C17" s="1"/>
      <c r="D17" s="1"/>
      <c r="E17" s="1"/>
      <c r="F17" s="1"/>
      <c r="G17" s="21" t="s">
        <v>20</v>
      </c>
      <c r="H17" s="22">
        <v>5</v>
      </c>
      <c r="I17" s="1"/>
      <c r="J17" s="1"/>
      <c r="K17" s="1"/>
      <c r="L17" s="1"/>
      <c r="M17" s="1"/>
      <c r="N17" s="1"/>
    </row>
    <row r="18" spans="1:14" x14ac:dyDescent="0.3">
      <c r="A18" s="1"/>
      <c r="B18" s="1"/>
      <c r="C18" s="1"/>
      <c r="D18" s="1"/>
      <c r="E18" s="1"/>
      <c r="F18" s="1"/>
      <c r="G18" s="23" t="s">
        <v>19</v>
      </c>
      <c r="H18" s="24">
        <v>10</v>
      </c>
      <c r="I18" s="1"/>
      <c r="J18" s="1"/>
      <c r="K18" s="1"/>
      <c r="L18" s="1"/>
      <c r="M18" s="1"/>
      <c r="N18" s="1"/>
    </row>
    <row r="19" spans="1:14" x14ac:dyDescent="0.3">
      <c r="A19" s="1"/>
      <c r="B19" s="1"/>
      <c r="C19" s="1"/>
      <c r="D19" s="1"/>
      <c r="E19" s="1"/>
      <c r="F19" s="1"/>
      <c r="G19" s="23" t="s">
        <v>21</v>
      </c>
      <c r="H19" s="24">
        <v>15</v>
      </c>
      <c r="I19" s="1"/>
      <c r="J19" s="1"/>
      <c r="K19" s="1"/>
      <c r="L19" s="1"/>
      <c r="M19" s="1"/>
      <c r="N19" s="1"/>
    </row>
    <row r="20" spans="1:14" x14ac:dyDescent="0.3">
      <c r="A20" s="1"/>
      <c r="B20" s="1"/>
      <c r="C20" s="1"/>
      <c r="D20" s="1"/>
      <c r="E20" s="1"/>
      <c r="F20" s="1"/>
      <c r="G20" s="23" t="s">
        <v>22</v>
      </c>
      <c r="H20" s="24">
        <v>25</v>
      </c>
      <c r="I20" s="1"/>
      <c r="J20" s="1"/>
      <c r="K20" s="1"/>
      <c r="L20" s="1"/>
      <c r="M20" s="1"/>
      <c r="N20" s="1"/>
    </row>
    <row r="21" spans="1:14" x14ac:dyDescent="0.3">
      <c r="A21" s="1"/>
      <c r="B21" s="1"/>
      <c r="C21" s="1"/>
      <c r="D21" s="1"/>
      <c r="E21" s="1"/>
      <c r="F21" s="1"/>
      <c r="G21" s="23" t="s">
        <v>23</v>
      </c>
      <c r="H21" s="24">
        <v>25</v>
      </c>
      <c r="I21" s="1"/>
      <c r="J21" s="1"/>
      <c r="K21" s="1"/>
      <c r="L21" s="1"/>
      <c r="M21" s="1"/>
      <c r="N21" s="1"/>
    </row>
    <row r="22" spans="1:14" x14ac:dyDescent="0.3">
      <c r="A22" s="1"/>
      <c r="B22" s="1"/>
      <c r="C22" s="1"/>
      <c r="D22" s="1"/>
      <c r="E22" s="1"/>
      <c r="F22" s="1"/>
      <c r="G22" s="23" t="s">
        <v>30</v>
      </c>
      <c r="H22" s="24">
        <v>35</v>
      </c>
      <c r="I22" s="1"/>
      <c r="J22" s="1"/>
      <c r="K22" s="1"/>
      <c r="L22" s="1"/>
      <c r="M22" s="1"/>
      <c r="N22" s="1"/>
    </row>
    <row r="23" spans="1:14" x14ac:dyDescent="0.3">
      <c r="A23" s="1"/>
      <c r="B23" s="1"/>
      <c r="C23" s="1"/>
      <c r="D23" s="1"/>
      <c r="E23" s="1"/>
      <c r="F23" s="1"/>
      <c r="G23" s="23" t="s">
        <v>24</v>
      </c>
      <c r="H23" s="24">
        <v>40</v>
      </c>
      <c r="I23" s="1"/>
      <c r="J23" s="1"/>
      <c r="K23" s="1"/>
      <c r="L23" s="1"/>
      <c r="M23" s="1"/>
      <c r="N23" s="1"/>
    </row>
    <row r="24" spans="1:14" x14ac:dyDescent="0.3">
      <c r="A24" s="1"/>
      <c r="B24" s="1"/>
      <c r="C24" s="1"/>
      <c r="D24" s="1"/>
      <c r="E24" s="1"/>
      <c r="F24" s="1"/>
      <c r="G24" s="23" t="s">
        <v>25</v>
      </c>
      <c r="H24" s="24">
        <v>50</v>
      </c>
      <c r="I24" s="1"/>
      <c r="J24" s="1"/>
      <c r="K24" s="1"/>
      <c r="L24" s="1"/>
      <c r="M24" s="1"/>
      <c r="N24" s="1"/>
    </row>
    <row r="25" spans="1:14" ht="19.5" thickBot="1" x14ac:dyDescent="0.35">
      <c r="A25" s="1"/>
      <c r="B25" s="1"/>
      <c r="C25" s="1"/>
      <c r="D25" s="1"/>
      <c r="E25" s="1"/>
      <c r="F25" s="1"/>
      <c r="G25" s="25" t="s">
        <v>26</v>
      </c>
      <c r="H25" s="26">
        <v>60</v>
      </c>
      <c r="I25" s="1"/>
      <c r="J25" s="1"/>
      <c r="K25" s="1"/>
      <c r="L25" s="1"/>
      <c r="M25" s="1"/>
      <c r="N25" s="1"/>
    </row>
    <row r="26" spans="1:14" ht="19.5" thickTop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sheetProtection sheet="1" selectLockedCells="1"/>
  <mergeCells count="2">
    <mergeCell ref="B1:G1"/>
    <mergeCell ref="B2:G2"/>
  </mergeCells>
  <conditionalFormatting sqref="E13:F14">
    <cfRule type="expression" dxfId="22" priority="23">
      <formula>E13&gt;0</formula>
    </cfRule>
  </conditionalFormatting>
  <conditionalFormatting sqref="E13:E14">
    <cfRule type="expression" dxfId="21" priority="22">
      <formula>E13&lt;0</formula>
    </cfRule>
  </conditionalFormatting>
  <conditionalFormatting sqref="E13">
    <cfRule type="expression" dxfId="20" priority="21">
      <formula>E13=0</formula>
    </cfRule>
  </conditionalFormatting>
  <conditionalFormatting sqref="E14">
    <cfRule type="expression" dxfId="19" priority="20">
      <formula>E14=0</formula>
    </cfRule>
  </conditionalFormatting>
  <conditionalFormatting sqref="G17">
    <cfRule type="expression" dxfId="18" priority="19">
      <formula>G17=$G$14</formula>
    </cfRule>
  </conditionalFormatting>
  <conditionalFormatting sqref="G18">
    <cfRule type="expression" dxfId="17" priority="18">
      <formula>G18=$G$14</formula>
    </cfRule>
  </conditionalFormatting>
  <conditionalFormatting sqref="G19">
    <cfRule type="expression" dxfId="16" priority="17">
      <formula>G19=$G$14</formula>
    </cfRule>
  </conditionalFormatting>
  <conditionalFormatting sqref="G20">
    <cfRule type="expression" dxfId="15" priority="16">
      <formula>G20=$G$14</formula>
    </cfRule>
  </conditionalFormatting>
  <conditionalFormatting sqref="G21">
    <cfRule type="expression" dxfId="14" priority="15">
      <formula>G21=$G$14</formula>
    </cfRule>
  </conditionalFormatting>
  <conditionalFormatting sqref="G22">
    <cfRule type="expression" dxfId="13" priority="14">
      <formula>G22=$G$14</formula>
    </cfRule>
  </conditionalFormatting>
  <conditionalFormatting sqref="G23">
    <cfRule type="expression" dxfId="12" priority="13">
      <formula>G23=$G$14</formula>
    </cfRule>
  </conditionalFormatting>
  <conditionalFormatting sqref="G24">
    <cfRule type="expression" dxfId="11" priority="12">
      <formula>G24=$G$14</formula>
    </cfRule>
  </conditionalFormatting>
  <conditionalFormatting sqref="G25">
    <cfRule type="expression" dxfId="10" priority="11">
      <formula>G25=$G$14</formula>
    </cfRule>
  </conditionalFormatting>
  <conditionalFormatting sqref="H17">
    <cfRule type="expression" dxfId="9" priority="10">
      <formula>G17=$G$14</formula>
    </cfRule>
  </conditionalFormatting>
  <conditionalFormatting sqref="H18">
    <cfRule type="expression" dxfId="8" priority="9">
      <formula>G18=$G$14</formula>
    </cfRule>
  </conditionalFormatting>
  <conditionalFormatting sqref="H19">
    <cfRule type="expression" dxfId="7" priority="8">
      <formula>G19=$G$14</formula>
    </cfRule>
  </conditionalFormatting>
  <conditionalFormatting sqref="H20">
    <cfRule type="expression" dxfId="6" priority="7">
      <formula>G20=$G$14</formula>
    </cfRule>
  </conditionalFormatting>
  <conditionalFormatting sqref="H21">
    <cfRule type="expression" dxfId="5" priority="6">
      <formula>G21=$G$14</formula>
    </cfRule>
  </conditionalFormatting>
  <conditionalFormatting sqref="H22">
    <cfRule type="expression" dxfId="4" priority="5">
      <formula>G22=$G$14</formula>
    </cfRule>
  </conditionalFormatting>
  <conditionalFormatting sqref="H23">
    <cfRule type="expression" dxfId="3" priority="4">
      <formula>G23=$G$14</formula>
    </cfRule>
  </conditionalFormatting>
  <conditionalFormatting sqref="H24">
    <cfRule type="expression" dxfId="2" priority="3">
      <formula>G24=$G$14</formula>
    </cfRule>
  </conditionalFormatting>
  <conditionalFormatting sqref="H25">
    <cfRule type="expression" dxfId="1" priority="2">
      <formula>G25=$G$14</formula>
    </cfRule>
  </conditionalFormatting>
  <conditionalFormatting sqref="G6">
    <cfRule type="expression" dxfId="0" priority="1">
      <formula>AND($J$11=1,G5=$K$8)</formula>
    </cfRule>
  </conditionalFormatting>
  <dataValidations count="5">
    <dataValidation type="list" allowBlank="1" showInputMessage="1" showErrorMessage="1" sqref="G5" xr:uid="{493F4AB1-6584-4D50-8907-9536BA27F269}">
      <formula1>$K$7:$K$9</formula1>
    </dataValidation>
    <dataValidation type="list" allowBlank="1" showInputMessage="1" showErrorMessage="1" sqref="G14" xr:uid="{6D822FBD-D510-4A1A-8435-431930C7AFA8}">
      <formula1>$G$17:$G$25</formula1>
    </dataValidation>
    <dataValidation type="list" allowBlank="1" showInputMessage="1" showErrorMessage="1" sqref="G8 G11" xr:uid="{00FE354B-1FA6-4FC5-949C-C050ED039D0C}">
      <formula1>$K$11:$K$12</formula1>
    </dataValidation>
    <dataValidation type="decimal" allowBlank="1" showInputMessage="1" showErrorMessage="1" errorTitle="Unzulässige Eingabe!" error="Zulässig sind Zahlen von -9999,99 bis 9999,99" sqref="C5:C6" xr:uid="{E55D0557-C8F1-4AEF-8889-C410333763F5}">
      <formula1>-9999.99</formula1>
      <formula2>9999.99</formula2>
    </dataValidation>
    <dataValidation type="list" allowBlank="1" showInputMessage="1" showErrorMessage="1" sqref="H5:I5" xr:uid="{90412A0A-854B-426D-B40E-C9A7A660E320}">
      <formula1>#REF!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Rating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2021-11-17T12:55:03Z</dcterms:created>
  <dcterms:modified xsi:type="dcterms:W3CDTF">2022-01-10T20:22:34Z</dcterms:modified>
</cp:coreProperties>
</file>